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453" activeTab="2"/>
  </bookViews>
  <sheets>
    <sheet name="Metas_Magnitud" sheetId="1" r:id="rId1"/>
    <sheet name="Anualización" sheetId="2" r:id="rId2"/>
    <sheet name="HV 1" sheetId="3" r:id="rId3"/>
    <sheet name="Act 1" sheetId="4" r:id="rId4"/>
    <sheet name="HV 2" sheetId="5" r:id="rId5"/>
    <sheet name="Act 2 " sheetId="6" r:id="rId6"/>
    <sheet name="HV 3_PAAC" sheetId="7" r:id="rId7"/>
    <sheet name="Act.3 PAAC" sheetId="8" r:id="rId8"/>
    <sheet name="HV 4 MIPG" sheetId="9" r:id="rId9"/>
    <sheet name="Act. MIPG" sheetId="10" r:id="rId10"/>
    <sheet name="Variables" sheetId="11" r:id="rId11"/>
  </sheets>
  <externalReferences>
    <externalReference r:id="rId14"/>
    <externalReference r:id="rId15"/>
  </externalReferences>
  <definedNames>
    <definedName name="CONDICION_POBLACIONAL">#REF!</definedName>
    <definedName name="GRUPO_ETAREO">#REF!</definedName>
    <definedName name="GRUPO_ETAREOS" localSheetId="5">#REF!</definedName>
    <definedName name="GRUPO_ETAREOS" localSheetId="4">#REF!</definedName>
    <definedName name="GRUPO_ETAREOS">#REF!</definedName>
    <definedName name="GRUPO_ETARIO" localSheetId="5">#REF!</definedName>
    <definedName name="GRUPO_ETARIO" localSheetId="4">#REF!</definedName>
    <definedName name="GRUPO_ETARIO">#REF!</definedName>
    <definedName name="GRUPO_ETNICO" localSheetId="5">#REF!</definedName>
    <definedName name="GRUPO_ETNICO" localSheetId="4">#REF!</definedName>
    <definedName name="GRUPO_ETNICO">#REF!</definedName>
    <definedName name="GRUPOETNICO" localSheetId="5">#REF!</definedName>
    <definedName name="GRUPOETNICO" localSheetId="4">#REF!</definedName>
    <definedName name="GRUPOETNICO">#REF!</definedName>
    <definedName name="GRUPOS_ETNICOS">#REF!</definedName>
    <definedName name="LOCALIDAD" localSheetId="5">#REF!</definedName>
    <definedName name="LOCALIDAD" localSheetId="4">#REF!</definedName>
    <definedName name="LOCALIDAD">#REF!</definedName>
    <definedName name="LOCALIZACION" localSheetId="5">#REF!</definedName>
    <definedName name="LOCALIZACION" localSheetId="4">#REF!</definedName>
    <definedName name="LOCALIZACION">#REF!</definedName>
  </definedNames>
  <calcPr fullCalcOnLoad="1"/>
</workbook>
</file>

<file path=xl/comments10.xml><?xml version="1.0" encoding="utf-8"?>
<comments xmlns="http://schemas.openxmlformats.org/spreadsheetml/2006/main">
  <authors>
    <author>Luz Dary Guerrero Tibata</author>
  </authors>
  <commentList>
    <comment ref="B12" authorId="0">
      <text>
        <r>
          <rPr>
            <b/>
            <sz val="9"/>
            <rFont val="Tahoma"/>
            <family val="2"/>
          </rPr>
          <t>Esta sección comprende los campos del uno (1) al
siete (7). En el rótulo de la sección debe registrarse la vigencia objeto de reporte.</t>
        </r>
      </text>
    </comment>
    <comment ref="B13" authorId="0">
      <text>
        <r>
          <rPr>
            <b/>
            <sz val="9"/>
            <rFont val="Tahoma"/>
            <family val="2"/>
          </rPr>
          <t>Corresponde a la cuenta de las Actividades Primarias (acciones,
fases, etapas, procesos contractuales, etc) que requiere la meta en la vigencia.</t>
        </r>
      </text>
    </comment>
    <comment ref="C13"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3"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3"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3"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3"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3"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3"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3"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3"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3.xml><?xml version="1.0" encoding="utf-8"?>
<comments xmlns="http://schemas.openxmlformats.org/spreadsheetml/2006/main">
  <authors>
    <author>Luz Dary Guerrero Tibata</author>
  </authors>
  <commentList>
    <comment ref="A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A9" authorId="0">
      <text>
        <r>
          <rPr>
            <b/>
            <sz val="9"/>
            <rFont val="Tahoma"/>
            <family val="2"/>
          </rPr>
          <t>Corresponde al número asignado para
la meta.</t>
        </r>
      </text>
    </comment>
    <comment ref="A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A11" authorId="0">
      <text>
        <r>
          <rPr>
            <b/>
            <sz val="9"/>
            <rFont val="Tahoma"/>
            <family val="2"/>
          </rPr>
          <t>Corresponde (en caso de que aplique) al proyecto de inversión
bajo el cual se define el indicador.</t>
        </r>
        <r>
          <rPr>
            <sz val="9"/>
            <rFont val="Tahoma"/>
            <family val="2"/>
          </rPr>
          <t xml:space="preserve">
</t>
        </r>
      </text>
    </comment>
    <comment ref="A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A13" authorId="0">
      <text>
        <r>
          <rPr>
            <b/>
            <sz val="9"/>
            <rFont val="Tahoma"/>
            <family val="2"/>
          </rPr>
          <t>Se refiere al objetivo estratégico que define al
indicador según el manual de calidad.</t>
        </r>
        <r>
          <rPr>
            <sz val="9"/>
            <rFont val="Tahoma"/>
            <family val="2"/>
          </rPr>
          <t xml:space="preserve">
</t>
        </r>
      </text>
    </comment>
    <comment ref="A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A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A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A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A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A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A20" authorId="0">
      <text>
        <r>
          <rPr>
            <b/>
            <sz val="9"/>
            <rFont val="Tahoma"/>
            <family val="2"/>
          </rPr>
          <t>Es representación de la cuantificación del cumplimiento de lo realizado sobre lo programado.</t>
        </r>
      </text>
    </comment>
    <comment ref="A21" authorId="0">
      <text>
        <r>
          <rPr>
            <b/>
            <sz val="9"/>
            <rFont val="Tahoma"/>
            <family val="2"/>
          </rPr>
          <t>Descripción del elemento sujeto de medición, a partir de los cuales se construye la fórmula del indicador.</t>
        </r>
        <r>
          <rPr>
            <sz val="9"/>
            <rFont val="Tahoma"/>
            <family val="2"/>
          </rPr>
          <t xml:space="preserve">
</t>
        </r>
      </text>
    </comment>
    <comment ref="A23" authorId="0">
      <text>
        <r>
          <rPr>
            <b/>
            <sz val="9"/>
            <rFont val="Tahoma"/>
            <family val="2"/>
          </rPr>
          <t>Corresponde a la cantidad estandarizada de la magnitud física de la variable.</t>
        </r>
        <r>
          <rPr>
            <sz val="9"/>
            <rFont val="Tahoma"/>
            <family val="2"/>
          </rPr>
          <t xml:space="preserve">
</t>
        </r>
      </text>
    </comment>
    <comment ref="A24" authorId="0">
      <text>
        <r>
          <rPr>
            <b/>
            <sz val="9"/>
            <rFont val="Tahoma"/>
            <family val="2"/>
          </rPr>
          <t>refiere a la explicación de la variable, si es
necesario.</t>
        </r>
        <r>
          <rPr>
            <sz val="9"/>
            <rFont val="Tahoma"/>
            <family val="2"/>
          </rPr>
          <t xml:space="preserve">
</t>
        </r>
      </text>
    </comment>
    <comment ref="A25" authorId="0">
      <text>
        <r>
          <rPr>
            <b/>
            <sz val="9"/>
            <rFont val="Tahoma"/>
            <family val="2"/>
          </rPr>
          <t>Es la fecha de inicio de la medición del indicador en la
vigencia.</t>
        </r>
        <r>
          <rPr>
            <sz val="9"/>
            <rFont val="Tahoma"/>
            <family val="2"/>
          </rPr>
          <t xml:space="preserve">
</t>
        </r>
      </text>
    </comment>
    <comment ref="A26" authorId="0">
      <text>
        <r>
          <rPr>
            <b/>
            <sz val="9"/>
            <rFont val="Tahoma"/>
            <family val="2"/>
          </rPr>
          <t>Es la fecha de finalización de la medición del indicador en
la vigencia (Ejemplo: diciembre de 2013).</t>
        </r>
      </text>
    </comment>
    <comment ref="A27" authorId="0">
      <text>
        <r>
          <rPr>
            <b/>
            <sz val="9"/>
            <rFont val="Tahoma"/>
            <family val="2"/>
          </rPr>
          <t>Indica la periodicidad en que se reporta el
indicador (Anual, Semestral, Trimestral, Bimestral o Mensual).</t>
        </r>
      </text>
    </comment>
  </commentList>
</comments>
</file>

<file path=xl/comments4.xml><?xml version="1.0" encoding="utf-8"?>
<comments xmlns="http://schemas.openxmlformats.org/spreadsheetml/2006/main">
  <authors>
    <author>Luz Dary Guerrero Tibata</author>
  </authors>
  <commentList>
    <comment ref="C4"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5.xml><?xml version="1.0" encoding="utf-8"?>
<comments xmlns="http://schemas.openxmlformats.org/spreadsheetml/2006/main">
  <authors>
    <author>Luz Dary Guerrero Tibata</author>
  </authors>
  <commentList>
    <comment ref="A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A9" authorId="0">
      <text>
        <r>
          <rPr>
            <b/>
            <sz val="9"/>
            <rFont val="Tahoma"/>
            <family val="2"/>
          </rPr>
          <t>Corresponde al número asignado para
la meta.</t>
        </r>
      </text>
    </comment>
    <comment ref="A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A11" authorId="0">
      <text>
        <r>
          <rPr>
            <b/>
            <sz val="9"/>
            <rFont val="Tahoma"/>
            <family val="2"/>
          </rPr>
          <t>Corresponde (en caso de que aplique) al proyecto de inversión
bajo el cual se define el indicador.</t>
        </r>
        <r>
          <rPr>
            <sz val="9"/>
            <rFont val="Tahoma"/>
            <family val="2"/>
          </rPr>
          <t xml:space="preserve">
</t>
        </r>
      </text>
    </comment>
    <comment ref="A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A13" authorId="0">
      <text>
        <r>
          <rPr>
            <b/>
            <sz val="9"/>
            <rFont val="Tahoma"/>
            <family val="2"/>
          </rPr>
          <t>Se refiere al objetivo estratégico que define al
indicador según el manual de calidad.</t>
        </r>
        <r>
          <rPr>
            <sz val="9"/>
            <rFont val="Tahoma"/>
            <family val="2"/>
          </rPr>
          <t xml:space="preserve">
</t>
        </r>
      </text>
    </comment>
    <comment ref="A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A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A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A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A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A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A20" authorId="0">
      <text>
        <r>
          <rPr>
            <b/>
            <sz val="9"/>
            <rFont val="Tahoma"/>
            <family val="2"/>
          </rPr>
          <t>Es representación de la cuantificación del cumplimiento de lo realizado sobre lo programado.</t>
        </r>
      </text>
    </comment>
    <comment ref="A21" authorId="0">
      <text>
        <r>
          <rPr>
            <b/>
            <sz val="9"/>
            <rFont val="Tahoma"/>
            <family val="2"/>
          </rPr>
          <t>Descripción del elemento sujeto de medición, a partir de los cuales se construye la fórmula del indicador.</t>
        </r>
        <r>
          <rPr>
            <sz val="9"/>
            <rFont val="Tahoma"/>
            <family val="2"/>
          </rPr>
          <t xml:space="preserve">
</t>
        </r>
      </text>
    </comment>
    <comment ref="A23" authorId="0">
      <text>
        <r>
          <rPr>
            <b/>
            <sz val="9"/>
            <rFont val="Tahoma"/>
            <family val="2"/>
          </rPr>
          <t>Corresponde a la cantidad estandarizada de la magnitud física de la variable.</t>
        </r>
        <r>
          <rPr>
            <sz val="9"/>
            <rFont val="Tahoma"/>
            <family val="2"/>
          </rPr>
          <t xml:space="preserve">
</t>
        </r>
      </text>
    </comment>
    <comment ref="A24" authorId="0">
      <text>
        <r>
          <rPr>
            <b/>
            <sz val="9"/>
            <rFont val="Tahoma"/>
            <family val="2"/>
          </rPr>
          <t>refiere a la explicación de la variable, si es
necesario.</t>
        </r>
        <r>
          <rPr>
            <sz val="9"/>
            <rFont val="Tahoma"/>
            <family val="2"/>
          </rPr>
          <t xml:space="preserve">
</t>
        </r>
      </text>
    </comment>
    <comment ref="A25" authorId="0">
      <text>
        <r>
          <rPr>
            <b/>
            <sz val="9"/>
            <rFont val="Tahoma"/>
            <family val="2"/>
          </rPr>
          <t>Es la fecha de inicio de la medición del indicador en la
vigencia.</t>
        </r>
        <r>
          <rPr>
            <sz val="9"/>
            <rFont val="Tahoma"/>
            <family val="2"/>
          </rPr>
          <t xml:space="preserve">
</t>
        </r>
      </text>
    </comment>
    <comment ref="A26" authorId="0">
      <text>
        <r>
          <rPr>
            <b/>
            <sz val="9"/>
            <rFont val="Tahoma"/>
            <family val="2"/>
          </rPr>
          <t>Es la fecha de finalización de la medición del indicador en
la vigencia (Ejemplo: diciembre de 2013).</t>
        </r>
      </text>
    </comment>
    <comment ref="A27" authorId="0">
      <text>
        <r>
          <rPr>
            <b/>
            <sz val="9"/>
            <rFont val="Tahoma"/>
            <family val="2"/>
          </rPr>
          <t>Indica la periodicidad en que se reporta el
indicador (Anual, Semestral, Trimestral, Bimestral o Mensual).</t>
        </r>
      </text>
    </comment>
  </commentList>
</comments>
</file>

<file path=xl/comments6.xml><?xml version="1.0" encoding="utf-8"?>
<comments xmlns="http://schemas.openxmlformats.org/spreadsheetml/2006/main">
  <authors>
    <author>Luz Dary Guerrero Tibata</author>
  </authors>
  <commentList>
    <comment ref="B12" authorId="0">
      <text>
        <r>
          <rPr>
            <b/>
            <sz val="9"/>
            <rFont val="Tahoma"/>
            <family val="2"/>
          </rPr>
          <t>Esta sección comprende los campos del uno (1) al
siete (7). En el rótulo de la sección debe registrarse la vigencia objeto de reporte.</t>
        </r>
      </text>
    </comment>
    <comment ref="B13" authorId="0">
      <text>
        <r>
          <rPr>
            <b/>
            <sz val="9"/>
            <rFont val="Tahoma"/>
            <family val="2"/>
          </rPr>
          <t>Corresponde a la cuenta de las Actividades Primarias (acciones,
fases, etapas, procesos contractuales, etc) que requiere la meta en la vigencia.</t>
        </r>
      </text>
    </comment>
    <comment ref="C13"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3"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3"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3"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3"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3"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3"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3"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3"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7.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B9" authorId="0">
      <text>
        <r>
          <rPr>
            <b/>
            <sz val="9"/>
            <rFont val="Tahoma"/>
            <family val="2"/>
          </rPr>
          <t>Corresponde al número asignado para
la meta.</t>
        </r>
      </text>
    </comment>
    <comment ref="B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B11" authorId="0">
      <text>
        <r>
          <rPr>
            <b/>
            <sz val="9"/>
            <rFont val="Tahoma"/>
            <family val="2"/>
          </rPr>
          <t>Corresponde (en caso de que aplique) al proyecto de inversión
bajo el cual se define el indicador.</t>
        </r>
        <r>
          <rPr>
            <sz val="9"/>
            <rFont val="Tahoma"/>
            <family val="2"/>
          </rPr>
          <t xml:space="preserve">
</t>
        </r>
      </text>
    </comment>
    <comment ref="B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B13" authorId="0">
      <text>
        <r>
          <rPr>
            <b/>
            <sz val="9"/>
            <rFont val="Tahoma"/>
            <family val="2"/>
          </rPr>
          <t>Se refiere al objetivo estratégico que define al
indicador según el manual de calidad.</t>
        </r>
        <r>
          <rPr>
            <sz val="9"/>
            <rFont val="Tahoma"/>
            <family val="2"/>
          </rPr>
          <t xml:space="preserve">
</t>
        </r>
      </text>
    </comment>
    <comment ref="B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B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B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B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B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B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B20" authorId="0">
      <text>
        <r>
          <rPr>
            <b/>
            <sz val="9"/>
            <rFont val="Tahoma"/>
            <family val="2"/>
          </rPr>
          <t>Es representación de la cuantificación del cumplimiento de lo realizado sobre lo programado.</t>
        </r>
      </text>
    </comment>
    <comment ref="B21" authorId="0">
      <text>
        <r>
          <rPr>
            <b/>
            <sz val="9"/>
            <rFont val="Tahoma"/>
            <family val="2"/>
          </rPr>
          <t>Descripción del elemento sujeto de medición, a partir de los cuales se construye la fórmula del indicador.</t>
        </r>
        <r>
          <rPr>
            <sz val="9"/>
            <rFont val="Tahoma"/>
            <family val="2"/>
          </rPr>
          <t xml:space="preserve">
</t>
        </r>
      </text>
    </comment>
    <comment ref="B23" authorId="0">
      <text>
        <r>
          <rPr>
            <b/>
            <sz val="9"/>
            <rFont val="Tahoma"/>
            <family val="2"/>
          </rPr>
          <t>Corresponde a la cantidad estandarizada de la magnitud física de la variable.</t>
        </r>
        <r>
          <rPr>
            <sz val="9"/>
            <rFont val="Tahoma"/>
            <family val="2"/>
          </rPr>
          <t xml:space="preserve">
</t>
        </r>
      </text>
    </comment>
    <comment ref="B24" authorId="0">
      <text>
        <r>
          <rPr>
            <b/>
            <sz val="9"/>
            <rFont val="Tahoma"/>
            <family val="2"/>
          </rPr>
          <t>refiere a la explicación de la variable, si es
necesario.</t>
        </r>
        <r>
          <rPr>
            <sz val="9"/>
            <rFont val="Tahoma"/>
            <family val="2"/>
          </rPr>
          <t xml:space="preserve">
</t>
        </r>
      </text>
    </comment>
    <comment ref="B25" authorId="0">
      <text>
        <r>
          <rPr>
            <b/>
            <sz val="9"/>
            <rFont val="Tahoma"/>
            <family val="2"/>
          </rPr>
          <t>Es la fecha de inicio de la medición del indicador en la
vigencia.</t>
        </r>
        <r>
          <rPr>
            <sz val="9"/>
            <rFont val="Tahoma"/>
            <family val="2"/>
          </rPr>
          <t xml:space="preserve">
</t>
        </r>
      </text>
    </comment>
    <comment ref="B26" authorId="0">
      <text>
        <r>
          <rPr>
            <b/>
            <sz val="9"/>
            <rFont val="Tahoma"/>
            <family val="2"/>
          </rPr>
          <t>Es la fecha de finalización de la medición del indicador en
la vigencia (Ejemplo: diciembre de 2013).</t>
        </r>
      </text>
    </comment>
    <comment ref="B27" authorId="0">
      <text>
        <r>
          <rPr>
            <b/>
            <sz val="9"/>
            <rFont val="Tahoma"/>
            <family val="2"/>
          </rPr>
          <t>Indica la periodicidad en que se reporta el
indicador (Anual, Semestral, Trimestral, Bimestral o Mensual).</t>
        </r>
      </text>
    </comment>
  </commentList>
</comments>
</file>

<file path=xl/comments8.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 ref="B12" authorId="0">
      <text>
        <r>
          <rPr>
            <b/>
            <sz val="9"/>
            <rFont val="Tahoma"/>
            <family val="2"/>
          </rPr>
          <t>Esta sección comprende los campos del uno (1) al
siete (7). En el rótulo de la sección debe registrarse la vigencia objeto de reporte.</t>
        </r>
      </text>
    </comment>
    <comment ref="B13" authorId="0">
      <text>
        <r>
          <rPr>
            <b/>
            <sz val="9"/>
            <rFont val="Tahoma"/>
            <family val="2"/>
          </rPr>
          <t>Corresponde a la cuenta de las Actividades Primarias (acciones,
fases, etapas, procesos contractuales, etc) que requiere la meta en la vigencia.</t>
        </r>
      </text>
    </comment>
    <comment ref="C13"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3"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3"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3"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3"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3"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3"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3"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3"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List>
</comments>
</file>

<file path=xl/comments9.xml><?xml version="1.0" encoding="utf-8"?>
<comments xmlns="http://schemas.openxmlformats.org/spreadsheetml/2006/main">
  <authors>
    <author>Luz Dary Guerrero Tibata</author>
  </authors>
  <commentList>
    <comment ref="A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A9" authorId="0">
      <text>
        <r>
          <rPr>
            <b/>
            <sz val="9"/>
            <rFont val="Tahoma"/>
            <family val="2"/>
          </rPr>
          <t>Corresponde al número asignado para
la meta.</t>
        </r>
      </text>
    </comment>
    <comment ref="A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A11" authorId="0">
      <text>
        <r>
          <rPr>
            <b/>
            <sz val="9"/>
            <rFont val="Tahoma"/>
            <family val="2"/>
          </rPr>
          <t>Corresponde (en caso de que aplique) al proyecto de inversión
bajo el cual se define el indicador.</t>
        </r>
        <r>
          <rPr>
            <sz val="9"/>
            <rFont val="Tahoma"/>
            <family val="2"/>
          </rPr>
          <t xml:space="preserve">
</t>
        </r>
      </text>
    </comment>
    <comment ref="A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A13" authorId="0">
      <text>
        <r>
          <rPr>
            <b/>
            <sz val="9"/>
            <rFont val="Tahoma"/>
            <family val="2"/>
          </rPr>
          <t>Se refiere al objetivo estratégico que define al
indicador según el manual de calidad.</t>
        </r>
        <r>
          <rPr>
            <sz val="9"/>
            <rFont val="Tahoma"/>
            <family val="2"/>
          </rPr>
          <t xml:space="preserve">
</t>
        </r>
      </text>
    </comment>
    <comment ref="A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A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A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A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A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A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A20" authorId="0">
      <text>
        <r>
          <rPr>
            <b/>
            <sz val="9"/>
            <rFont val="Tahoma"/>
            <family val="2"/>
          </rPr>
          <t>Es representación de la cuantificación del cumplimiento de lo realizado sobre lo programado.</t>
        </r>
      </text>
    </comment>
    <comment ref="A21" authorId="0">
      <text>
        <r>
          <rPr>
            <b/>
            <sz val="9"/>
            <rFont val="Tahoma"/>
            <family val="2"/>
          </rPr>
          <t>Descripción del elemento sujeto de medición, a partir de los cuales se construye la fórmula del indicador.</t>
        </r>
        <r>
          <rPr>
            <sz val="9"/>
            <rFont val="Tahoma"/>
            <family val="2"/>
          </rPr>
          <t xml:space="preserve">
</t>
        </r>
      </text>
    </comment>
    <comment ref="A23" authorId="0">
      <text>
        <r>
          <rPr>
            <b/>
            <sz val="9"/>
            <rFont val="Tahoma"/>
            <family val="2"/>
          </rPr>
          <t>Corresponde a la cantidad estandarizada de la magnitud física de la variable.</t>
        </r>
        <r>
          <rPr>
            <sz val="9"/>
            <rFont val="Tahoma"/>
            <family val="2"/>
          </rPr>
          <t xml:space="preserve">
</t>
        </r>
      </text>
    </comment>
    <comment ref="A24" authorId="0">
      <text>
        <r>
          <rPr>
            <b/>
            <sz val="9"/>
            <rFont val="Tahoma"/>
            <family val="2"/>
          </rPr>
          <t>refiere a la explicación de la variable, si es
necesario.</t>
        </r>
        <r>
          <rPr>
            <sz val="9"/>
            <rFont val="Tahoma"/>
            <family val="2"/>
          </rPr>
          <t xml:space="preserve">
</t>
        </r>
      </text>
    </comment>
    <comment ref="A25" authorId="0">
      <text>
        <r>
          <rPr>
            <b/>
            <sz val="9"/>
            <rFont val="Tahoma"/>
            <family val="2"/>
          </rPr>
          <t>Es la fecha de inicio de la medición del indicador en la
vigencia.</t>
        </r>
        <r>
          <rPr>
            <sz val="9"/>
            <rFont val="Tahoma"/>
            <family val="2"/>
          </rPr>
          <t xml:space="preserve">
</t>
        </r>
      </text>
    </comment>
    <comment ref="A26" authorId="0">
      <text>
        <r>
          <rPr>
            <b/>
            <sz val="9"/>
            <rFont val="Tahoma"/>
            <family val="2"/>
          </rPr>
          <t>Es la fecha de finalización de la medición del indicador en
la vigencia (Ejemplo: diciembre de 2013).</t>
        </r>
      </text>
    </comment>
    <comment ref="A27" authorId="0">
      <text>
        <r>
          <rPr>
            <b/>
            <sz val="9"/>
            <rFont val="Tahoma"/>
            <family val="2"/>
          </rPr>
          <t>Indica la periodicidad en que se reporta el
indicador (Anual, Semestral, Trimestral, Bimestral o Mensual).</t>
        </r>
      </text>
    </comment>
  </commentList>
</comments>
</file>

<file path=xl/sharedStrings.xml><?xml version="1.0" encoding="utf-8"?>
<sst xmlns="http://schemas.openxmlformats.org/spreadsheetml/2006/main" count="983" uniqueCount="432">
  <si>
    <t>Jun</t>
  </si>
  <si>
    <t>Jul</t>
  </si>
  <si>
    <t>Ago</t>
  </si>
  <si>
    <t>Sep</t>
  </si>
  <si>
    <t>Oct</t>
  </si>
  <si>
    <t>Nov</t>
  </si>
  <si>
    <t>Dic</t>
  </si>
  <si>
    <t>No.</t>
  </si>
  <si>
    <t>PLAN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</si>
  <si>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</si>
  <si>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</si>
  <si>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</si>
  <si>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</si>
  <si>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</si>
  <si>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</si>
  <si>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</si>
  <si>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</si>
  <si>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</si>
  <si>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</si>
  <si>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</si>
  <si>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</si>
  <si>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</si>
  <si>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</si>
  <si>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</si>
  <si>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</si>
  <si>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</si>
  <si>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</si>
  <si>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</si>
  <si>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</si>
  <si>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</si>
  <si>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</si>
  <si>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</si>
  <si>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</si>
  <si>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</si>
  <si>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</si>
  <si>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</si>
  <si>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</si>
  <si>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</si>
  <si>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</si>
  <si>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</si>
  <si>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</si>
  <si>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</si>
  <si>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</si>
  <si>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</si>
  <si>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</si>
  <si>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</si>
  <si>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</si>
  <si>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</si>
  <si>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</si>
  <si>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</si>
  <si>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</si>
  <si>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</si>
  <si>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</si>
  <si>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</si>
  <si>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</si>
  <si>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</si>
  <si>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</si>
  <si>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</si>
  <si>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</si>
  <si>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</si>
  <si>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</si>
  <si>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</si>
  <si>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</si>
  <si>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</si>
  <si>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</si>
  <si>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</si>
  <si>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</si>
  <si>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</si>
  <si>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</si>
  <si>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</si>
  <si>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</si>
  <si>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</si>
  <si>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</si>
  <si>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</si>
  <si>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</si>
  <si>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</si>
  <si>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</si>
  <si>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</si>
  <si>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</si>
  <si>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</si>
  <si>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</si>
  <si>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</si>
  <si>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</si>
  <si>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</si>
  <si>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</si>
  <si>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</si>
  <si>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</si>
  <si>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</si>
  <si>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</si>
  <si>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</si>
  <si>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</si>
  <si>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</si>
  <si>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</si>
  <si>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</si>
  <si>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</si>
  <si>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</si>
  <si>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</si>
  <si>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</si>
  <si>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</si>
  <si>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</si>
  <si>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</si>
  <si>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</si>
  <si>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</si>
  <si>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</si>
  <si>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</si>
  <si>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</si>
  <si>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</si>
  <si>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</si>
  <si>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</si>
  <si>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</si>
  <si>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</si>
  <si>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</si>
  <si>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</si>
  <si>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</si>
  <si>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</si>
  <si>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</si>
  <si>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</si>
  <si>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</si>
  <si>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</si>
  <si>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</si>
  <si>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</si>
  <si>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</si>
  <si>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</si>
  <si>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</si>
  <si>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</si>
  <si>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</si>
  <si>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</si>
  <si>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</si>
  <si>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1. Prestación de servicios, planeación y formulación de políticas del sector.</t>
  </si>
  <si>
    <t>META</t>
  </si>
  <si>
    <t>VARIABLES FÓRMULA DEL INDICADOR</t>
  </si>
  <si>
    <t>% de Cumplimiento = (Numerador / Denominador )*100</t>
  </si>
  <si>
    <t>Total presupuesto ejecutado de los proyectos de inversión.</t>
  </si>
  <si>
    <t>Formato de Hoja de Vida Indicador</t>
  </si>
  <si>
    <t xml:space="preserve">CODIGO: PE01-PR01-F03 </t>
  </si>
  <si>
    <t>HOJA DE VIDA INDICADOR</t>
  </si>
  <si>
    <t>SECRETARÍA DISTRITAL DE MOVILIDAD</t>
  </si>
  <si>
    <t>SECCIÓN 1. Identificación del Indicador</t>
  </si>
  <si>
    <t>3. Fuente PMR</t>
  </si>
  <si>
    <t>4. Dependencia responsable</t>
  </si>
  <si>
    <t>5. Meta con territorialización</t>
  </si>
  <si>
    <t>6. Proyecto</t>
  </si>
  <si>
    <t>7. Código del Proyecto</t>
  </si>
  <si>
    <t>8. Proceso</t>
  </si>
  <si>
    <t>9. Código del proceso</t>
  </si>
  <si>
    <t>10. Objetivo estratégico</t>
  </si>
  <si>
    <t>11. Meta Producto</t>
  </si>
  <si>
    <t>12. Nombre del indicador</t>
  </si>
  <si>
    <t>13. Tipología</t>
  </si>
  <si>
    <t>Eficiencia</t>
  </si>
  <si>
    <t>14. Fecha de programación</t>
  </si>
  <si>
    <t>15. Tipo anualización</t>
  </si>
  <si>
    <t>Constante</t>
  </si>
  <si>
    <t>16. Objetivo y descripción del Indicador</t>
  </si>
  <si>
    <t>17. Fuente u origen de Datos</t>
  </si>
  <si>
    <t>18. Fórmula de Cálculo</t>
  </si>
  <si>
    <t>19. Unidad de medida del indicador</t>
  </si>
  <si>
    <t xml:space="preserve">20.  Nombre de las Variables </t>
  </si>
  <si>
    <t>VARIABLE 1 - Numerador</t>
  </si>
  <si>
    <t>VARIABLE 2 - Denominador</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</si>
  <si>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</si>
  <si>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</si>
  <si>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</si>
  <si>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</si>
  <si>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</si>
  <si>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</si>
  <si>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</si>
  <si>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</si>
  <si>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</si>
  <si>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</si>
  <si>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</si>
  <si>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</si>
  <si>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</si>
  <si>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</si>
  <si>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</si>
  <si>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</si>
  <si>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</si>
  <si>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</si>
  <si>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</si>
  <si>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</si>
  <si>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</si>
  <si>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</si>
  <si>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</si>
  <si>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</si>
  <si>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</si>
  <si>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</si>
  <si>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</si>
  <si>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</si>
  <si>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</si>
  <si>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</si>
  <si>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</si>
  <si>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</si>
  <si>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</si>
  <si>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</si>
  <si>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</si>
  <si>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</si>
  <si>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</si>
  <si>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</si>
  <si>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</si>
  <si>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</si>
  <si>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</si>
  <si>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</si>
  <si>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</si>
  <si>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</si>
  <si>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</si>
  <si>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</si>
  <si>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</si>
  <si>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Misional</t>
  </si>
  <si>
    <t>Producto</t>
  </si>
  <si>
    <t>Proceso</t>
  </si>
  <si>
    <t>Actividad</t>
  </si>
  <si>
    <t>Operación</t>
  </si>
  <si>
    <t>Apoyo</t>
  </si>
  <si>
    <t>Creciente</t>
  </si>
  <si>
    <t>Decreciente</t>
  </si>
  <si>
    <t>Estratégico</t>
  </si>
  <si>
    <t>Suma</t>
  </si>
  <si>
    <t>Evaluación</t>
  </si>
  <si>
    <t>SI</t>
  </si>
  <si>
    <t>Anual</t>
  </si>
  <si>
    <t>NO</t>
  </si>
  <si>
    <t>Semestral</t>
  </si>
  <si>
    <t>Trimestral</t>
  </si>
  <si>
    <t>1. Orientar las acciones de la Secretaría Distrital de Movilidad hacia la visión cero, es decir, la reducción sustancial de víctimas fatales y lesionadas en siniestros de tránsito</t>
  </si>
  <si>
    <t>Mensual</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</si>
  <si>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</si>
  <si>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</si>
  <si>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Eficacia</t>
  </si>
  <si>
    <t>4. Ser ejemplo en la rendición de cuentas a la ciudadanía</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</si>
  <si>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</si>
  <si>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</si>
  <si>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</si>
  <si>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</si>
  <si>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</si>
  <si>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N.A.</t>
  </si>
  <si>
    <t xml:space="preserve">Valor </t>
  </si>
  <si>
    <t>Porcentaje %</t>
  </si>
  <si>
    <t>Informe de Ejecución del Presupuesto de Gastos e Inversiones</t>
  </si>
  <si>
    <t xml:space="preserve">Germán Pardo Morales </t>
  </si>
  <si>
    <t>PILAR / EJES</t>
  </si>
  <si>
    <t xml:space="preserve">ESTIMACIONES DE POBLACIÓN 1985-2005  (4) Y PROYECCIONES DE POBLACIÓN 2005-2020 NACIONAL, DEPARTAMENTAL Y MUNICIPAL POR SEXO, GRUPOS QUINQUENALES DE EDAD </t>
  </si>
  <si>
    <t>02- Pilar Democracia Urbana</t>
  </si>
  <si>
    <t>DANE-Secretaría Distrital de Planeción SDP : Convenio específico de cooperación técnica No 096-2007</t>
  </si>
  <si>
    <t>04- Eje Transversal Nuevo Ordenamiento Territorial</t>
  </si>
  <si>
    <t>07- Eje Transversal Gobierno legítimo, fortalecimiento local y eficiencia</t>
  </si>
  <si>
    <t>total</t>
  </si>
  <si>
    <t>0-4</t>
  </si>
  <si>
    <t>5-9</t>
  </si>
  <si>
    <t>10-14</t>
  </si>
  <si>
    <t>15-19</t>
  </si>
  <si>
    <t>20-24</t>
  </si>
  <si>
    <t>25-29</t>
  </si>
  <si>
    <t>30-34</t>
  </si>
  <si>
    <t>35-39</t>
  </si>
  <si>
    <t>40-44</t>
  </si>
  <si>
    <t>45-49</t>
  </si>
  <si>
    <t>50-54</t>
  </si>
  <si>
    <t>55-59</t>
  </si>
  <si>
    <t>60-64</t>
  </si>
  <si>
    <t>65-69</t>
  </si>
  <si>
    <t>70-74</t>
  </si>
  <si>
    <t>75-79</t>
  </si>
  <si>
    <t>457-458-459 : BOGOTÁ D.C. Proyecciones de población 2005-2015, según grupos de edad y por sexo.</t>
  </si>
  <si>
    <t>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</si>
  <si>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</si>
  <si>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</si>
  <si>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</si>
  <si>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</si>
  <si>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</si>
  <si>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</si>
  <si>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</si>
  <si>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</si>
  <si>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</si>
  <si>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</si>
  <si>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</si>
  <si>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</si>
  <si>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</si>
  <si>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</si>
  <si>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</si>
  <si>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</si>
  <si>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</si>
  <si>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</si>
  <si>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</si>
  <si>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</si>
  <si>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</si>
  <si>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</si>
  <si>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</si>
  <si>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</si>
  <si>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</si>
  <si>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</si>
  <si>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</si>
  <si>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(Total presupuesto ejecutado de los proyectos de inversión / Total presupuesto programado de los proyectos de inversión) * 100</t>
  </si>
  <si>
    <t>Total presupuesto programado de los proyectos de inversión</t>
  </si>
  <si>
    <t>Ejecución Presupuestal proyectos de inversión</t>
  </si>
  <si>
    <t>Ejecución Presupuestal Plan Anualizado de Caja</t>
  </si>
  <si>
    <t>(Total de Autorizaciones de Giro / Plan Anualizado de Caja programado)*100</t>
  </si>
  <si>
    <t>OBJETIVOS DEL SISTEMA INTEGRADO DE GESTIÓN</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</si>
  <si>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</si>
  <si>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Formato de programación y seguimiento al Plan Operativo Anual de gestión sin inversión</t>
  </si>
  <si>
    <t>Cumplimiento del P.A.A.C</t>
  </si>
  <si>
    <t>(Total actividades ejecutadas / Total actividades programadas)*100</t>
  </si>
  <si>
    <t>Porcentaje</t>
  </si>
  <si>
    <t xml:space="preserve">Total actividades ejecutadas </t>
  </si>
  <si>
    <t>Total actividades programadas</t>
  </si>
  <si>
    <t>Cantidad</t>
  </si>
  <si>
    <t>Corresponde a las actividades efectivamente realizadas y evidenciadas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</si>
  <si>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</si>
  <si>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</si>
  <si>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</si>
  <si>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</si>
  <si>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</si>
  <si>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</si>
  <si>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</si>
  <si>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</si>
  <si>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</si>
  <si>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</si>
  <si>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</si>
  <si>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</si>
  <si>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</si>
  <si>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</si>
  <si>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</si>
  <si>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</si>
  <si>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Componente gestión del Riesgo</t>
  </si>
  <si>
    <t>TOTAL MAGNITUD VIGENCIA</t>
  </si>
  <si>
    <t>Matriz de riesgos de la Secretaria de Movilidad</t>
  </si>
  <si>
    <t>N/A</t>
  </si>
  <si>
    <t xml:space="preserve">2.  Descripción Meta  </t>
  </si>
  <si>
    <t xml:space="preserve">2.  Descripción Meta </t>
  </si>
  <si>
    <t>Enero 2019</t>
  </si>
  <si>
    <t>Enero de 2019</t>
  </si>
  <si>
    <t>SEGUIMIENTO PLAN OPERATIVO ANUAL - POA                                         VIGENCIA: 2019</t>
  </si>
  <si>
    <t>Cumplimiento del MIPG</t>
  </si>
  <si>
    <t xml:space="preserve">Registros administrativos. </t>
  </si>
  <si>
    <t>Corresponde a las actividades del Modelo Integrado de Planeación y Gestión - MIPG efectivamente realizadas y evidenciadas.</t>
  </si>
  <si>
    <t>Diciembre de 2019</t>
  </si>
  <si>
    <t>Dimensión evaluación de resultados</t>
  </si>
  <si>
    <t>Total porcentaje actividades ejecutado / Total porcentaje actividades programado</t>
  </si>
  <si>
    <t>Total porcentaje actividades ejecutado</t>
  </si>
  <si>
    <t>Total porcentaje actividades programado</t>
  </si>
  <si>
    <t xml:space="preserve">SISTEMA INTEGRADO DE GESTION DISTRITAL BAJO EL ESTÁNDAR MIPG
</t>
  </si>
  <si>
    <t>VERSIÓN 1.0</t>
  </si>
  <si>
    <t>SISTEMA INTEGRADO DE GESTION DISTRITAL BAJO EL ESTÁNDAR MIPG</t>
  </si>
  <si>
    <t>CÓDIGO: PE01-PR01-F07</t>
  </si>
  <si>
    <t>SISTEMA INTEGRADO DE GESTION DISTRITAL  BAJO EL ESTÁNDAR MIPG</t>
  </si>
  <si>
    <t>Sección No. 1: PROGRAMACIÓN  VIGENCIA 2019</t>
  </si>
  <si>
    <t>1. Código Meta</t>
  </si>
  <si>
    <t>VERSIÓN: 1.0</t>
  </si>
  <si>
    <t>SUBSECRETARIA DE GESTION DE LA MOVILIDAD</t>
  </si>
  <si>
    <t>1. Alcanzar al 95 % la ejecución presupuestal de los proyectos de inversión de la Subsecretaría de Gestion de la Movilidad</t>
  </si>
  <si>
    <t>Subsecretaría de Gestion de la Movilidad</t>
  </si>
  <si>
    <t>Medir el porcentaje de ejecución presupuestal de la vigencia de los proyectos de Inversión que conforman la Subsecretaría de Gestion de la Movilidad</t>
  </si>
  <si>
    <t>Corresponde a los compromisos ejecutados en el mes en cada uno de los proyectos de inversion que conforman la Subsecretaría de Gestion de la Movilidad</t>
  </si>
  <si>
    <t>Corresponde al total de la apropiacion disponible para la vigencia de los proyectos de inversion de la Subsecretaría de Gestion de la Movilidad</t>
  </si>
  <si>
    <t>La meta planteada es la propuesta por la Subsecretaria teniendo en cuenta que el logro de la misma depende de factores tal como el comportamiento de la ejecución de los proyectos de Inversión de la Subsecretaría de Gestion de la Movilidad</t>
  </si>
  <si>
    <t>JONNY LEONARDO VASQUEZ ESCOBAR</t>
  </si>
  <si>
    <t>POA SIN INVERSIÓN DE LA SUBSECRETARIA DE GESTION DE LA MOVILIDAD</t>
  </si>
  <si>
    <t>2. Alcanzar al 90 % la ejecución del PAC programado de vigencia y reserva por la Subsecretaría de Gestion de la Movilidad de los proyectos de inversion a su cargo.</t>
  </si>
  <si>
    <t>Subsecretaría de Gestion  de la Movilidad</t>
  </si>
  <si>
    <t xml:space="preserve">Mostar el porcentaje de ejecución mensual del Plan Anualizado de Caja (PAC) programado de vigencia y reserva por la Subsecretaría de Gestion de la Movilidad de los proyectos de inversion a su cargo. </t>
  </si>
  <si>
    <t>Programado de vigencia y reserva por la Subsecretaría de Gestion de la Movilidad - OPGET ( SDH)</t>
  </si>
  <si>
    <t>Giros efectivos (OPGET)</t>
  </si>
  <si>
    <t>Plan Anualizado de Caja (PAC) programado de vigencia y reserva por la Subsecretaría de Gestion de la Movilidad</t>
  </si>
  <si>
    <t xml:space="preserve">Corresponde a los giros pagados reportados en el OPGET por mes  que corresponden a los proyectos de Inversión que conforman la Subesecretaria de Gestion de la Movilidad </t>
  </si>
  <si>
    <t>Corresponde al Plan Anualizado de Caja (PAC) de vigencia y reserva por la Subsecretaría de Gestion de la Movilidad de acuerdo a la programacion realizada por las Direcciones que conforman la Subsecretaria.</t>
  </si>
  <si>
    <t>Verificar el cumplimiento de los compromisos adquiridos por la Subsecretaria de Gestion de la Movilidad en el P.A.A.C. de la vigencia</t>
  </si>
  <si>
    <t>Corresponde a las actividades registradas en cada componente del P.A.A.C. donde participa la Subsecretaria de Gestion de la Movilidad</t>
  </si>
  <si>
    <t xml:space="preserve">Subsecretaría de Gestión de la Movilidad </t>
  </si>
  <si>
    <t>Código: PE01-PR01-F02</t>
  </si>
  <si>
    <t>Versión: 1.0</t>
  </si>
  <si>
    <t>SUBSECRETARIA RESPONSABLE:</t>
  </si>
  <si>
    <t>PROGRAMACIÓN CUATRIENIO</t>
  </si>
  <si>
    <t>% CUMPLIMIENTO CUATRIENIO</t>
  </si>
  <si>
    <t>TIPO DE ANUALIZACIÓN</t>
  </si>
  <si>
    <t xml:space="preserve">VARIABLE </t>
  </si>
  <si>
    <t>MAGNITUD CUATRIENIO</t>
  </si>
  <si>
    <t>MAGNITUD META - Vigencia</t>
  </si>
  <si>
    <t>Consolidación, actualización y seguimiento del Plan Anual de Adquisiciones</t>
  </si>
  <si>
    <t>Realizar el seguimiento mensual y consolidado de la ejecución presupuestal de los proyectos de inversión</t>
  </si>
  <si>
    <t xml:space="preserve">Solicitar por medio de memorando todas las actualizaciones, modificaciones o ajustes del PAA que sean requeridas para llevar a cabo los procesos de contratación de la Subsecretaría. </t>
  </si>
  <si>
    <t>Consolidación y seguimiento programado  al PAC de los proyectos que hacen parte de la Subsecretaria.</t>
  </si>
  <si>
    <t>Revision del OPGET</t>
  </si>
  <si>
    <t>Con la ejeución del presupuesto en forma oportuna y de acuerdo a la planeación realizada, se logra ver reflejado el cumplimento de las metas propuestas para la vigencia 2019 y el cumplimiento de la misionalidad de la Entidad, logrando asi mejorar la calidad de vida de los habitantes y sus visitantes en terminos de movilidad.</t>
  </si>
  <si>
    <t>Nancy Haidy Muñoz Chavarro</t>
  </si>
  <si>
    <t>Se realiza la estructuración, compilación y análisis de los logros, metas, temas prioritarios y dificultades presentadas durante la gestión del año 2019, a cargo de la Subsecretaria de Gestión de la Movilidad. Así mismo, se realiza el seguimiento mensual al Plan Anual de Adquisiones del año 2019, verificando la ejecución, concordancia presupuestal y efectividad en el cumplimiento a la planeación en esta herramienta de planeación presupuestal.</t>
  </si>
  <si>
    <t>Estratégico: 7. Prestar servicios eficientes, ooportunos y de calidad a la ciudadanía, tanto en gestión como en trámites de la movilidad.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</si>
  <si>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Lograr la ejecución de los compromisos adquiridos para el cumplimiento de las metas establecidas en el PDD, para el mejoramiento de la ciudadanía de Bogoá. D. C.</t>
  </si>
  <si>
    <t>OBJETIVO ESTRATÉGICO Y DE CALIDAD</t>
  </si>
  <si>
    <t>2. Prestar servicios eficientes, oportunos y de calidad a la ciudadanía, tanto en gestión como en trámites de la movilidad.</t>
  </si>
  <si>
    <t>Estratégico: 4. Ser ejemplo en la rendición de cuentas a la ciudadanía.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</si>
  <si>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PM02/PM03</t>
  </si>
  <si>
    <t>Se realiza seguimiento mensual al PAA, mediante reunión con los Directores y Subdirectores que conforman la Subsecretaria.</t>
  </si>
  <si>
    <t>Se realizan reuniones de seguimiento con los Directores y Subdirectores que conforman la Subsecretaria, liderada por el Ordenador del Gasto.</t>
  </si>
  <si>
    <t>Se dio cumplimiento al monitoreo frente a los riesgos de corrupción desde la Subsecretaria de Gestión de la Movilidad.</t>
  </si>
  <si>
    <t>Al realizar el seguimiento al PAA y al PAC desde la Subsecretaria, se logra el cumplimiento de la segunda línea de defensa y los controles que deben partir desde la gestión de valores para resultado</t>
  </si>
  <si>
    <t>Con la implementación del MIPG, la SGM logra una mayor productividad organizacional, mayor bienestar social, con obras y acciones transparentes, servidores íntegros y ciudadanos corresponsables con una mejor calidad de vida.</t>
  </si>
  <si>
    <t>Realizar el informe de gestión de la vigencia 2018, con los principales logros, dificultades y temas prioritarios.</t>
  </si>
  <si>
    <t>Se genera un informe de la vigencia 2018, que sirve de insumo para el año 2019.</t>
  </si>
  <si>
    <t>Se mantiene una control y avance en las acciones orientadas a mantener una politica de  Anticorrupción y  Atención al Ciudadano eficiente y eficaz por parte de la Subsecretaria de Gestion de la Movilidad.</t>
  </si>
  <si>
    <t>Se realizan controles de acuerdo a las lineas de defensa según lo plantea el MIPG</t>
  </si>
  <si>
    <t>Se realizan controles de acuerdo a las lineas de defensa según lo plantea el MIPG, para el segundo trimestre del año 2019</t>
  </si>
  <si>
    <r>
      <t>4</t>
    </r>
    <r>
      <rPr>
        <sz val="9"/>
        <color indexed="10"/>
        <rFont val="Arial"/>
        <family val="2"/>
      </rPr>
      <t>.</t>
    </r>
    <r>
      <rPr>
        <sz val="9"/>
        <rFont val="Arial"/>
        <family val="2"/>
      </rPr>
      <t xml:space="preserve"> Realizar el 100% de las actividades programadas en el Modelo Integrado de Planeación y Gestión - MIPG de la vigencia, por la Subsecretaria de Gestión de la Movilidad</t>
    </r>
  </si>
  <si>
    <t>Verificar el cumplimiento de los compromisos adquiridos por la Subsecretaría de Gestión de la Movilidad  en el Modelo Integrado de Planeación y Gestión - MIPG de la vigencia</t>
  </si>
  <si>
    <t xml:space="preserve">Corresponde a las actividades registradas en cada componente del Modelo Integrado de Planeación y Gestión - MIPG donde participa la Subsecretaría de Gestión de la Movilidad, de conformidad con el anexo de actividades de este indicador. </t>
  </si>
  <si>
    <t>3. Realizar el 100% de las actividades programadas en el Plan Anticorrupción y de Atención al Ciudadano de la vigencia por la Subsecretaria de Gestión de la Movilidad</t>
  </si>
  <si>
    <t>Subsecretaria de Gestión de la Movilidad</t>
  </si>
  <si>
    <t>VIGENCIA 2016</t>
  </si>
  <si>
    <t>VIGENCIA 2017</t>
  </si>
  <si>
    <t>VIGENCIA 2018</t>
  </si>
  <si>
    <t>VIGENCIA 2019</t>
  </si>
  <si>
    <t>VIGENCIA 2020</t>
  </si>
  <si>
    <t>Se realizan controles de acuerdo a las lineas de defensa según lo plantea el MIPG y los análisis para la finalización de la vigencia presupuestal, para el tercer trimestre del año 2019</t>
  </si>
  <si>
    <t>Se realiza el seguimiento a las acciones programadas en el PAAC, por parte de esta subsecretaria. Se realiza en el mes de agosto  el segundo consolidado y el reporte por parte de la OAPI, sin ningún reporte adicional para la Subsecretaria de Gestión de la Movilidad.</t>
  </si>
  <si>
    <t>Se realiza el seguimiento a las acciones programadas en el PAAC, por parte de esta subsecretaria. Generando las alertas a los supervisores y ordenador del gasto frente a los giros con corte al mes de  septiembre de 2019.</t>
  </si>
  <si>
    <t>Las solicitudes responsabilidad de esta subsecretaria recepcionadas para este trimestre fueron: mes de julio 3, Agosto 6 y Septiembre 4 de 2019</t>
  </si>
  <si>
    <t>39 y 40</t>
  </si>
  <si>
    <t>Se actualizan el nombre de los funcionarios</t>
  </si>
  <si>
    <t>39 y 40, Act. 2</t>
  </si>
  <si>
    <t>Se actualizan el nombre de los funcionarios; se incluye en las actividades la No. 2</t>
  </si>
  <si>
    <t>Se han cumplido con las actividades programadas del MIPG con un 100% de cumplimiento. Realizando los seguimiento programados y el análisis presupuestal para el cierre de la vigencia 2019. Frente a las actividades desarrolladas en los encuentros ciudadanos se toman el 100% las solicitudes de la ciudadanía recepcionadas.</t>
  </si>
  <si>
    <t>Recepcionar y gestionar  las solicitudes de la ciudadanía en los encuentros ciudadanas programadas</t>
  </si>
  <si>
    <t>Las solicitudes responsabilidad de esta subsecretaria recepcionadas para este trimestre fueron: mes de octubre  1.</t>
  </si>
  <si>
    <t>Revisión informe de ejecucion del presupuesto (PREDIS)</t>
  </si>
  <si>
    <t>Para el tercer trimestre del año 2019, se logra da un cumplimiento al PAC programado con un porcentaje del 84,06% al cierre del mes de diciembre de 2019.</t>
  </si>
  <si>
    <t>Frente a las actividades desarrolladas en los encuentros ciudadanos se toman el 100% las solicitudes de la ciudadanía recepcionadas.</t>
  </si>
  <si>
    <r>
      <t>Formato de Anexo de Ac</t>
    </r>
    <r>
      <rPr>
        <b/>
        <sz val="9"/>
        <color indexed="8"/>
        <rFont val="Arial"/>
        <family val="2"/>
      </rPr>
      <t>tividades</t>
    </r>
  </si>
  <si>
    <r>
      <t>Sección No. 1: PROGRAMACIÓN  VIGENCIA _</t>
    </r>
    <r>
      <rPr>
        <b/>
        <u val="single"/>
        <sz val="9"/>
        <color indexed="56"/>
        <rFont val="Arial"/>
        <family val="2"/>
      </rPr>
      <t>2019</t>
    </r>
  </si>
  <si>
    <t xml:space="preserve">Monitoreo del comportamiento de los riesgos de corrupción de la Subsecretaria de Gestión de la Movilidad a abril </t>
  </si>
  <si>
    <t>Monitoreo del comportamiento de los riesgos de corrupción de la Subsecretaria de Gestión de la Movilidad a agosto</t>
  </si>
  <si>
    <t>Monitoreo del comportamiento de los riesgos de corrupción de la Subsecretaria de Gestión de la Movilidad a diciembre</t>
  </si>
  <si>
    <t>Realizar seguimiento al Plan Anual de Adquisiciones, a los proyectos de inversión a cargo  de la Subsecretaria de Gestion de la Movilidad</t>
  </si>
  <si>
    <t>Para el cuarto trimestre de 2019, se logró el compromiso de $56,374,227,187, alcanzando a diciembre un porcentaje de ejecución del 92,63% lo cual equivale al 97,5% de cumplimiento de la meta.</t>
  </si>
  <si>
    <t>No se logró el compromiso total de los recursos, entre ellos el pago de compromisos de vigencias anteriores fenecidas.</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</si>
</sst>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0.0%"/>
    <numFmt numFmtId="182" formatCode="&quot;$&quot;\ #,##0"/>
    <numFmt numFmtId="183" formatCode="0.0"/>
    <numFmt numFmtId="184" formatCode="#,##0.0"/>
    <numFmt numFmtId="185" formatCode="_(* #,##0.0_);_(* \(#,##0.0\);_(* &quot;-&quot;??_);_(@_)"/>
    <numFmt numFmtId="186" formatCode="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000"/>
    <numFmt numFmtId="192" formatCode="0.0000"/>
    <numFmt numFmtId="193" formatCode="0.000"/>
    <numFmt numFmtId="194" formatCode="[$-240A]dddd\,\ d\ &quot;de&quot;\ mmmm\ &quot;de&quot;\ yyyy"/>
    <numFmt numFmtId="195" formatCode="d/m/yy;@"/>
    <numFmt numFmtId="196" formatCode="_(* #,##0.000_);_(* \(#,##0.000\);_(* &quot;-&quot;??_);_(@_)"/>
  </numFmts>
  <fonts count="116">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b/>
      <sz val="11"/>
      <name val="Arial"/>
      <family val="2"/>
    </font>
    <font>
      <b/>
      <sz val="14"/>
      <name val="Arial"/>
      <family val="2"/>
    </font>
    <font>
      <sz val="14"/>
      <name val="Arial"/>
      <family val="2"/>
    </font>
    <font>
      <u val="single"/>
      <sz val="9"/>
      <name val="Arial"/>
      <family val="2"/>
    </font>
    <font>
      <b/>
      <sz val="9"/>
      <color indexed="9"/>
      <name val="Arial"/>
      <family val="2"/>
    </font>
    <font>
      <b/>
      <sz val="10"/>
      <color indexed="9"/>
      <name val="Arial"/>
      <family val="2"/>
    </font>
    <font>
      <b/>
      <sz val="10"/>
      <color indexed="8"/>
      <name val="Arial"/>
      <family val="2"/>
    </font>
    <font>
      <u val="single"/>
      <sz val="7"/>
      <color indexed="12"/>
      <name val="Arial"/>
      <family val="2"/>
    </font>
    <font>
      <sz val="9"/>
      <color indexed="10"/>
      <name val="Arial"/>
      <family val="2"/>
    </font>
    <font>
      <b/>
      <sz val="9"/>
      <name val="Tahoma"/>
      <family val="2"/>
    </font>
    <font>
      <sz val="9"/>
      <name val="Tahoma"/>
      <family val="2"/>
    </font>
    <font>
      <b/>
      <sz val="11"/>
      <name val="Tahoma"/>
      <family val="2"/>
    </font>
    <font>
      <b/>
      <sz val="8"/>
      <name val="Arial"/>
      <family val="2"/>
    </font>
    <font>
      <b/>
      <sz val="16"/>
      <name val="Arial"/>
      <family val="2"/>
    </font>
    <font>
      <sz val="16"/>
      <name val="Arial"/>
      <family val="2"/>
    </font>
    <font>
      <b/>
      <sz val="9"/>
      <color indexed="8"/>
      <name val="Arial"/>
      <family val="2"/>
    </font>
    <font>
      <b/>
      <u val="single"/>
      <sz val="9"/>
      <color indexed="56"/>
      <name val="Arial"/>
      <family val="2"/>
    </font>
    <font>
      <sz val="10"/>
      <color indexed="8"/>
      <name val="Calibri"/>
      <family val="0"/>
    </font>
    <font>
      <sz val="9"/>
      <color indexed="63"/>
      <name val="Calibri"/>
      <family val="0"/>
    </font>
    <font>
      <sz val="2.1"/>
      <color indexed="63"/>
      <name val="Calibri"/>
      <family val="0"/>
    </font>
    <font>
      <sz val="14"/>
      <color indexed="63"/>
      <name val="Calibri"/>
      <family val="0"/>
    </font>
    <font>
      <sz val="3.05"/>
      <color indexed="63"/>
      <name val="Calibri"/>
      <family val="0"/>
    </font>
    <font>
      <sz val="4.4"/>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sz val="9"/>
      <color indexed="8"/>
      <name val="Arial"/>
      <family val="2"/>
    </font>
    <font>
      <sz val="9"/>
      <color indexed="9"/>
      <name val="Arial"/>
      <family val="2"/>
    </font>
    <font>
      <sz val="10"/>
      <color indexed="8"/>
      <name val="Arial"/>
      <family val="2"/>
    </font>
    <font>
      <sz val="9"/>
      <color indexed="62"/>
      <name val="Arial"/>
      <family val="2"/>
    </font>
    <font>
      <b/>
      <sz val="9"/>
      <color indexed="62"/>
      <name val="Arial"/>
      <family val="2"/>
    </font>
    <font>
      <sz val="14"/>
      <color indexed="8"/>
      <name val="Arial"/>
      <family val="2"/>
    </font>
    <font>
      <b/>
      <sz val="12"/>
      <color indexed="8"/>
      <name val="Arial"/>
      <family val="2"/>
    </font>
    <font>
      <sz val="9"/>
      <color indexed="22"/>
      <name val="Arial"/>
      <family val="2"/>
    </font>
    <font>
      <sz val="11"/>
      <name val="Calibri"/>
      <family val="2"/>
    </font>
    <font>
      <sz val="8"/>
      <color indexed="8"/>
      <name val="Calibri"/>
      <family val="2"/>
    </font>
    <font>
      <b/>
      <sz val="8"/>
      <color indexed="8"/>
      <name val="Arial"/>
      <family val="2"/>
    </font>
    <font>
      <sz val="8"/>
      <color indexed="8"/>
      <name val="Arial"/>
      <family val="2"/>
    </font>
    <font>
      <sz val="16"/>
      <color indexed="8"/>
      <name val="Calibri"/>
      <family val="2"/>
    </font>
    <font>
      <sz val="16"/>
      <color indexed="8"/>
      <name val="Arial"/>
      <family val="2"/>
    </font>
    <font>
      <sz val="9"/>
      <color indexed="44"/>
      <name val="Arial"/>
      <family val="2"/>
    </font>
    <font>
      <sz val="14"/>
      <color indexed="8"/>
      <name val="Calibri"/>
      <family val="2"/>
    </font>
    <font>
      <b/>
      <sz val="14"/>
      <color indexed="8"/>
      <name val="Calibri"/>
      <family val="2"/>
    </font>
    <font>
      <b/>
      <sz val="9"/>
      <color indexed="56"/>
      <name val="Arial"/>
      <family val="2"/>
    </font>
    <font>
      <b/>
      <sz val="14"/>
      <color indexed="8"/>
      <name val="Arial"/>
      <family val="2"/>
    </font>
    <font>
      <b/>
      <sz val="16"/>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sz val="9"/>
      <color theme="1"/>
      <name val="Arial"/>
      <family val="2"/>
    </font>
    <font>
      <b/>
      <sz val="9"/>
      <color theme="1"/>
      <name val="Arial"/>
      <family val="2"/>
    </font>
    <font>
      <sz val="9"/>
      <color theme="0"/>
      <name val="Arial"/>
      <family val="2"/>
    </font>
    <font>
      <sz val="10"/>
      <color rgb="FF000000"/>
      <name val="Arial"/>
      <family val="2"/>
    </font>
    <font>
      <sz val="9"/>
      <color theme="3" tint="0.39998000860214233"/>
      <name val="Arial"/>
      <family val="2"/>
    </font>
    <font>
      <b/>
      <sz val="9"/>
      <color theme="3" tint="0.39998000860214233"/>
      <name val="Arial"/>
      <family val="2"/>
    </font>
    <font>
      <sz val="14"/>
      <color theme="1"/>
      <name val="Arial"/>
      <family val="2"/>
    </font>
    <font>
      <b/>
      <sz val="12"/>
      <color theme="1"/>
      <name val="Arial"/>
      <family val="2"/>
    </font>
    <font>
      <sz val="9"/>
      <color theme="4"/>
      <name val="Arial"/>
      <family val="2"/>
    </font>
    <font>
      <sz val="9"/>
      <color theme="0" tint="-0.1499900072813034"/>
      <name val="Arial"/>
      <family val="2"/>
    </font>
    <font>
      <b/>
      <sz val="9"/>
      <color theme="4"/>
      <name val="Arial"/>
      <family val="2"/>
    </font>
    <font>
      <sz val="10"/>
      <color theme="1"/>
      <name val="Arial"/>
      <family val="2"/>
    </font>
    <font>
      <b/>
      <sz val="10"/>
      <color theme="1"/>
      <name val="Arial"/>
      <family val="2"/>
    </font>
    <font>
      <sz val="8"/>
      <color theme="1"/>
      <name val="Calibri"/>
      <family val="2"/>
    </font>
    <font>
      <b/>
      <sz val="8"/>
      <color theme="1"/>
      <name val="Arial"/>
      <family val="2"/>
    </font>
    <font>
      <sz val="8"/>
      <color theme="1"/>
      <name val="Arial"/>
      <family val="2"/>
    </font>
    <font>
      <sz val="16"/>
      <color theme="1"/>
      <name val="Calibri"/>
      <family val="2"/>
    </font>
    <font>
      <sz val="16"/>
      <color theme="1"/>
      <name val="Arial"/>
      <family val="2"/>
    </font>
    <font>
      <sz val="9"/>
      <color rgb="FFFF0000"/>
      <name val="Arial"/>
      <family val="2"/>
    </font>
    <font>
      <sz val="9"/>
      <color theme="3" tint="0.5999900102615356"/>
      <name val="Arial"/>
      <family val="2"/>
    </font>
    <font>
      <sz val="14"/>
      <color theme="1"/>
      <name val="Calibri"/>
      <family val="2"/>
    </font>
    <font>
      <b/>
      <sz val="14"/>
      <color theme="1"/>
      <name val="Calibri"/>
      <family val="2"/>
    </font>
    <font>
      <b/>
      <sz val="14"/>
      <color theme="1"/>
      <name val="Arial"/>
      <family val="2"/>
    </font>
    <font>
      <b/>
      <sz val="16"/>
      <color theme="1"/>
      <name val="Arial"/>
      <family val="2"/>
    </font>
    <font>
      <b/>
      <sz val="9"/>
      <color theme="0"/>
      <name val="Arial"/>
      <family val="2"/>
    </font>
    <font>
      <b/>
      <sz val="9"/>
      <color theme="3" tint="-0.4999699890613556"/>
      <name val="Arial"/>
      <family val="2"/>
    </font>
    <font>
      <b/>
      <sz val="11"/>
      <color theme="3" tint="-0.4999699890613556"/>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theme="2"/>
        <bgColor indexed="64"/>
      </patternFill>
    </fill>
    <fill>
      <patternFill patternType="solid">
        <fgColor theme="0" tint="-0.1499900072813034"/>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border>
    <border>
      <left style="thin"/>
      <right style="medium"/>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thin"/>
      <right>
        <color indexed="63"/>
      </right>
      <top style="thin"/>
      <bottom style="thin"/>
    </border>
    <border>
      <left style="medium"/>
      <right style="medium"/>
      <top style="medium"/>
      <bottom style="medium"/>
    </border>
    <border>
      <left style="thin"/>
      <right/>
      <top/>
      <bottom style="thin"/>
    </border>
    <border>
      <left style="medium"/>
      <right/>
      <top style="medium"/>
      <bottom style="medium"/>
    </border>
    <border>
      <left>
        <color indexed="63"/>
      </left>
      <right style="thin"/>
      <top style="thin"/>
      <bottom style="thin"/>
    </border>
    <border>
      <left style="medium"/>
      <right style="thin"/>
      <top style="thin"/>
      <bottom style="medium"/>
    </border>
    <border>
      <left style="medium"/>
      <right style="thin"/>
      <top style="thin"/>
      <bottom/>
    </border>
    <border>
      <left style="thin"/>
      <right style="thin"/>
      <top>
        <color indexed="63"/>
      </top>
      <bottom>
        <color indexed="63"/>
      </bottom>
    </border>
    <border>
      <left>
        <color indexed="63"/>
      </left>
      <right>
        <color indexed="63"/>
      </right>
      <top style="thin"/>
      <bottom style="thin"/>
    </border>
    <border>
      <left style="thin"/>
      <right style="thin"/>
      <top/>
      <bottom style="thin"/>
    </border>
    <border>
      <left/>
      <right/>
      <top style="medium"/>
      <bottom style="medium"/>
    </border>
    <border>
      <left/>
      <right style="medium"/>
      <top style="medium"/>
      <bottom style="medium"/>
    </border>
    <border>
      <left style="thin"/>
      <right/>
      <top style="thin"/>
      <bottom/>
    </border>
    <border>
      <left/>
      <right/>
      <top style="thin"/>
      <bottom/>
    </border>
    <border>
      <left>
        <color indexed="63"/>
      </left>
      <right style="thin"/>
      <top style="thin"/>
      <bottom/>
    </border>
    <border>
      <left style="medium"/>
      <right/>
      <top style="medium"/>
      <bottom/>
    </border>
    <border>
      <left/>
      <right style="medium"/>
      <top style="medium"/>
      <bottom/>
    </border>
    <border>
      <left style="medium"/>
      <right/>
      <top/>
      <bottom style="medium"/>
    </border>
    <border>
      <left/>
      <right style="medium"/>
      <top/>
      <bottom style="medium"/>
    </border>
    <border>
      <left style="thin"/>
      <right/>
      <top/>
      <bottom/>
    </border>
    <border>
      <left/>
      <right style="thin"/>
      <top/>
      <bottom/>
    </border>
    <border>
      <left/>
      <right style="thin"/>
      <top/>
      <bottom style="thin"/>
    </border>
    <border>
      <left style="thin"/>
      <right/>
      <top/>
      <bottom style="medium"/>
    </border>
    <border>
      <left/>
      <right style="thin"/>
      <top/>
      <bottom style="medium"/>
    </border>
    <border>
      <left style="thin"/>
      <right style="thin"/>
      <top style="thin"/>
      <bottom style="medium"/>
    </border>
    <border>
      <left/>
      <right style="medium"/>
      <top style="thin"/>
      <bottom/>
    </border>
    <border>
      <left/>
      <right/>
      <top/>
      <bottom style="medium"/>
    </border>
    <border>
      <left style="medium"/>
      <right/>
      <top style="thin"/>
      <bottom/>
    </border>
    <border>
      <left style="medium"/>
      <right/>
      <top/>
      <bottom style="thin"/>
    </border>
    <border>
      <left/>
      <right/>
      <top/>
      <bottom style="thin"/>
    </border>
    <border>
      <left/>
      <right style="medium"/>
      <top/>
      <bottom style="thin"/>
    </border>
    <border>
      <left/>
      <right style="medium"/>
      <top style="thin"/>
      <bottom style="thin"/>
    </border>
    <border>
      <left style="medium"/>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style="medium"/>
      <right style="medium"/>
      <top/>
      <bottom style="medium"/>
    </border>
    <border>
      <left/>
      <right/>
      <top style="medium"/>
      <bottom/>
    </border>
    <border>
      <left style="medium"/>
      <right style="medium"/>
      <top style="medium"/>
      <bottom style="hair">
        <color indexed="10"/>
      </bottom>
    </border>
    <border>
      <left style="medium"/>
      <right style="medium"/>
      <top>
        <color indexed="63"/>
      </top>
      <bottom style="hair">
        <color indexed="10"/>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180" fontId="2" fillId="0" borderId="0" applyFont="0" applyFill="0" applyBorder="0" applyAlignment="0" applyProtection="0"/>
    <xf numFmtId="180" fontId="2" fillId="0" borderId="0" applyFont="0" applyFill="0" applyBorder="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13" fillId="0" borderId="0" applyNumberFormat="0" applyFill="0" applyBorder="0" applyAlignment="0" applyProtection="0"/>
    <xf numFmtId="0" fontId="78" fillId="0" borderId="0" applyNumberFormat="0" applyFill="0" applyBorder="0" applyAlignment="0" applyProtection="0"/>
    <xf numFmtId="0" fontId="7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0"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8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5" fillId="0" borderId="8" applyNumberFormat="0" applyFill="0" applyAlignment="0" applyProtection="0"/>
    <xf numFmtId="0" fontId="86" fillId="0" borderId="9" applyNumberFormat="0" applyFill="0" applyAlignment="0" applyProtection="0"/>
  </cellStyleXfs>
  <cellXfs count="603">
    <xf numFmtId="0" fontId="0" fillId="0" borderId="0" xfId="0" applyFont="1" applyAlignment="1">
      <alignment/>
    </xf>
    <xf numFmtId="0" fontId="0" fillId="0" borderId="0" xfId="0" applyFill="1" applyAlignment="1" applyProtection="1">
      <alignment/>
      <protection/>
    </xf>
    <xf numFmtId="0" fontId="87" fillId="0" borderId="0" xfId="0" applyFont="1" applyBorder="1" applyAlignment="1" applyProtection="1">
      <alignment horizontal="center" vertical="center" wrapText="1"/>
      <protection/>
    </xf>
    <xf numFmtId="0" fontId="0" fillId="0" borderId="0" xfId="0" applyAlignment="1" applyProtection="1">
      <alignment/>
      <protection/>
    </xf>
    <xf numFmtId="0" fontId="87" fillId="0" borderId="0" xfId="0" applyFont="1" applyBorder="1" applyAlignment="1" applyProtection="1">
      <alignment vertical="center" wrapText="1"/>
      <protection/>
    </xf>
    <xf numFmtId="0" fontId="0" fillId="33" borderId="0" xfId="0" applyFill="1" applyBorder="1" applyAlignment="1" applyProtection="1">
      <alignment/>
      <protection/>
    </xf>
    <xf numFmtId="0" fontId="87" fillId="33" borderId="0" xfId="0" applyFont="1" applyFill="1" applyBorder="1" applyAlignment="1" applyProtection="1">
      <alignment horizontal="center" vertical="center" wrapText="1"/>
      <protection/>
    </xf>
    <xf numFmtId="0" fontId="87" fillId="33" borderId="0" xfId="0" applyFont="1" applyFill="1" applyBorder="1" applyAlignment="1" applyProtection="1">
      <alignment vertical="center" wrapText="1"/>
      <protection/>
    </xf>
    <xf numFmtId="183" fontId="87" fillId="33" borderId="0" xfId="0" applyNumberFormat="1" applyFont="1" applyFill="1" applyBorder="1" applyAlignment="1" applyProtection="1">
      <alignment horizontal="center" vertical="center" wrapText="1"/>
      <protection/>
    </xf>
    <xf numFmtId="0" fontId="87" fillId="33" borderId="0" xfId="0" applyFont="1" applyFill="1" applyBorder="1" applyAlignment="1" applyProtection="1">
      <alignment vertical="center"/>
      <protection/>
    </xf>
    <xf numFmtId="0" fontId="2" fillId="0" borderId="0" xfId="68">
      <alignment/>
      <protection/>
    </xf>
    <xf numFmtId="0" fontId="2" fillId="0" borderId="0" xfId="68" applyAlignment="1">
      <alignment vertical="center"/>
      <protection/>
    </xf>
    <xf numFmtId="3" fontId="3" fillId="34" borderId="0" xfId="68" applyNumberFormat="1" applyFont="1" applyFill="1" applyBorder="1" applyAlignment="1">
      <alignment vertical="center"/>
      <protection/>
    </xf>
    <xf numFmtId="0" fontId="2" fillId="0" borderId="10" xfId="65" applyBorder="1" applyAlignment="1">
      <alignment vertical="center"/>
      <protection/>
    </xf>
    <xf numFmtId="0" fontId="2" fillId="0" borderId="10" xfId="68" applyBorder="1" applyAlignment="1">
      <alignment vertical="center"/>
      <protection/>
    </xf>
    <xf numFmtId="0" fontId="2" fillId="0" borderId="10" xfId="68" applyBorder="1" applyAlignment="1">
      <alignment horizontal="center" vertical="center"/>
      <protection/>
    </xf>
    <xf numFmtId="0" fontId="4" fillId="35" borderId="10" xfId="65" applyFont="1" applyFill="1" applyBorder="1" applyAlignment="1">
      <alignment horizontal="center" vertical="center"/>
      <protection/>
    </xf>
    <xf numFmtId="0" fontId="2" fillId="0" borderId="0" xfId="65">
      <alignment/>
      <protection/>
    </xf>
    <xf numFmtId="0" fontId="4" fillId="35" borderId="10" xfId="65" applyFont="1" applyFill="1" applyBorder="1" applyAlignment="1">
      <alignment horizontal="center" wrapText="1"/>
      <protection/>
    </xf>
    <xf numFmtId="0" fontId="2" fillId="0" borderId="10" xfId="65" applyBorder="1" applyAlignment="1">
      <alignment wrapText="1"/>
      <protection/>
    </xf>
    <xf numFmtId="0" fontId="4" fillId="35" borderId="10" xfId="65" applyFont="1" applyFill="1" applyBorder="1" applyAlignment="1">
      <alignment horizontal="center" vertical="center" wrapText="1"/>
      <protection/>
    </xf>
    <xf numFmtId="0" fontId="2" fillId="0" borderId="10" xfId="65" applyBorder="1">
      <alignment/>
      <protection/>
    </xf>
    <xf numFmtId="3" fontId="4" fillId="0" borderId="10" xfId="65" applyNumberFormat="1" applyFont="1" applyFill="1" applyBorder="1" applyAlignment="1">
      <alignment horizontal="right"/>
      <protection/>
    </xf>
    <xf numFmtId="0" fontId="4" fillId="0" borderId="10" xfId="65" applyFont="1" applyFill="1" applyBorder="1" applyAlignment="1">
      <alignment horizontal="center"/>
      <protection/>
    </xf>
    <xf numFmtId="0" fontId="5" fillId="0" borderId="10" xfId="65" applyFont="1" applyFill="1" applyBorder="1" applyAlignment="1">
      <alignment horizontal="center"/>
      <protection/>
    </xf>
    <xf numFmtId="3" fontId="5" fillId="0" borderId="10" xfId="65" applyNumberFormat="1" applyFont="1" applyFill="1" applyBorder="1" applyAlignment="1">
      <alignment/>
      <protection/>
    </xf>
    <xf numFmtId="0" fontId="3" fillId="35" borderId="10" xfId="68" applyFont="1" applyFill="1" applyBorder="1" applyAlignment="1">
      <alignment horizontal="center" vertical="center"/>
      <protection/>
    </xf>
    <xf numFmtId="0" fontId="2" fillId="0" borderId="10" xfId="68" applyBorder="1">
      <alignment/>
      <protection/>
    </xf>
    <xf numFmtId="0" fontId="3" fillId="35" borderId="10" xfId="68" applyFont="1" applyFill="1" applyBorder="1" applyAlignment="1">
      <alignment horizontal="center"/>
      <protection/>
    </xf>
    <xf numFmtId="0" fontId="2" fillId="0" borderId="10" xfId="0" applyFont="1" applyBorder="1" applyAlignment="1">
      <alignment vertical="center" wrapText="1"/>
    </xf>
    <xf numFmtId="0" fontId="2" fillId="0" borderId="10" xfId="68" applyBorder="1" applyAlignment="1">
      <alignment vertical="center" wrapText="1"/>
      <protection/>
    </xf>
    <xf numFmtId="3" fontId="2" fillId="0" borderId="10" xfId="65" applyNumberFormat="1" applyBorder="1">
      <alignment/>
      <protection/>
    </xf>
    <xf numFmtId="0" fontId="2" fillId="0" borderId="0" xfId="68" applyBorder="1" applyAlignment="1">
      <alignment horizontal="center" vertical="center"/>
      <protection/>
    </xf>
    <xf numFmtId="0" fontId="2" fillId="0" borderId="0" xfId="68" applyAlignment="1">
      <alignment horizontal="center" vertical="center"/>
      <protection/>
    </xf>
    <xf numFmtId="0" fontId="3" fillId="0" borderId="0" xfId="68" applyFont="1" applyBorder="1" applyAlignment="1">
      <alignment vertical="center"/>
      <protection/>
    </xf>
    <xf numFmtId="0" fontId="2" fillId="0" borderId="0" xfId="68" applyBorder="1" applyAlignment="1">
      <alignment vertical="center"/>
      <protection/>
    </xf>
    <xf numFmtId="0" fontId="88" fillId="0" borderId="0" xfId="0" applyFont="1" applyFill="1" applyAlignment="1" applyProtection="1">
      <alignment/>
      <protection/>
    </xf>
    <xf numFmtId="0" fontId="88" fillId="0" borderId="0" xfId="0" applyFont="1" applyFill="1" applyAlignment="1" applyProtection="1">
      <alignment horizontal="center" vertical="center"/>
      <protection/>
    </xf>
    <xf numFmtId="0" fontId="4" fillId="36" borderId="10" xfId="66" applyFont="1" applyFill="1" applyBorder="1" applyAlignment="1">
      <alignment vertical="center" wrapText="1"/>
      <protection/>
    </xf>
    <xf numFmtId="0" fontId="4" fillId="36" borderId="11" xfId="66" applyFont="1" applyFill="1" applyBorder="1" applyAlignment="1">
      <alignment horizontal="left" vertical="center" wrapText="1"/>
      <protection/>
    </xf>
    <xf numFmtId="0" fontId="4" fillId="36" borderId="12" xfId="66" applyFont="1" applyFill="1" applyBorder="1" applyAlignment="1">
      <alignment vertical="top" wrapText="1"/>
      <protection/>
    </xf>
    <xf numFmtId="0" fontId="4" fillId="36" borderId="11" xfId="66" applyFont="1" applyFill="1" applyBorder="1" applyAlignment="1">
      <alignment horizontal="center" vertical="center" wrapText="1"/>
      <protection/>
    </xf>
    <xf numFmtId="0" fontId="4" fillId="36" borderId="10" xfId="0" applyFont="1" applyFill="1" applyBorder="1" applyAlignment="1">
      <alignment horizontal="center" vertical="center" wrapText="1"/>
    </xf>
    <xf numFmtId="0" fontId="4" fillId="36" borderId="13" xfId="66" applyFont="1" applyFill="1" applyBorder="1" applyAlignment="1">
      <alignment horizontal="center" vertical="center" wrapText="1"/>
      <protection/>
    </xf>
    <xf numFmtId="0" fontId="4" fillId="36" borderId="11" xfId="66" applyFont="1" applyFill="1" applyBorder="1" applyAlignment="1">
      <alignment horizontal="center" vertical="center"/>
      <protection/>
    </xf>
    <xf numFmtId="3" fontId="5" fillId="34" borderId="10" xfId="71" applyNumberFormat="1" applyFont="1" applyFill="1" applyBorder="1" applyAlignment="1">
      <alignment horizontal="center" vertical="center"/>
    </xf>
    <xf numFmtId="3" fontId="5" fillId="33" borderId="10" xfId="71" applyNumberFormat="1" applyFont="1" applyFill="1" applyBorder="1" applyAlignment="1" applyProtection="1">
      <alignment horizontal="center" vertical="center" wrapText="1"/>
      <protection locked="0"/>
    </xf>
    <xf numFmtId="0" fontId="89" fillId="0" borderId="0" xfId="0" applyFont="1" applyAlignment="1">
      <alignment horizontal="center"/>
    </xf>
    <xf numFmtId="0" fontId="88" fillId="0" borderId="0" xfId="0" applyFont="1" applyAlignment="1">
      <alignment/>
    </xf>
    <xf numFmtId="0" fontId="89" fillId="0" borderId="0" xfId="0" applyFont="1" applyAlignment="1">
      <alignment/>
    </xf>
    <xf numFmtId="0" fontId="5" fillId="34" borderId="10" xfId="66" applyFont="1" applyFill="1" applyBorder="1" applyAlignment="1">
      <alignment vertical="center"/>
      <protection/>
    </xf>
    <xf numFmtId="0" fontId="88" fillId="33" borderId="0" xfId="0" applyFont="1" applyFill="1" applyAlignment="1" applyProtection="1">
      <alignment horizontal="center" vertical="center"/>
      <protection/>
    </xf>
    <xf numFmtId="0" fontId="90" fillId="0" borderId="0" xfId="0" applyFont="1" applyFill="1" applyAlignment="1">
      <alignment/>
    </xf>
    <xf numFmtId="0" fontId="90" fillId="0" borderId="0" xfId="62" applyFont="1" applyFill="1" applyAlignment="1" applyProtection="1">
      <alignment vertical="center" wrapText="1"/>
      <protection/>
    </xf>
    <xf numFmtId="0" fontId="90" fillId="0" borderId="0" xfId="62" applyFont="1" applyFill="1" applyAlignment="1" applyProtection="1">
      <alignment vertical="center"/>
      <protection/>
    </xf>
    <xf numFmtId="0" fontId="3" fillId="33" borderId="0" xfId="65" applyFont="1" applyFill="1" applyBorder="1" applyAlignment="1">
      <alignment horizontal="center" vertical="center"/>
      <protection/>
    </xf>
    <xf numFmtId="0" fontId="10" fillId="37" borderId="14" xfId="67" applyFont="1" applyFill="1" applyBorder="1" applyAlignment="1">
      <alignment horizontal="center" vertical="center"/>
      <protection/>
    </xf>
    <xf numFmtId="0" fontId="10" fillId="37" borderId="15" xfId="67" applyFont="1" applyFill="1" applyBorder="1" applyAlignment="1">
      <alignment horizontal="center" vertical="center"/>
      <protection/>
    </xf>
    <xf numFmtId="0" fontId="10" fillId="37" borderId="16" xfId="67" applyFont="1" applyFill="1" applyBorder="1" applyAlignment="1">
      <alignment horizontal="center" vertical="center"/>
      <protection/>
    </xf>
    <xf numFmtId="0" fontId="10" fillId="37" borderId="17" xfId="67" applyFont="1" applyFill="1" applyBorder="1" applyAlignment="1">
      <alignment horizontal="center" vertical="center" wrapText="1"/>
      <protection/>
    </xf>
    <xf numFmtId="0" fontId="10" fillId="37" borderId="18" xfId="67" applyFont="1" applyFill="1" applyBorder="1" applyAlignment="1">
      <alignment horizontal="center" vertical="center" wrapText="1"/>
      <protection/>
    </xf>
    <xf numFmtId="0" fontId="10" fillId="37" borderId="19" xfId="67" applyFont="1" applyFill="1" applyBorder="1" applyAlignment="1">
      <alignment horizontal="center" vertical="center" wrapText="1"/>
      <protection/>
    </xf>
    <xf numFmtId="0" fontId="4" fillId="38" borderId="20" xfId="67" applyFont="1" applyFill="1" applyBorder="1">
      <alignment/>
      <protection/>
    </xf>
    <xf numFmtId="0" fontId="5" fillId="38" borderId="21" xfId="67" applyFont="1" applyFill="1" applyBorder="1" applyAlignment="1">
      <alignment horizontal="center"/>
      <protection/>
    </xf>
    <xf numFmtId="0" fontId="5" fillId="38" borderId="0" xfId="67" applyFont="1" applyFill="1" applyBorder="1" applyAlignment="1">
      <alignment horizontal="center"/>
      <protection/>
    </xf>
    <xf numFmtId="0" fontId="5" fillId="38" borderId="22" xfId="67" applyFont="1" applyFill="1" applyBorder="1" applyAlignment="1">
      <alignment horizontal="center"/>
      <protection/>
    </xf>
    <xf numFmtId="0" fontId="4" fillId="33" borderId="10" xfId="67" applyFont="1" applyFill="1" applyBorder="1" applyAlignment="1">
      <alignment horizontal="center"/>
      <protection/>
    </xf>
    <xf numFmtId="3" fontId="4" fillId="33" borderId="10" xfId="62" applyNumberFormat="1" applyFont="1" applyFill="1" applyBorder="1" applyAlignment="1">
      <alignment horizontal="right"/>
      <protection/>
    </xf>
    <xf numFmtId="0" fontId="5" fillId="33" borderId="10" xfId="67" applyFont="1" applyFill="1" applyBorder="1" applyAlignment="1">
      <alignment horizontal="center"/>
      <protection/>
    </xf>
    <xf numFmtId="3" fontId="5" fillId="33" borderId="10" xfId="62" applyNumberFormat="1" applyFont="1" applyFill="1" applyBorder="1" applyAlignment="1">
      <alignment/>
      <protection/>
    </xf>
    <xf numFmtId="0" fontId="91" fillId="39" borderId="10" xfId="0" applyFont="1" applyFill="1" applyBorder="1" applyAlignment="1">
      <alignment horizontal="justify" vertical="center" wrapText="1"/>
    </xf>
    <xf numFmtId="0" fontId="2" fillId="0" borderId="0" xfId="68" applyFont="1">
      <alignment/>
      <protection/>
    </xf>
    <xf numFmtId="0" fontId="2" fillId="0" borderId="10" xfId="68" applyFont="1" applyBorder="1" applyAlignment="1">
      <alignment vertical="center"/>
      <protection/>
    </xf>
    <xf numFmtId="0" fontId="2" fillId="0" borderId="0" xfId="68" applyFont="1" applyAlignment="1">
      <alignment vertical="center"/>
      <protection/>
    </xf>
    <xf numFmtId="0" fontId="2" fillId="0" borderId="0" xfId="68" applyFont="1" applyBorder="1" applyAlignment="1">
      <alignment horizontal="center" vertical="center"/>
      <protection/>
    </xf>
    <xf numFmtId="0" fontId="2" fillId="0" borderId="10" xfId="65" applyFont="1" applyFill="1" applyBorder="1" applyAlignment="1">
      <alignment horizontal="center"/>
      <protection/>
    </xf>
    <xf numFmtId="3" fontId="2" fillId="0" borderId="10" xfId="65" applyNumberFormat="1" applyFont="1" applyFill="1" applyBorder="1" applyAlignment="1">
      <alignment/>
      <protection/>
    </xf>
    <xf numFmtId="0" fontId="2" fillId="0" borderId="0" xfId="65" applyFont="1">
      <alignment/>
      <protection/>
    </xf>
    <xf numFmtId="0" fontId="11" fillId="37" borderId="14" xfId="67" applyFont="1" applyFill="1" applyBorder="1" applyAlignment="1">
      <alignment horizontal="centerContinuous" vertical="center"/>
      <protection/>
    </xf>
    <xf numFmtId="0" fontId="11" fillId="37" borderId="15" xfId="67" applyFont="1" applyFill="1" applyBorder="1" applyAlignment="1">
      <alignment horizontal="centerContinuous" vertical="center"/>
      <protection/>
    </xf>
    <xf numFmtId="0" fontId="11" fillId="37" borderId="16" xfId="67" applyFont="1" applyFill="1" applyBorder="1" applyAlignment="1">
      <alignment horizontal="centerContinuous" vertical="center"/>
      <protection/>
    </xf>
    <xf numFmtId="0" fontId="2" fillId="0" borderId="0" xfId="68" applyFont="1" applyAlignment="1">
      <alignment horizontal="center" vertical="center"/>
      <protection/>
    </xf>
    <xf numFmtId="0" fontId="11" fillId="37" borderId="17" xfId="67" applyFont="1" applyFill="1" applyBorder="1" applyAlignment="1">
      <alignment horizontal="center" vertical="center" wrapText="1"/>
      <protection/>
    </xf>
    <xf numFmtId="0" fontId="11" fillId="37" borderId="18" xfId="67" applyFont="1" applyFill="1" applyBorder="1" applyAlignment="1">
      <alignment horizontal="center" vertical="center" wrapText="1"/>
      <protection/>
    </xf>
    <xf numFmtId="0" fontId="11" fillId="37" borderId="19" xfId="67" applyFont="1" applyFill="1" applyBorder="1" applyAlignment="1">
      <alignment horizontal="center" vertical="center" wrapText="1"/>
      <protection/>
    </xf>
    <xf numFmtId="0" fontId="3" fillId="38" borderId="20" xfId="67" applyFont="1" applyFill="1" applyBorder="1">
      <alignment/>
      <protection/>
    </xf>
    <xf numFmtId="0" fontId="2" fillId="38" borderId="21" xfId="67" applyFont="1" applyFill="1" applyBorder="1" applyAlignment="1">
      <alignment horizontal="center"/>
      <protection/>
    </xf>
    <xf numFmtId="0" fontId="2" fillId="38" borderId="0" xfId="67" applyFont="1" applyFill="1" applyBorder="1" applyAlignment="1">
      <alignment horizontal="center"/>
      <protection/>
    </xf>
    <xf numFmtId="0" fontId="2" fillId="38" borderId="22" xfId="67" applyFont="1" applyFill="1" applyBorder="1" applyAlignment="1">
      <alignment horizontal="center"/>
      <protection/>
    </xf>
    <xf numFmtId="0" fontId="3" fillId="0" borderId="23" xfId="67" applyFont="1" applyFill="1" applyBorder="1" applyAlignment="1">
      <alignment horizontal="center"/>
      <protection/>
    </xf>
    <xf numFmtId="3" fontId="3" fillId="0" borderId="17" xfId="67" applyNumberFormat="1" applyFont="1" applyFill="1" applyBorder="1" applyAlignment="1">
      <alignment horizontal="right"/>
      <protection/>
    </xf>
    <xf numFmtId="3" fontId="3" fillId="0" borderId="18" xfId="67" applyNumberFormat="1" applyFont="1" applyFill="1" applyBorder="1" applyAlignment="1">
      <alignment horizontal="right"/>
      <protection/>
    </xf>
    <xf numFmtId="3" fontId="3" fillId="0" borderId="19" xfId="67" applyNumberFormat="1" applyFont="1" applyFill="1" applyBorder="1" applyAlignment="1">
      <alignment horizontal="right"/>
      <protection/>
    </xf>
    <xf numFmtId="0" fontId="2" fillId="0" borderId="23" xfId="67" applyFont="1" applyFill="1" applyBorder="1" applyAlignment="1">
      <alignment horizontal="center"/>
      <protection/>
    </xf>
    <xf numFmtId="3" fontId="2" fillId="0" borderId="17" xfId="67" applyNumberFormat="1" applyFont="1" applyFill="1" applyBorder="1" applyAlignment="1">
      <alignment/>
      <protection/>
    </xf>
    <xf numFmtId="3" fontId="2" fillId="0" borderId="18" xfId="67" applyNumberFormat="1" applyFont="1" applyFill="1" applyBorder="1" applyAlignment="1">
      <alignment/>
      <protection/>
    </xf>
    <xf numFmtId="3" fontId="2" fillId="0" borderId="19" xfId="67" applyNumberFormat="1" applyFont="1" applyFill="1" applyBorder="1" applyAlignment="1">
      <alignment/>
      <protection/>
    </xf>
    <xf numFmtId="0" fontId="91" fillId="0" borderId="10" xfId="0" applyFont="1" applyBorder="1" applyAlignment="1">
      <alignment horizontal="justify" vertical="center" wrapText="1"/>
    </xf>
    <xf numFmtId="0" fontId="5" fillId="0" borderId="23" xfId="67" applyFont="1" applyFill="1" applyBorder="1" applyAlignment="1">
      <alignment horizontal="center"/>
      <protection/>
    </xf>
    <xf numFmtId="3" fontId="5" fillId="0" borderId="17" xfId="67" applyNumberFormat="1" applyFont="1" applyFill="1" applyBorder="1" applyAlignment="1">
      <alignment/>
      <protection/>
    </xf>
    <xf numFmtId="3" fontId="5" fillId="0" borderId="18" xfId="67" applyNumberFormat="1" applyFont="1" applyFill="1" applyBorder="1" applyAlignment="1">
      <alignment/>
      <protection/>
    </xf>
    <xf numFmtId="3" fontId="5" fillId="0" borderId="19" xfId="67" applyNumberFormat="1" applyFont="1" applyFill="1" applyBorder="1" applyAlignment="1">
      <alignment/>
      <protection/>
    </xf>
    <xf numFmtId="0" fontId="0" fillId="0" borderId="10" xfId="0" applyFont="1" applyBorder="1" applyAlignment="1">
      <alignment/>
    </xf>
    <xf numFmtId="0" fontId="5" fillId="0" borderId="24" xfId="67" applyFont="1" applyFill="1" applyBorder="1" applyAlignment="1">
      <alignment horizontal="center"/>
      <protection/>
    </xf>
    <xf numFmtId="3" fontId="5" fillId="0" borderId="25" xfId="67" applyNumberFormat="1" applyFont="1" applyFill="1" applyBorder="1" applyAlignment="1">
      <alignment/>
      <protection/>
    </xf>
    <xf numFmtId="3" fontId="5" fillId="0" borderId="26" xfId="67" applyNumberFormat="1" applyFont="1" applyFill="1" applyBorder="1" applyAlignment="1">
      <alignment/>
      <protection/>
    </xf>
    <xf numFmtId="3" fontId="5" fillId="0" borderId="27" xfId="67" applyNumberFormat="1" applyFont="1" applyFill="1" applyBorder="1" applyAlignment="1">
      <alignment/>
      <protection/>
    </xf>
    <xf numFmtId="0" fontId="88" fillId="0" borderId="0" xfId="0" applyFont="1" applyAlignment="1">
      <alignment vertical="center"/>
    </xf>
    <xf numFmtId="0" fontId="3" fillId="35" borderId="10" xfId="65" applyFont="1" applyFill="1" applyBorder="1" applyAlignment="1">
      <alignment horizontal="center" vertical="center"/>
      <protection/>
    </xf>
    <xf numFmtId="181" fontId="8" fillId="40" borderId="10" xfId="0" applyNumberFormat="1" applyFont="1" applyFill="1" applyBorder="1" applyAlignment="1" applyProtection="1">
      <alignment vertical="center" wrapText="1"/>
      <protection/>
    </xf>
    <xf numFmtId="181" fontId="8" fillId="40" borderId="28" xfId="0" applyNumberFormat="1" applyFont="1" applyFill="1" applyBorder="1" applyAlignment="1" applyProtection="1">
      <alignment vertical="center" wrapText="1"/>
      <protection/>
    </xf>
    <xf numFmtId="3" fontId="92" fillId="34" borderId="10" xfId="71" applyNumberFormat="1" applyFont="1" applyFill="1" applyBorder="1" applyAlignment="1">
      <alignment horizontal="center" vertical="center"/>
    </xf>
    <xf numFmtId="10" fontId="93" fillId="0" borderId="10" xfId="70" applyNumberFormat="1" applyFont="1" applyBorder="1" applyAlignment="1">
      <alignment horizontal="center" vertical="center" wrapText="1"/>
    </xf>
    <xf numFmtId="10" fontId="92" fillId="0" borderId="10" xfId="70" applyNumberFormat="1" applyFont="1" applyBorder="1" applyAlignment="1">
      <alignment horizontal="center" vertical="center" wrapText="1"/>
    </xf>
    <xf numFmtId="10" fontId="92" fillId="0" borderId="13" xfId="70" applyNumberFormat="1" applyFont="1" applyBorder="1" applyAlignment="1">
      <alignment horizontal="center" vertical="center" wrapText="1"/>
    </xf>
    <xf numFmtId="0" fontId="4" fillId="34" borderId="10" xfId="66" applyFont="1" applyFill="1" applyBorder="1" applyAlignment="1">
      <alignment horizontal="center" vertical="center"/>
      <protection/>
    </xf>
    <xf numFmtId="0" fontId="4" fillId="36" borderId="12" xfId="66" applyFont="1" applyFill="1" applyBorder="1" applyAlignment="1">
      <alignment vertical="center" wrapText="1"/>
      <protection/>
    </xf>
    <xf numFmtId="0" fontId="94" fillId="40" borderId="0" xfId="0" applyFont="1" applyFill="1" applyAlignment="1" applyProtection="1">
      <alignment horizontal="left" vertical="center" wrapText="1"/>
      <protection/>
    </xf>
    <xf numFmtId="0" fontId="95" fillId="0" borderId="29" xfId="0" applyFont="1" applyBorder="1" applyAlignment="1" applyProtection="1">
      <alignment vertical="center" wrapText="1"/>
      <protection/>
    </xf>
    <xf numFmtId="0" fontId="3" fillId="35" borderId="10" xfId="65" applyFont="1" applyFill="1" applyBorder="1" applyAlignment="1">
      <alignment horizontal="center" vertical="center"/>
      <protection/>
    </xf>
    <xf numFmtId="0" fontId="6" fillId="2" borderId="30" xfId="62" applyFont="1" applyFill="1" applyBorder="1" applyAlignment="1" applyProtection="1">
      <alignment horizontal="center" vertical="center" wrapText="1"/>
      <protection/>
    </xf>
    <xf numFmtId="0" fontId="0" fillId="0" borderId="10" xfId="0" applyFont="1" applyBorder="1" applyAlignment="1">
      <alignment wrapText="1"/>
    </xf>
    <xf numFmtId="0" fontId="0" fillId="36" borderId="10" xfId="0" applyFont="1" applyFill="1" applyBorder="1" applyAlignment="1">
      <alignment wrapText="1"/>
    </xf>
    <xf numFmtId="3" fontId="96" fillId="33" borderId="10" xfId="71" applyNumberFormat="1" applyFont="1" applyFill="1" applyBorder="1" applyAlignment="1">
      <alignment horizontal="center" vertical="center"/>
    </xf>
    <xf numFmtId="3" fontId="96" fillId="33" borderId="10" xfId="71" applyNumberFormat="1" applyFont="1" applyFill="1" applyBorder="1" applyAlignment="1" applyProtection="1">
      <alignment horizontal="center" vertical="center" wrapText="1"/>
      <protection locked="0"/>
    </xf>
    <xf numFmtId="0" fontId="88" fillId="0" borderId="0" xfId="0" applyFont="1" applyFill="1" applyAlignment="1">
      <alignment/>
    </xf>
    <xf numFmtId="0" fontId="97" fillId="0" borderId="0" xfId="0" applyFont="1" applyFill="1" applyAlignment="1">
      <alignment/>
    </xf>
    <xf numFmtId="0" fontId="97" fillId="0" borderId="0" xfId="62" applyFont="1" applyFill="1" applyAlignment="1" applyProtection="1">
      <alignment vertical="center" wrapText="1"/>
      <protection/>
    </xf>
    <xf numFmtId="0" fontId="97" fillId="0" borderId="0" xfId="62" applyFont="1" applyFill="1" applyAlignment="1" applyProtection="1">
      <alignment vertical="center"/>
      <protection/>
    </xf>
    <xf numFmtId="0" fontId="4" fillId="36" borderId="10" xfId="66" applyFont="1" applyFill="1" applyBorder="1" applyAlignment="1">
      <alignment vertical="top" wrapText="1"/>
      <protection/>
    </xf>
    <xf numFmtId="10" fontId="98" fillId="0" borderId="10" xfId="70" applyNumberFormat="1" applyFont="1" applyBorder="1" applyAlignment="1">
      <alignment horizontal="center" vertical="center" wrapText="1"/>
    </xf>
    <xf numFmtId="10" fontId="96" fillId="0" borderId="10" xfId="70" applyNumberFormat="1" applyFont="1" applyBorder="1" applyAlignment="1">
      <alignment horizontal="center" vertical="center" wrapText="1"/>
    </xf>
    <xf numFmtId="10" fontId="88" fillId="0" borderId="10" xfId="70" applyNumberFormat="1" applyFont="1" applyBorder="1" applyAlignment="1">
      <alignment horizontal="center" vertical="center" wrapText="1"/>
    </xf>
    <xf numFmtId="0" fontId="99" fillId="0" borderId="0" xfId="0" applyFont="1" applyBorder="1" applyAlignment="1" applyProtection="1">
      <alignment horizontal="center"/>
      <protection locked="0"/>
    </xf>
    <xf numFmtId="0" fontId="100" fillId="0" borderId="0" xfId="0" applyFont="1" applyBorder="1" applyAlignment="1" applyProtection="1">
      <alignment horizontal="center" vertical="center" wrapText="1"/>
      <protection locked="0"/>
    </xf>
    <xf numFmtId="0" fontId="86" fillId="0" borderId="0" xfId="0" applyFont="1" applyBorder="1" applyAlignment="1">
      <alignment horizontal="center"/>
    </xf>
    <xf numFmtId="0" fontId="89" fillId="0" borderId="31" xfId="0" applyFont="1" applyBorder="1" applyAlignment="1" applyProtection="1">
      <alignment horizontal="justify" vertical="center" wrapText="1"/>
      <protection/>
    </xf>
    <xf numFmtId="0" fontId="89" fillId="0" borderId="0" xfId="0" applyFont="1" applyBorder="1" applyAlignment="1" applyProtection="1">
      <alignment vertical="center" wrapText="1"/>
      <protection/>
    </xf>
    <xf numFmtId="0" fontId="89" fillId="0" borderId="29" xfId="0" applyFont="1" applyBorder="1" applyAlignment="1" applyProtection="1">
      <alignment vertical="center" wrapText="1"/>
      <protection/>
    </xf>
    <xf numFmtId="0" fontId="89" fillId="0" borderId="0" xfId="0" applyFont="1" applyBorder="1" applyAlignment="1" applyProtection="1">
      <alignment horizontal="center" vertical="center" wrapText="1"/>
      <protection/>
    </xf>
    <xf numFmtId="0" fontId="0" fillId="0" borderId="0" xfId="0" applyAlignment="1">
      <alignment horizontal="center"/>
    </xf>
    <xf numFmtId="0" fontId="86" fillId="14" borderId="12" xfId="0" applyFont="1" applyFill="1" applyBorder="1" applyAlignment="1">
      <alignment horizontal="center" vertical="center" wrapText="1"/>
    </xf>
    <xf numFmtId="0" fontId="86" fillId="36" borderId="10"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17" fontId="0" fillId="0" borderId="10" xfId="0" applyNumberFormat="1" applyFont="1" applyFill="1" applyBorder="1" applyAlignment="1" applyProtection="1">
      <alignment horizontal="right" vertical="center" wrapText="1"/>
      <protection locked="0"/>
    </xf>
    <xf numFmtId="10" fontId="86" fillId="14" borderId="10" xfId="70" applyNumberFormat="1" applyFont="1" applyFill="1" applyBorder="1" applyAlignment="1">
      <alignment horizontal="center" vertical="center" wrapText="1"/>
    </xf>
    <xf numFmtId="9" fontId="86" fillId="14" borderId="10" xfId="70" applyFont="1" applyFill="1" applyBorder="1" applyAlignment="1">
      <alignment horizontal="center" vertical="center" wrapText="1"/>
    </xf>
    <xf numFmtId="0" fontId="86" fillId="36" borderId="10" xfId="0" applyFont="1" applyFill="1" applyBorder="1" applyAlignment="1">
      <alignment vertical="center" wrapText="1"/>
    </xf>
    <xf numFmtId="0" fontId="0" fillId="0" borderId="0" xfId="0" applyAlignment="1">
      <alignment horizontal="center" vertical="center"/>
    </xf>
    <xf numFmtId="17" fontId="56" fillId="0" borderId="10" xfId="0" applyNumberFormat="1" applyFont="1" applyFill="1" applyBorder="1" applyAlignment="1" applyProtection="1">
      <alignment horizontal="right" vertical="center" wrapText="1"/>
      <protection locked="0"/>
    </xf>
    <xf numFmtId="3" fontId="5" fillId="33" borderId="10" xfId="71" applyNumberFormat="1" applyFont="1" applyFill="1" applyBorder="1" applyAlignment="1">
      <alignment horizontal="center" vertical="center"/>
    </xf>
    <xf numFmtId="171" fontId="0" fillId="0" borderId="10" xfId="52" applyFont="1" applyFill="1" applyBorder="1" applyAlignment="1">
      <alignment horizontal="center" vertical="center"/>
    </xf>
    <xf numFmtId="9" fontId="86" fillId="14" borderId="32" xfId="70" applyFont="1" applyFill="1" applyBorder="1" applyAlignment="1">
      <alignment vertical="center" wrapText="1"/>
    </xf>
    <xf numFmtId="171" fontId="86" fillId="14" borderId="28" xfId="52" applyFont="1" applyFill="1" applyBorder="1" applyAlignment="1">
      <alignment vertical="center" wrapText="1"/>
    </xf>
    <xf numFmtId="0" fontId="5" fillId="34" borderId="13" xfId="66" applyFont="1" applyFill="1" applyBorder="1" applyAlignment="1">
      <alignment vertical="center"/>
      <protection/>
    </xf>
    <xf numFmtId="0" fontId="4" fillId="36" borderId="11" xfId="66" applyFont="1" applyFill="1" applyBorder="1" applyAlignment="1" applyProtection="1">
      <alignment horizontal="justify" vertical="center" wrapText="1"/>
      <protection locked="0"/>
    </xf>
    <xf numFmtId="0" fontId="4" fillId="36" borderId="33" xfId="66" applyFont="1" applyFill="1" applyBorder="1" applyAlignment="1">
      <alignment horizontal="justify" vertical="center" wrapText="1"/>
      <protection/>
    </xf>
    <xf numFmtId="0" fontId="0" fillId="0" borderId="10" xfId="0" applyFont="1" applyFill="1" applyBorder="1" applyAlignment="1">
      <alignment horizontal="justify" vertical="center" wrapText="1"/>
    </xf>
    <xf numFmtId="0" fontId="4" fillId="36" borderId="10" xfId="66" applyFont="1" applyFill="1" applyBorder="1" applyAlignment="1">
      <alignment horizontal="left" vertical="center" wrapText="1"/>
      <protection/>
    </xf>
    <xf numFmtId="0" fontId="101" fillId="33" borderId="0" xfId="0" applyFont="1" applyFill="1" applyBorder="1" applyAlignment="1" applyProtection="1">
      <alignment/>
      <protection/>
    </xf>
    <xf numFmtId="0" fontId="101" fillId="0" borderId="0" xfId="0" applyFont="1" applyBorder="1" applyAlignment="1" applyProtection="1">
      <alignment/>
      <protection/>
    </xf>
    <xf numFmtId="0" fontId="101" fillId="0" borderId="0" xfId="0" applyFont="1" applyAlignment="1" applyProtection="1">
      <alignment/>
      <protection/>
    </xf>
    <xf numFmtId="0" fontId="102" fillId="0" borderId="0" xfId="0" applyFont="1" applyAlignment="1" applyProtection="1">
      <alignment/>
      <protection/>
    </xf>
    <xf numFmtId="0" fontId="18" fillId="2" borderId="10" xfId="0" applyFont="1" applyFill="1" applyBorder="1" applyAlignment="1" applyProtection="1">
      <alignment horizontal="center" vertical="center" wrapText="1"/>
      <protection/>
    </xf>
    <xf numFmtId="0" fontId="103" fillId="0" borderId="0" xfId="0" applyFont="1" applyAlignment="1" applyProtection="1">
      <alignment/>
      <protection/>
    </xf>
    <xf numFmtId="0" fontId="103" fillId="0" borderId="10" xfId="0" applyFont="1" applyBorder="1" applyAlignment="1" applyProtection="1">
      <alignment horizontal="justify" vertical="center" wrapText="1"/>
      <protection/>
    </xf>
    <xf numFmtId="0" fontId="103" fillId="0" borderId="10" xfId="0" applyFont="1" applyBorder="1" applyAlignment="1" applyProtection="1">
      <alignment horizontal="center" vertical="center" wrapText="1"/>
      <protection/>
    </xf>
    <xf numFmtId="0" fontId="5" fillId="40" borderId="10" xfId="0" applyFont="1" applyFill="1" applyBorder="1" applyAlignment="1" applyProtection="1">
      <alignment horizontal="center" vertical="center" wrapText="1"/>
      <protection/>
    </xf>
    <xf numFmtId="9" fontId="103" fillId="0" borderId="10" xfId="0" applyNumberFormat="1" applyFont="1" applyBorder="1" applyAlignment="1" applyProtection="1">
      <alignment horizontal="center" vertical="center"/>
      <protection/>
    </xf>
    <xf numFmtId="181" fontId="103" fillId="33" borderId="10" xfId="0" applyNumberFormat="1" applyFont="1" applyFill="1" applyBorder="1" applyAlignment="1" applyProtection="1">
      <alignment vertical="center" wrapText="1"/>
      <protection/>
    </xf>
    <xf numFmtId="9" fontId="103" fillId="0" borderId="10" xfId="0" applyNumberFormat="1" applyFont="1" applyBorder="1" applyAlignment="1" applyProtection="1">
      <alignment horizontal="right" vertical="center"/>
      <protection/>
    </xf>
    <xf numFmtId="9" fontId="103" fillId="0" borderId="10" xfId="70" applyFont="1" applyBorder="1" applyAlignment="1" applyProtection="1">
      <alignment horizontal="right" vertical="center"/>
      <protection/>
    </xf>
    <xf numFmtId="0" fontId="101" fillId="33" borderId="0" xfId="0" applyFont="1" applyFill="1" applyBorder="1" applyAlignment="1" applyProtection="1">
      <alignment vertical="center" wrapText="1"/>
      <protection/>
    </xf>
    <xf numFmtId="0" fontId="104" fillId="33" borderId="0" xfId="0" applyFont="1" applyFill="1" applyBorder="1" applyAlignment="1" applyProtection="1">
      <alignment/>
      <protection/>
    </xf>
    <xf numFmtId="0" fontId="104" fillId="0" borderId="0" xfId="0" applyFont="1" applyBorder="1" applyAlignment="1" applyProtection="1">
      <alignment/>
      <protection/>
    </xf>
    <xf numFmtId="0" fontId="104" fillId="0" borderId="0" xfId="0" applyFont="1" applyBorder="1" applyAlignment="1" applyProtection="1">
      <alignment/>
      <protection/>
    </xf>
    <xf numFmtId="0" fontId="104" fillId="0" borderId="0" xfId="0" applyFont="1" applyFill="1" applyAlignment="1" applyProtection="1">
      <alignment/>
      <protection/>
    </xf>
    <xf numFmtId="10" fontId="19" fillId="2" borderId="10" xfId="62" applyNumberFormat="1" applyFont="1" applyFill="1" applyBorder="1" applyAlignment="1" applyProtection="1">
      <alignment horizontal="center" vertical="center" wrapText="1"/>
      <protection/>
    </xf>
    <xf numFmtId="169" fontId="20" fillId="33" borderId="10" xfId="53" applyFont="1" applyFill="1" applyBorder="1" applyAlignment="1" applyProtection="1">
      <alignment horizontal="center" vertical="center" wrapText="1"/>
      <protection/>
    </xf>
    <xf numFmtId="169" fontId="105" fillId="34" borderId="10" xfId="53" applyFont="1" applyFill="1" applyBorder="1" applyAlignment="1">
      <alignment horizontal="center" vertical="center"/>
    </xf>
    <xf numFmtId="169" fontId="105" fillId="33" borderId="10" xfId="53" applyFont="1" applyFill="1" applyBorder="1" applyAlignment="1" applyProtection="1">
      <alignment horizontal="center" vertical="center" wrapText="1"/>
      <protection/>
    </xf>
    <xf numFmtId="169" fontId="19" fillId="41" borderId="10" xfId="62" applyNumberFormat="1" applyFont="1" applyFill="1" applyBorder="1" applyAlignment="1" applyProtection="1">
      <alignment horizontal="center" vertical="center" wrapText="1"/>
      <protection/>
    </xf>
    <xf numFmtId="10" fontId="20" fillId="33" borderId="10" xfId="62" applyNumberFormat="1" applyFont="1" applyFill="1" applyBorder="1" applyAlignment="1" applyProtection="1">
      <alignment horizontal="center" vertical="center" wrapText="1"/>
      <protection/>
    </xf>
    <xf numFmtId="9" fontId="20" fillId="33" borderId="10" xfId="70" applyFont="1" applyFill="1" applyBorder="1" applyAlignment="1" applyProtection="1">
      <alignment horizontal="center" vertical="center" wrapText="1"/>
      <protection/>
    </xf>
    <xf numFmtId="10" fontId="19" fillId="41" borderId="10" xfId="70" applyNumberFormat="1" applyFont="1" applyFill="1" applyBorder="1" applyAlignment="1" applyProtection="1">
      <alignment horizontal="center" vertical="center" wrapText="1"/>
      <protection/>
    </xf>
    <xf numFmtId="9" fontId="19" fillId="41" borderId="10" xfId="70" applyFont="1" applyFill="1" applyBorder="1" applyAlignment="1" applyProtection="1">
      <alignment horizontal="center" vertical="center" wrapText="1"/>
      <protection/>
    </xf>
    <xf numFmtId="0" fontId="104" fillId="0" borderId="0" xfId="0" applyFont="1" applyAlignment="1" applyProtection="1">
      <alignment/>
      <protection/>
    </xf>
    <xf numFmtId="0" fontId="0" fillId="0" borderId="10" xfId="0" applyFont="1" applyBorder="1" applyAlignment="1">
      <alignment horizontal="center" vertical="center"/>
    </xf>
    <xf numFmtId="10" fontId="0" fillId="0" borderId="12" xfId="70" applyNumberFormat="1" applyFont="1" applyFill="1" applyBorder="1" applyAlignment="1">
      <alignment horizontal="center" vertical="center" wrapText="1"/>
    </xf>
    <xf numFmtId="10" fontId="0" fillId="33" borderId="10" xfId="70" applyNumberFormat="1" applyFont="1" applyFill="1" applyBorder="1" applyAlignment="1">
      <alignment horizontal="center" vertical="center" wrapText="1"/>
    </xf>
    <xf numFmtId="9" fontId="103" fillId="33" borderId="10" xfId="0" applyNumberFormat="1" applyFont="1" applyFill="1" applyBorder="1" applyAlignment="1" applyProtection="1">
      <alignment horizontal="right" vertical="center"/>
      <protection/>
    </xf>
    <xf numFmtId="0" fontId="106" fillId="0" borderId="0" xfId="0" applyFont="1" applyFill="1" applyAlignment="1">
      <alignment horizontal="center" vertical="center"/>
    </xf>
    <xf numFmtId="3" fontId="5" fillId="0" borderId="10" xfId="0" applyNumberFormat="1" applyFont="1" applyFill="1" applyBorder="1" applyAlignment="1">
      <alignment/>
    </xf>
    <xf numFmtId="0" fontId="0" fillId="2" borderId="10" xfId="0" applyFont="1" applyFill="1" applyBorder="1" applyAlignment="1">
      <alignment wrapText="1"/>
    </xf>
    <xf numFmtId="10" fontId="0" fillId="33" borderId="10" xfId="70" applyNumberFormat="1" applyFont="1" applyFill="1" applyBorder="1" applyAlignment="1">
      <alignment horizontal="justify" vertical="center" wrapText="1"/>
    </xf>
    <xf numFmtId="14" fontId="5" fillId="0" borderId="10" xfId="66" applyNumberFormat="1" applyFont="1" applyFill="1" applyBorder="1" applyAlignment="1" applyProtection="1">
      <alignment vertical="center" wrapText="1"/>
      <protection/>
    </xf>
    <xf numFmtId="9" fontId="19" fillId="41" borderId="10" xfId="70" applyNumberFormat="1" applyFont="1" applyFill="1" applyBorder="1" applyAlignment="1" applyProtection="1">
      <alignment horizontal="center" vertical="center" wrapText="1"/>
      <protection/>
    </xf>
    <xf numFmtId="0" fontId="88" fillId="0" borderId="28" xfId="0" applyFont="1" applyBorder="1" applyAlignment="1">
      <alignment horizontal="center" vertical="center"/>
    </xf>
    <xf numFmtId="0" fontId="5" fillId="33" borderId="10" xfId="66" applyFont="1" applyFill="1" applyBorder="1" applyAlignment="1">
      <alignment horizontal="center" vertical="center"/>
      <protection/>
    </xf>
    <xf numFmtId="0" fontId="4" fillId="36" borderId="34" xfId="66" applyFont="1" applyFill="1" applyBorder="1" applyAlignment="1">
      <alignment horizontal="left" vertical="center" wrapText="1"/>
      <protection/>
    </xf>
    <xf numFmtId="0" fontId="4" fillId="36" borderId="10" xfId="66" applyFont="1" applyFill="1" applyBorder="1" applyAlignment="1">
      <alignment horizontal="center" vertical="center"/>
      <protection/>
    </xf>
    <xf numFmtId="0" fontId="4" fillId="36" borderId="11" xfId="66" applyFont="1" applyFill="1" applyBorder="1" applyAlignment="1">
      <alignment horizontal="justify" vertical="center" wrapText="1"/>
      <protection/>
    </xf>
    <xf numFmtId="0" fontId="4" fillId="36" borderId="10" xfId="66" applyFont="1" applyFill="1" applyBorder="1" applyAlignment="1" applyProtection="1">
      <alignment horizontal="center" vertical="center" wrapText="1"/>
      <protection locked="0"/>
    </xf>
    <xf numFmtId="0" fontId="4" fillId="36" borderId="10" xfId="66" applyFont="1" applyFill="1" applyBorder="1" applyAlignment="1" applyProtection="1">
      <alignment horizontal="justify" vertical="center" wrapText="1"/>
      <protection locked="0"/>
    </xf>
    <xf numFmtId="0" fontId="4" fillId="36" borderId="10" xfId="66" applyFont="1" applyFill="1" applyBorder="1" applyAlignment="1">
      <alignment horizontal="justify" vertical="center" wrapText="1"/>
      <protection/>
    </xf>
    <xf numFmtId="0" fontId="88" fillId="33" borderId="10" xfId="0" applyFont="1" applyFill="1" applyBorder="1" applyAlignment="1">
      <alignment horizontal="center" vertical="center" wrapText="1"/>
    </xf>
    <xf numFmtId="0" fontId="4" fillId="36" borderId="10" xfId="66" applyFont="1" applyFill="1" applyBorder="1" applyAlignment="1">
      <alignment horizontal="center" vertical="center" wrapText="1"/>
      <protection/>
    </xf>
    <xf numFmtId="0" fontId="5" fillId="0" borderId="10" xfId="0" applyFont="1" applyFill="1" applyBorder="1" applyAlignment="1">
      <alignment horizontal="justify" vertical="center" wrapText="1"/>
    </xf>
    <xf numFmtId="0" fontId="104" fillId="0" borderId="0" xfId="0" applyFont="1" applyAlignment="1" applyProtection="1">
      <alignment horizontal="justify"/>
      <protection/>
    </xf>
    <xf numFmtId="0" fontId="89" fillId="0" borderId="0" xfId="0" applyFont="1" applyAlignment="1">
      <alignment horizontal="center" vertical="center"/>
    </xf>
    <xf numFmtId="0" fontId="89" fillId="0" borderId="0" xfId="0" applyFont="1" applyAlignment="1">
      <alignment vertical="center"/>
    </xf>
    <xf numFmtId="0" fontId="90" fillId="0" borderId="0" xfId="0" applyFont="1" applyAlignment="1">
      <alignment/>
    </xf>
    <xf numFmtId="0" fontId="106" fillId="0" borderId="0" xfId="0" applyFont="1" applyAlignment="1">
      <alignment/>
    </xf>
    <xf numFmtId="0" fontId="88" fillId="0" borderId="0" xfId="0" applyFont="1" applyAlignment="1">
      <alignment horizontal="center"/>
    </xf>
    <xf numFmtId="0" fontId="88" fillId="0" borderId="0" xfId="0" applyFont="1" applyBorder="1" applyAlignment="1">
      <alignment/>
    </xf>
    <xf numFmtId="0" fontId="88" fillId="0" borderId="0" xfId="0" applyFont="1" applyBorder="1" applyAlignment="1">
      <alignment/>
    </xf>
    <xf numFmtId="0" fontId="89" fillId="0" borderId="0" xfId="0" applyFont="1" applyBorder="1" applyAlignment="1" applyProtection="1">
      <alignment horizontal="center" vertical="center" wrapText="1"/>
      <protection locked="0"/>
    </xf>
    <xf numFmtId="0" fontId="89" fillId="0" borderId="0" xfId="0" applyFont="1" applyBorder="1" applyAlignment="1">
      <alignment horizontal="center"/>
    </xf>
    <xf numFmtId="0" fontId="89" fillId="0" borderId="0" xfId="0" applyFont="1" applyFill="1" applyBorder="1" applyAlignment="1">
      <alignment horizontal="center" vertical="center" wrapText="1"/>
    </xf>
    <xf numFmtId="0" fontId="89" fillId="14" borderId="12" xfId="0" applyFont="1" applyFill="1" applyBorder="1" applyAlignment="1">
      <alignment horizontal="center" vertical="center" wrapText="1"/>
    </xf>
    <xf numFmtId="0" fontId="89" fillId="36" borderId="10" xfId="0" applyFont="1" applyFill="1" applyBorder="1" applyAlignment="1">
      <alignment horizontal="center" vertical="center" wrapText="1"/>
    </xf>
    <xf numFmtId="10" fontId="88" fillId="33" borderId="10" xfId="70" applyNumberFormat="1" applyFont="1" applyFill="1" applyBorder="1" applyAlignment="1">
      <alignment horizontal="justify" vertical="center" wrapText="1"/>
    </xf>
    <xf numFmtId="0" fontId="88" fillId="0" borderId="0" xfId="0" applyFont="1" applyAlignment="1">
      <alignment horizontal="center" vertical="center"/>
    </xf>
    <xf numFmtId="10" fontId="89" fillId="14" borderId="10" xfId="70" applyNumberFormat="1" applyFont="1" applyFill="1" applyBorder="1" applyAlignment="1">
      <alignment horizontal="center" vertical="center" wrapText="1"/>
    </xf>
    <xf numFmtId="171" fontId="89" fillId="14" borderId="28" xfId="52" applyFont="1" applyFill="1" applyBorder="1" applyAlignment="1">
      <alignment vertical="center" wrapText="1"/>
    </xf>
    <xf numFmtId="9" fontId="89" fillId="14" borderId="32" xfId="70" applyFont="1" applyFill="1" applyBorder="1" applyAlignment="1">
      <alignment vertical="center" wrapText="1"/>
    </xf>
    <xf numFmtId="9" fontId="89" fillId="14" borderId="10" xfId="70" applyFont="1" applyFill="1" applyBorder="1" applyAlignment="1">
      <alignment horizontal="center" vertical="center" wrapText="1"/>
    </xf>
    <xf numFmtId="10" fontId="89" fillId="36" borderId="10" xfId="70" applyNumberFormat="1" applyFont="1" applyFill="1" applyBorder="1" applyAlignment="1">
      <alignment horizontal="center" vertical="center" wrapText="1"/>
    </xf>
    <xf numFmtId="0" fontId="89" fillId="36" borderId="10" xfId="0" applyFont="1" applyFill="1" applyBorder="1" applyAlignment="1">
      <alignment vertical="center" wrapText="1"/>
    </xf>
    <xf numFmtId="9" fontId="88" fillId="0" borderId="0" xfId="0" applyNumberFormat="1" applyFont="1" applyAlignment="1">
      <alignment/>
    </xf>
    <xf numFmtId="169" fontId="88" fillId="0" borderId="0" xfId="53" applyFont="1" applyAlignment="1">
      <alignment/>
    </xf>
    <xf numFmtId="0" fontId="107" fillId="0" borderId="0" xfId="0" applyFont="1" applyAlignment="1">
      <alignment/>
    </xf>
    <xf numFmtId="1" fontId="88" fillId="0" borderId="0" xfId="0" applyNumberFormat="1" applyFont="1" applyAlignment="1">
      <alignment/>
    </xf>
    <xf numFmtId="0" fontId="88" fillId="0" borderId="0" xfId="0" applyFont="1" applyAlignment="1" applyProtection="1">
      <alignment/>
      <protection/>
    </xf>
    <xf numFmtId="0" fontId="88" fillId="0" borderId="0" xfId="0" applyFont="1" applyAlignment="1" applyProtection="1">
      <alignment horizontal="center"/>
      <protection/>
    </xf>
    <xf numFmtId="0" fontId="4" fillId="34" borderId="0" xfId="66" applyFont="1" applyFill="1" applyAlignment="1">
      <alignment horizontal="center" vertical="center"/>
      <protection/>
    </xf>
    <xf numFmtId="0" fontId="5" fillId="34" borderId="0" xfId="66" applyFont="1" applyFill="1" applyAlignment="1">
      <alignment vertical="center"/>
      <protection/>
    </xf>
    <xf numFmtId="0" fontId="5" fillId="34" borderId="0" xfId="66" applyFont="1" applyFill="1" applyAlignment="1">
      <alignment vertical="top" wrapText="1"/>
      <protection/>
    </xf>
    <xf numFmtId="9" fontId="4" fillId="34" borderId="0" xfId="71" applyFont="1" applyFill="1" applyAlignment="1">
      <alignment vertical="center"/>
    </xf>
    <xf numFmtId="9" fontId="5" fillId="34" borderId="0" xfId="71" applyFont="1" applyFill="1" applyAlignment="1">
      <alignment vertical="center"/>
    </xf>
    <xf numFmtId="0" fontId="88" fillId="0" borderId="0" xfId="0" applyFont="1" applyBorder="1" applyAlignment="1" applyProtection="1">
      <alignment horizontal="center"/>
      <protection locked="0"/>
    </xf>
    <xf numFmtId="0" fontId="88" fillId="0" borderId="10" xfId="0" applyFont="1" applyFill="1" applyBorder="1" applyAlignment="1">
      <alignment horizontal="center" vertical="center" wrapText="1"/>
    </xf>
    <xf numFmtId="171" fontId="88" fillId="0" borderId="10" xfId="52" applyFont="1" applyFill="1" applyBorder="1" applyAlignment="1">
      <alignment horizontal="center" vertical="center"/>
    </xf>
    <xf numFmtId="17" fontId="5" fillId="0" borderId="10" xfId="0" applyNumberFormat="1" applyFont="1" applyFill="1" applyBorder="1" applyAlignment="1" applyProtection="1">
      <alignment horizontal="right" vertical="center" wrapText="1"/>
      <protection locked="0"/>
    </xf>
    <xf numFmtId="17" fontId="88" fillId="0" borderId="10" xfId="0" applyNumberFormat="1" applyFont="1" applyFill="1" applyBorder="1" applyAlignment="1" applyProtection="1">
      <alignment horizontal="right" vertical="center" wrapText="1"/>
      <protection locked="0"/>
    </xf>
    <xf numFmtId="0" fontId="88" fillId="0" borderId="10" xfId="0" applyFont="1" applyFill="1" applyBorder="1" applyAlignment="1">
      <alignment horizontal="justify" vertical="center" wrapText="1"/>
    </xf>
    <xf numFmtId="17" fontId="88" fillId="0" borderId="10" xfId="0" applyNumberFormat="1" applyFont="1" applyBorder="1" applyAlignment="1">
      <alignment vertical="center"/>
    </xf>
    <xf numFmtId="10" fontId="88" fillId="0" borderId="0" xfId="0" applyNumberFormat="1" applyFont="1" applyAlignment="1">
      <alignment/>
    </xf>
    <xf numFmtId="10" fontId="88" fillId="0" borderId="10" xfId="70" applyNumberFormat="1" applyFont="1" applyFill="1" applyBorder="1" applyAlignment="1">
      <alignment horizontal="center" vertical="center" wrapText="1"/>
    </xf>
    <xf numFmtId="17" fontId="5" fillId="0" borderId="10" xfId="0" applyNumberFormat="1" applyFont="1" applyFill="1" applyBorder="1" applyAlignment="1" applyProtection="1">
      <alignment horizontal="center" vertical="center" wrapText="1"/>
      <protection locked="0"/>
    </xf>
    <xf numFmtId="9" fontId="88" fillId="0" borderId="10" xfId="70" applyFont="1" applyFill="1" applyBorder="1" applyAlignment="1">
      <alignment horizontal="center" vertical="center"/>
    </xf>
    <xf numFmtId="0" fontId="88" fillId="0" borderId="32" xfId="0" applyFont="1" applyBorder="1" applyAlignment="1">
      <alignment horizontal="center" vertical="center" wrapText="1"/>
    </xf>
    <xf numFmtId="10" fontId="88" fillId="0" borderId="35" xfId="70" applyNumberFormat="1" applyFont="1" applyFill="1" applyBorder="1" applyAlignment="1">
      <alignment horizontal="center" vertical="center" wrapText="1"/>
    </xf>
    <xf numFmtId="0" fontId="88" fillId="0" borderId="28" xfId="0" applyFont="1" applyFill="1" applyBorder="1" applyAlignment="1">
      <alignment horizontal="center" vertical="center" wrapText="1"/>
    </xf>
    <xf numFmtId="9" fontId="89" fillId="36" borderId="10" xfId="70" applyFont="1" applyFill="1" applyBorder="1" applyAlignment="1">
      <alignment horizontal="center" vertical="center" wrapText="1"/>
    </xf>
    <xf numFmtId="9" fontId="20" fillId="33" borderId="28" xfId="70" applyFont="1" applyFill="1" applyBorder="1" applyAlignment="1" applyProtection="1">
      <alignment horizontal="center" vertical="center" wrapText="1"/>
      <protection/>
    </xf>
    <xf numFmtId="9" fontId="20" fillId="33" borderId="36" xfId="70" applyFont="1" applyFill="1" applyBorder="1" applyAlignment="1" applyProtection="1">
      <alignment horizontal="center" vertical="center" wrapText="1"/>
      <protection/>
    </xf>
    <xf numFmtId="9" fontId="20" fillId="33" borderId="32" xfId="70" applyFont="1" applyFill="1" applyBorder="1" applyAlignment="1" applyProtection="1">
      <alignment horizontal="center" vertical="center" wrapText="1"/>
      <protection/>
    </xf>
    <xf numFmtId="0" fontId="6" fillId="2" borderId="10" xfId="62" applyFont="1" applyFill="1" applyBorder="1" applyAlignment="1" applyProtection="1">
      <alignment horizontal="center" vertical="center" wrapText="1"/>
      <protection/>
    </xf>
    <xf numFmtId="0" fontId="8" fillId="33" borderId="12" xfId="62" applyFont="1" applyFill="1" applyBorder="1" applyAlignment="1" applyProtection="1">
      <alignment horizontal="center" vertical="center" wrapText="1"/>
      <protection/>
    </xf>
    <xf numFmtId="0" fontId="108" fillId="33" borderId="35" xfId="0" applyFont="1" applyFill="1" applyBorder="1" applyAlignment="1">
      <alignment horizontal="center" vertical="center" wrapText="1"/>
    </xf>
    <xf numFmtId="0" fontId="108" fillId="33" borderId="37" xfId="0" applyFont="1" applyFill="1" applyBorder="1" applyAlignment="1">
      <alignment horizontal="center" vertical="center" wrapText="1"/>
    </xf>
    <xf numFmtId="0" fontId="7" fillId="35" borderId="12" xfId="62" applyFont="1" applyFill="1" applyBorder="1" applyAlignment="1" applyProtection="1">
      <alignment horizontal="center" vertical="center" wrapText="1"/>
      <protection/>
    </xf>
    <xf numFmtId="0" fontId="109" fillId="35" borderId="35" xfId="0" applyFont="1" applyFill="1" applyBorder="1" applyAlignment="1">
      <alignment horizontal="center" vertical="center" wrapText="1"/>
    </xf>
    <xf numFmtId="0" fontId="109" fillId="35" borderId="37" xfId="0" applyFont="1" applyFill="1" applyBorder="1" applyAlignment="1">
      <alignment horizontal="center" vertical="center" wrapText="1"/>
    </xf>
    <xf numFmtId="0" fontId="8" fillId="33" borderId="12" xfId="62" applyFont="1" applyFill="1" applyBorder="1" applyAlignment="1" applyProtection="1">
      <alignment horizontal="justify" vertical="center" wrapText="1"/>
      <protection/>
    </xf>
    <xf numFmtId="0" fontId="108" fillId="33" borderId="35" xfId="0" applyFont="1" applyFill="1" applyBorder="1" applyAlignment="1">
      <alignment horizontal="justify" vertical="center" wrapText="1"/>
    </xf>
    <xf numFmtId="0" fontId="108" fillId="33" borderId="37" xfId="0" applyFont="1" applyFill="1" applyBorder="1" applyAlignment="1">
      <alignment horizontal="justify" vertical="center" wrapText="1"/>
    </xf>
    <xf numFmtId="0" fontId="110" fillId="33" borderId="31" xfId="0" applyFont="1" applyFill="1" applyBorder="1" applyAlignment="1" applyProtection="1">
      <alignment horizontal="center" vertical="center" wrapText="1"/>
      <protection/>
    </xf>
    <xf numFmtId="0" fontId="110" fillId="33" borderId="38" xfId="0" applyFont="1" applyFill="1" applyBorder="1" applyAlignment="1" applyProtection="1">
      <alignment horizontal="center" vertical="center" wrapText="1"/>
      <protection/>
    </xf>
    <xf numFmtId="0" fontId="110" fillId="33" borderId="39" xfId="0" applyFont="1" applyFill="1" applyBorder="1" applyAlignment="1" applyProtection="1">
      <alignment horizontal="center" vertical="center" wrapText="1"/>
      <protection/>
    </xf>
    <xf numFmtId="0" fontId="19" fillId="2" borderId="10" xfId="0" applyFont="1" applyFill="1" applyBorder="1" applyAlignment="1" applyProtection="1">
      <alignment horizontal="center" vertical="center" wrapText="1"/>
      <protection/>
    </xf>
    <xf numFmtId="0" fontId="19" fillId="2" borderId="40" xfId="62" applyFont="1" applyFill="1" applyBorder="1" applyAlignment="1" applyProtection="1">
      <alignment horizontal="center" vertical="center" wrapText="1"/>
      <protection/>
    </xf>
    <xf numFmtId="0" fontId="19" fillId="2" borderId="41" xfId="62" applyFont="1" applyFill="1" applyBorder="1" applyAlignment="1" applyProtection="1">
      <alignment horizontal="center" vertical="center" wrapText="1"/>
      <protection/>
    </xf>
    <xf numFmtId="0" fontId="19" fillId="2" borderId="42" xfId="62" applyFont="1" applyFill="1" applyBorder="1" applyAlignment="1" applyProtection="1">
      <alignment horizontal="center" vertical="center" wrapText="1"/>
      <protection/>
    </xf>
    <xf numFmtId="0" fontId="110" fillId="33" borderId="31" xfId="0" applyFont="1" applyFill="1" applyBorder="1" applyAlignment="1" applyProtection="1">
      <alignment horizontal="center" vertical="center"/>
      <protection/>
    </xf>
    <xf numFmtId="0" fontId="110" fillId="33" borderId="38" xfId="0" applyFont="1" applyFill="1" applyBorder="1" applyAlignment="1" applyProtection="1">
      <alignment horizontal="center" vertical="center"/>
      <protection/>
    </xf>
    <xf numFmtId="0" fontId="110" fillId="33" borderId="39" xfId="0" applyFont="1" applyFill="1" applyBorder="1" applyAlignment="1" applyProtection="1">
      <alignment horizontal="center" vertical="center"/>
      <protection/>
    </xf>
    <xf numFmtId="0" fontId="111" fillId="33" borderId="31" xfId="0" applyFont="1" applyFill="1" applyBorder="1" applyAlignment="1" applyProtection="1">
      <alignment horizontal="center" vertical="center"/>
      <protection/>
    </xf>
    <xf numFmtId="0" fontId="111" fillId="33" borderId="38" xfId="0" applyFont="1" applyFill="1" applyBorder="1" applyAlignment="1" applyProtection="1">
      <alignment horizontal="center" vertical="center"/>
      <protection/>
    </xf>
    <xf numFmtId="0" fontId="111" fillId="33" borderId="39" xfId="0" applyFont="1" applyFill="1" applyBorder="1" applyAlignment="1" applyProtection="1">
      <alignment horizontal="center" vertical="center"/>
      <protection/>
    </xf>
    <xf numFmtId="0" fontId="7" fillId="33" borderId="12" xfId="62" applyFont="1" applyFill="1" applyBorder="1" applyAlignment="1" applyProtection="1">
      <alignment horizontal="center" vertical="center" wrapText="1"/>
      <protection/>
    </xf>
    <xf numFmtId="0" fontId="0" fillId="33" borderId="43" xfId="0" applyFill="1" applyBorder="1" applyAlignment="1" applyProtection="1">
      <alignment horizontal="center"/>
      <protection/>
    </xf>
    <xf numFmtId="0" fontId="0" fillId="33" borderId="44" xfId="0" applyFill="1" applyBorder="1" applyAlignment="1" applyProtection="1">
      <alignment horizontal="center"/>
      <protection/>
    </xf>
    <xf numFmtId="0" fontId="0" fillId="33" borderId="21" xfId="0" applyFill="1" applyBorder="1" applyAlignment="1" applyProtection="1">
      <alignment horizontal="center"/>
      <protection/>
    </xf>
    <xf numFmtId="0" fontId="0" fillId="33" borderId="22" xfId="0" applyFill="1" applyBorder="1" applyAlignment="1" applyProtection="1">
      <alignment horizontal="center"/>
      <protection/>
    </xf>
    <xf numFmtId="0" fontId="0" fillId="33" borderId="45" xfId="0" applyFill="1" applyBorder="1" applyAlignment="1" applyProtection="1">
      <alignment horizontal="center"/>
      <protection/>
    </xf>
    <xf numFmtId="0" fontId="0" fillId="33" borderId="46" xfId="0" applyFill="1" applyBorder="1" applyAlignment="1" applyProtection="1">
      <alignment horizontal="center"/>
      <protection/>
    </xf>
    <xf numFmtId="0" fontId="6" fillId="42" borderId="28" xfId="0" applyFont="1" applyFill="1" applyBorder="1" applyAlignment="1" applyProtection="1">
      <alignment horizontal="center" vertical="center"/>
      <protection/>
    </xf>
    <xf numFmtId="0" fontId="6" fillId="42" borderId="36" xfId="0" applyFont="1" applyFill="1" applyBorder="1" applyAlignment="1" applyProtection="1">
      <alignment horizontal="center" vertical="center"/>
      <protection/>
    </xf>
    <xf numFmtId="0" fontId="6" fillId="42" borderId="32" xfId="0" applyFont="1" applyFill="1" applyBorder="1" applyAlignment="1" applyProtection="1">
      <alignment horizontal="center" vertical="center"/>
      <protection/>
    </xf>
    <xf numFmtId="0" fontId="6" fillId="2" borderId="12" xfId="62" applyFont="1" applyFill="1" applyBorder="1" applyAlignment="1" applyProtection="1">
      <alignment horizontal="center" vertical="center" wrapText="1"/>
      <protection/>
    </xf>
    <xf numFmtId="0" fontId="6" fillId="2" borderId="37" xfId="62" applyFont="1" applyFill="1" applyBorder="1" applyAlignment="1" applyProtection="1">
      <alignment horizontal="center" vertical="center" wrapText="1"/>
      <protection/>
    </xf>
    <xf numFmtId="0" fontId="6" fillId="2" borderId="28" xfId="62" applyFont="1" applyFill="1" applyBorder="1" applyAlignment="1" applyProtection="1">
      <alignment horizontal="center" vertical="center" wrapText="1"/>
      <protection/>
    </xf>
    <xf numFmtId="0" fontId="6" fillId="2" borderId="36" xfId="62" applyFont="1" applyFill="1" applyBorder="1" applyAlignment="1" applyProtection="1">
      <alignment horizontal="center" vertical="center" wrapText="1"/>
      <protection/>
    </xf>
    <xf numFmtId="0" fontId="95" fillId="0" borderId="31" xfId="0" applyFont="1" applyBorder="1" applyAlignment="1" applyProtection="1">
      <alignment horizontal="center" vertical="center" wrapText="1"/>
      <protection/>
    </xf>
    <xf numFmtId="0" fontId="95" fillId="0" borderId="38" xfId="0" applyFont="1" applyBorder="1" applyAlignment="1" applyProtection="1">
      <alignment horizontal="center" vertical="center" wrapText="1"/>
      <protection/>
    </xf>
    <xf numFmtId="0" fontId="95" fillId="0" borderId="39" xfId="0" applyFont="1" applyBorder="1" applyAlignment="1" applyProtection="1">
      <alignment horizontal="center" vertical="center" wrapText="1"/>
      <protection/>
    </xf>
    <xf numFmtId="3" fontId="20" fillId="33" borderId="28" xfId="53" applyNumberFormat="1" applyFont="1" applyFill="1" applyBorder="1" applyAlignment="1" applyProtection="1">
      <alignment horizontal="center" vertical="center" wrapText="1"/>
      <protection/>
    </xf>
    <xf numFmtId="3" fontId="20" fillId="33" borderId="36" xfId="53" applyNumberFormat="1" applyFont="1" applyFill="1" applyBorder="1" applyAlignment="1" applyProtection="1">
      <alignment horizontal="center" vertical="center" wrapText="1"/>
      <protection/>
    </xf>
    <xf numFmtId="3" fontId="20" fillId="33" borderId="32" xfId="53" applyNumberFormat="1" applyFont="1" applyFill="1" applyBorder="1" applyAlignment="1" applyProtection="1">
      <alignment horizontal="center" vertical="center" wrapText="1"/>
      <protection/>
    </xf>
    <xf numFmtId="0" fontId="20" fillId="33" borderId="40" xfId="0" applyFont="1" applyFill="1" applyBorder="1" applyAlignment="1" applyProtection="1">
      <alignment horizontal="justify" vertical="center" wrapText="1"/>
      <protection/>
    </xf>
    <xf numFmtId="0" fontId="20" fillId="33" borderId="42" xfId="0" applyFont="1" applyFill="1" applyBorder="1" applyAlignment="1" applyProtection="1">
      <alignment horizontal="justify" vertical="center" wrapText="1"/>
      <protection/>
    </xf>
    <xf numFmtId="0" fontId="20" fillId="33" borderId="47" xfId="0" applyFont="1" applyFill="1" applyBorder="1" applyAlignment="1" applyProtection="1">
      <alignment horizontal="justify" vertical="center" wrapText="1"/>
      <protection/>
    </xf>
    <xf numFmtId="0" fontId="20" fillId="33" borderId="48" xfId="0" applyFont="1" applyFill="1" applyBorder="1" applyAlignment="1" applyProtection="1">
      <alignment horizontal="justify" vertical="center" wrapText="1"/>
      <protection/>
    </xf>
    <xf numFmtId="0" fontId="20" fillId="33" borderId="30" xfId="0" applyFont="1" applyFill="1" applyBorder="1" applyAlignment="1" applyProtection="1">
      <alignment horizontal="justify" vertical="center" wrapText="1"/>
      <protection/>
    </xf>
    <xf numFmtId="0" fontId="20" fillId="33" borderId="49" xfId="0" applyFont="1" applyFill="1" applyBorder="1" applyAlignment="1" applyProtection="1">
      <alignment horizontal="justify" vertical="center" wrapText="1"/>
      <protection/>
    </xf>
    <xf numFmtId="0" fontId="101" fillId="0" borderId="10" xfId="0" applyFont="1" applyFill="1" applyBorder="1" applyAlignment="1" applyProtection="1">
      <alignment horizontal="center"/>
      <protection/>
    </xf>
    <xf numFmtId="0" fontId="102" fillId="0" borderId="28" xfId="0" applyFont="1" applyFill="1" applyBorder="1" applyAlignment="1" applyProtection="1">
      <alignment horizontal="center" vertical="center" wrapText="1"/>
      <protection/>
    </xf>
    <xf numFmtId="0" fontId="102" fillId="0" borderId="36" xfId="0" applyFont="1" applyFill="1" applyBorder="1" applyAlignment="1" applyProtection="1">
      <alignment horizontal="center" vertical="center" wrapText="1"/>
      <protection/>
    </xf>
    <xf numFmtId="0" fontId="102" fillId="0" borderId="32" xfId="0" applyFont="1" applyFill="1" applyBorder="1" applyAlignment="1" applyProtection="1">
      <alignment horizontal="center" vertical="center" wrapText="1"/>
      <protection/>
    </xf>
    <xf numFmtId="0" fontId="102" fillId="33" borderId="28" xfId="0" applyFont="1" applyFill="1" applyBorder="1" applyAlignment="1" applyProtection="1">
      <alignment horizontal="center" vertical="center"/>
      <protection/>
    </xf>
    <xf numFmtId="0" fontId="102" fillId="33" borderId="36" xfId="0" applyFont="1" applyFill="1" applyBorder="1" applyAlignment="1" applyProtection="1">
      <alignment horizontal="center" vertical="center"/>
      <protection/>
    </xf>
    <xf numFmtId="0" fontId="102" fillId="33" borderId="32" xfId="0" applyFont="1" applyFill="1" applyBorder="1" applyAlignment="1" applyProtection="1">
      <alignment horizontal="center" vertical="center"/>
      <protection/>
    </xf>
    <xf numFmtId="0" fontId="102" fillId="33" borderId="10" xfId="0" applyFont="1" applyFill="1" applyBorder="1" applyAlignment="1" applyProtection="1">
      <alignment horizontal="center" vertical="center"/>
      <protection/>
    </xf>
    <xf numFmtId="0" fontId="102" fillId="0" borderId="31" xfId="0" applyFont="1" applyBorder="1" applyAlignment="1" applyProtection="1">
      <alignment horizontal="center" vertical="center" wrapText="1"/>
      <protection/>
    </xf>
    <xf numFmtId="0" fontId="102" fillId="0" borderId="39" xfId="0" applyFont="1" applyBorder="1" applyAlignment="1" applyProtection="1">
      <alignment horizontal="center" vertical="center" wrapText="1"/>
      <protection/>
    </xf>
    <xf numFmtId="0" fontId="102" fillId="33" borderId="31" xfId="0" applyFont="1" applyFill="1" applyBorder="1" applyAlignment="1" applyProtection="1">
      <alignment horizontal="center" vertical="center" wrapText="1"/>
      <protection/>
    </xf>
    <xf numFmtId="0" fontId="102" fillId="33" borderId="38" xfId="0" applyFont="1" applyFill="1" applyBorder="1" applyAlignment="1" applyProtection="1">
      <alignment horizontal="center" vertical="center" wrapText="1"/>
      <protection/>
    </xf>
    <xf numFmtId="0" fontId="102" fillId="33" borderId="39" xfId="0" applyFont="1" applyFill="1" applyBorder="1" applyAlignment="1" applyProtection="1">
      <alignment horizontal="center" vertical="center" wrapText="1"/>
      <protection/>
    </xf>
    <xf numFmtId="0" fontId="102" fillId="0" borderId="38" xfId="0" applyFont="1" applyBorder="1" applyAlignment="1" applyProtection="1">
      <alignment horizontal="center" vertical="center" wrapText="1"/>
      <protection/>
    </xf>
    <xf numFmtId="0" fontId="18" fillId="42" borderId="10" xfId="0" applyFont="1" applyFill="1" applyBorder="1" applyAlignment="1" applyProtection="1">
      <alignment horizontal="center" vertical="center" wrapText="1"/>
      <protection/>
    </xf>
    <xf numFmtId="0" fontId="18" fillId="2" borderId="12" xfId="0" applyFont="1" applyFill="1" applyBorder="1" applyAlignment="1" applyProtection="1">
      <alignment horizontal="center" vertical="center" wrapText="1"/>
      <protection/>
    </xf>
    <xf numFmtId="0" fontId="18" fillId="2" borderId="37" xfId="0" applyFont="1" applyFill="1" applyBorder="1" applyAlignment="1" applyProtection="1">
      <alignment horizontal="center" vertical="center" wrapText="1"/>
      <protection/>
    </xf>
    <xf numFmtId="0" fontId="106" fillId="0" borderId="0" xfId="0" applyFont="1" applyBorder="1" applyAlignment="1">
      <alignment horizontal="center" vertical="center" wrapText="1"/>
    </xf>
    <xf numFmtId="0" fontId="106" fillId="0" borderId="0" xfId="0" applyFont="1" applyAlignment="1">
      <alignment horizontal="center" vertical="center" wrapText="1"/>
    </xf>
    <xf numFmtId="0" fontId="5" fillId="34" borderId="10" xfId="66" applyFont="1" applyFill="1" applyBorder="1" applyAlignment="1" applyProtection="1">
      <alignment horizontal="center" vertical="center" wrapText="1"/>
      <protection locked="0"/>
    </xf>
    <xf numFmtId="0" fontId="4" fillId="36" borderId="10" xfId="66" applyFont="1" applyFill="1" applyBorder="1" applyAlignment="1" applyProtection="1">
      <alignment horizontal="justify" vertical="center" wrapText="1"/>
      <protection locked="0"/>
    </xf>
    <xf numFmtId="0" fontId="5" fillId="33" borderId="10" xfId="66" applyFont="1" applyFill="1" applyBorder="1" applyAlignment="1" applyProtection="1">
      <alignment horizontal="center" vertical="center"/>
      <protection locked="0"/>
    </xf>
    <xf numFmtId="0" fontId="5" fillId="33" borderId="13" xfId="66" applyFont="1" applyFill="1" applyBorder="1" applyAlignment="1" applyProtection="1">
      <alignment horizontal="center" vertical="center"/>
      <protection locked="0"/>
    </xf>
    <xf numFmtId="0" fontId="4" fillId="36" borderId="40" xfId="66" applyFont="1" applyFill="1" applyBorder="1" applyAlignment="1" applyProtection="1">
      <alignment horizontal="left" vertical="center" wrapText="1"/>
      <protection locked="0"/>
    </xf>
    <xf numFmtId="0" fontId="4" fillId="36" borderId="42" xfId="66" applyFont="1" applyFill="1" applyBorder="1" applyAlignment="1" applyProtection="1">
      <alignment horizontal="left" vertical="center" wrapText="1"/>
      <protection locked="0"/>
    </xf>
    <xf numFmtId="0" fontId="4" fillId="36" borderId="50" xfId="66" applyFont="1" applyFill="1" applyBorder="1" applyAlignment="1" applyProtection="1">
      <alignment horizontal="left" vertical="center" wrapText="1"/>
      <protection locked="0"/>
    </xf>
    <xf numFmtId="0" fontId="4" fillId="36" borderId="51" xfId="66" applyFont="1" applyFill="1" applyBorder="1" applyAlignment="1" applyProtection="1">
      <alignment horizontal="left" vertical="center" wrapText="1"/>
      <protection locked="0"/>
    </xf>
    <xf numFmtId="0" fontId="5" fillId="34" borderId="52" xfId="66" applyFont="1" applyFill="1" applyBorder="1" applyAlignment="1" applyProtection="1">
      <alignment horizontal="center" vertical="center" wrapText="1"/>
      <protection locked="0"/>
    </xf>
    <xf numFmtId="0" fontId="5" fillId="33" borderId="40" xfId="66" applyFont="1" applyFill="1" applyBorder="1" applyAlignment="1" applyProtection="1">
      <alignment horizontal="center" vertical="center"/>
      <protection locked="0"/>
    </xf>
    <xf numFmtId="0" fontId="5" fillId="33" borderId="41" xfId="66" applyFont="1" applyFill="1" applyBorder="1" applyAlignment="1" applyProtection="1">
      <alignment horizontal="center" vertical="center"/>
      <protection locked="0"/>
    </xf>
    <xf numFmtId="0" fontId="5" fillId="33" borderId="53" xfId="66" applyFont="1" applyFill="1" applyBorder="1" applyAlignment="1" applyProtection="1">
      <alignment horizontal="center" vertical="center"/>
      <protection locked="0"/>
    </xf>
    <xf numFmtId="0" fontId="5" fillId="33" borderId="50" xfId="66" applyFont="1" applyFill="1" applyBorder="1" applyAlignment="1" applyProtection="1">
      <alignment horizontal="center" vertical="center"/>
      <protection locked="0"/>
    </xf>
    <xf numFmtId="0" fontId="5" fillId="33" borderId="54" xfId="66" applyFont="1" applyFill="1" applyBorder="1" applyAlignment="1" applyProtection="1">
      <alignment horizontal="center" vertical="center"/>
      <protection locked="0"/>
    </xf>
    <xf numFmtId="0" fontId="5" fillId="33" borderId="46" xfId="66" applyFont="1" applyFill="1" applyBorder="1" applyAlignment="1" applyProtection="1">
      <alignment horizontal="center" vertical="center"/>
      <protection locked="0"/>
    </xf>
    <xf numFmtId="0" fontId="89" fillId="8" borderId="11" xfId="66" applyFont="1" applyFill="1" applyBorder="1" applyAlignment="1">
      <alignment horizontal="center" vertical="center"/>
      <protection/>
    </xf>
    <xf numFmtId="0" fontId="89" fillId="8" borderId="10" xfId="66" applyFont="1" applyFill="1" applyBorder="1" applyAlignment="1">
      <alignment horizontal="center" vertical="center"/>
      <protection/>
    </xf>
    <xf numFmtId="0" fontId="89" fillId="8" borderId="13" xfId="66" applyFont="1" applyFill="1" applyBorder="1" applyAlignment="1">
      <alignment horizontal="center" vertical="center"/>
      <protection/>
    </xf>
    <xf numFmtId="0" fontId="4" fillId="36" borderId="11" xfId="66" applyFont="1" applyFill="1" applyBorder="1" applyAlignment="1">
      <alignment horizontal="justify" vertical="center" wrapText="1"/>
      <protection/>
    </xf>
    <xf numFmtId="0" fontId="4" fillId="36" borderId="10" xfId="66" applyFont="1" applyFill="1" applyBorder="1" applyAlignment="1" applyProtection="1">
      <alignment horizontal="center" vertical="center" wrapText="1"/>
      <protection locked="0"/>
    </xf>
    <xf numFmtId="0" fontId="4" fillId="36" borderId="13" xfId="66" applyFont="1" applyFill="1" applyBorder="1" applyAlignment="1" applyProtection="1">
      <alignment horizontal="center" vertical="center" wrapText="1"/>
      <protection locked="0"/>
    </xf>
    <xf numFmtId="0" fontId="5" fillId="0" borderId="10" xfId="66" applyFont="1" applyFill="1" applyBorder="1" applyAlignment="1" applyProtection="1">
      <alignment horizontal="center" vertical="center" wrapText="1"/>
      <protection/>
    </xf>
    <xf numFmtId="0" fontId="5" fillId="0" borderId="10" xfId="66" applyFont="1" applyFill="1" applyBorder="1" applyAlignment="1" applyProtection="1">
      <alignment horizontal="justify" vertical="center" wrapText="1"/>
      <protection/>
    </xf>
    <xf numFmtId="0" fontId="4" fillId="36" borderId="10" xfId="66" applyFont="1" applyFill="1" applyBorder="1" applyAlignment="1">
      <alignment horizontal="justify" vertical="center"/>
      <protection/>
    </xf>
    <xf numFmtId="0" fontId="89" fillId="0" borderId="55" xfId="66" applyFont="1" applyFill="1" applyBorder="1" applyAlignment="1">
      <alignment horizontal="center" vertical="center"/>
      <protection/>
    </xf>
    <xf numFmtId="0" fontId="89" fillId="0" borderId="41" xfId="66" applyFont="1" applyFill="1" applyBorder="1" applyAlignment="1">
      <alignment horizontal="center" vertical="center"/>
      <protection/>
    </xf>
    <xf numFmtId="0" fontId="89" fillId="0" borderId="53" xfId="66" applyFont="1" applyFill="1" applyBorder="1" applyAlignment="1">
      <alignment horizontal="center" vertical="center"/>
      <protection/>
    </xf>
    <xf numFmtId="0" fontId="89" fillId="0" borderId="21" xfId="66" applyFont="1" applyFill="1" applyBorder="1" applyAlignment="1">
      <alignment horizontal="center" vertical="center"/>
      <protection/>
    </xf>
    <xf numFmtId="0" fontId="89" fillId="0" borderId="0" xfId="66" applyFont="1" applyFill="1" applyBorder="1" applyAlignment="1">
      <alignment horizontal="center" vertical="center"/>
      <protection/>
    </xf>
    <xf numFmtId="0" fontId="89" fillId="0" borderId="22" xfId="66" applyFont="1" applyFill="1" applyBorder="1" applyAlignment="1">
      <alignment horizontal="center" vertical="center"/>
      <protection/>
    </xf>
    <xf numFmtId="0" fontId="89" fillId="0" borderId="56" xfId="66" applyFont="1" applyFill="1" applyBorder="1" applyAlignment="1">
      <alignment horizontal="center" vertical="center"/>
      <protection/>
    </xf>
    <xf numFmtId="0" fontId="89" fillId="0" borderId="57" xfId="66" applyFont="1" applyFill="1" applyBorder="1" applyAlignment="1">
      <alignment horizontal="center" vertical="center"/>
      <protection/>
    </xf>
    <xf numFmtId="0" fontId="89" fillId="0" borderId="58" xfId="66" applyFont="1" applyFill="1" applyBorder="1" applyAlignment="1">
      <alignment horizontal="center" vertical="center"/>
      <protection/>
    </xf>
    <xf numFmtId="0" fontId="5" fillId="34" borderId="10" xfId="66" applyFont="1" applyFill="1" applyBorder="1" applyAlignment="1" applyProtection="1">
      <alignment horizontal="justify" vertical="center" wrapText="1"/>
      <protection locked="0"/>
    </xf>
    <xf numFmtId="17" fontId="5" fillId="34" borderId="28" xfId="66" applyNumberFormat="1" applyFont="1" applyFill="1" applyBorder="1" applyAlignment="1">
      <alignment horizontal="center" vertical="center" wrapText="1"/>
      <protection/>
    </xf>
    <xf numFmtId="0" fontId="5" fillId="34" borderId="36" xfId="66" applyFont="1" applyFill="1" applyBorder="1" applyAlignment="1">
      <alignment horizontal="center" vertical="center" wrapText="1"/>
      <protection/>
    </xf>
    <xf numFmtId="0" fontId="5" fillId="34" borderId="32" xfId="66" applyFont="1" applyFill="1" applyBorder="1" applyAlignment="1">
      <alignment horizontal="center" vertical="center" wrapText="1"/>
      <protection/>
    </xf>
    <xf numFmtId="9" fontId="5" fillId="33" borderId="28" xfId="70" applyFont="1" applyFill="1" applyBorder="1" applyAlignment="1">
      <alignment horizontal="center" vertical="center" wrapText="1"/>
    </xf>
    <xf numFmtId="9" fontId="5" fillId="33" borderId="36" xfId="70" applyFont="1" applyFill="1" applyBorder="1" applyAlignment="1">
      <alignment horizontal="center" vertical="center" wrapText="1"/>
    </xf>
    <xf numFmtId="9" fontId="5" fillId="33" borderId="59" xfId="70" applyFont="1" applyFill="1" applyBorder="1" applyAlignment="1">
      <alignment horizontal="center" vertical="center" wrapText="1"/>
    </xf>
    <xf numFmtId="0" fontId="5" fillId="34" borderId="40" xfId="66" applyFont="1" applyFill="1" applyBorder="1" applyAlignment="1">
      <alignment horizontal="center" vertical="center"/>
      <protection/>
    </xf>
    <xf numFmtId="0" fontId="5" fillId="34" borderId="41" xfId="66" applyFont="1" applyFill="1" applyBorder="1" applyAlignment="1">
      <alignment horizontal="center" vertical="center"/>
      <protection/>
    </xf>
    <xf numFmtId="0" fontId="5" fillId="34" borderId="42" xfId="66" applyFont="1" applyFill="1" applyBorder="1" applyAlignment="1">
      <alignment horizontal="center" vertical="center"/>
      <protection/>
    </xf>
    <xf numFmtId="0" fontId="5" fillId="0" borderId="28" xfId="66" applyFont="1" applyFill="1" applyBorder="1" applyAlignment="1">
      <alignment horizontal="justify" vertical="center" wrapText="1"/>
      <protection/>
    </xf>
    <xf numFmtId="0" fontId="5" fillId="0" borderId="36" xfId="66" applyFont="1" applyFill="1" applyBorder="1" applyAlignment="1">
      <alignment horizontal="justify" vertical="center" wrapText="1"/>
      <protection/>
    </xf>
    <xf numFmtId="0" fontId="5" fillId="0" borderId="59" xfId="66" applyFont="1" applyFill="1" applyBorder="1" applyAlignment="1">
      <alignment horizontal="justify" vertical="center" wrapText="1"/>
      <protection/>
    </xf>
    <xf numFmtId="0" fontId="5" fillId="34" borderId="10" xfId="66" applyFont="1" applyFill="1" applyBorder="1" applyAlignment="1" applyProtection="1">
      <alignment horizontal="left" vertical="center" wrapText="1"/>
      <protection locked="0"/>
    </xf>
    <xf numFmtId="3" fontId="96" fillId="33" borderId="12" xfId="71" applyNumberFormat="1" applyFont="1" applyFill="1" applyBorder="1" applyAlignment="1" applyProtection="1">
      <alignment horizontal="center" vertical="center" wrapText="1"/>
      <protection locked="0"/>
    </xf>
    <xf numFmtId="3" fontId="96" fillId="33" borderId="35" xfId="71" applyNumberFormat="1" applyFont="1" applyFill="1" applyBorder="1" applyAlignment="1" applyProtection="1">
      <alignment horizontal="center" vertical="center" wrapText="1"/>
      <protection locked="0"/>
    </xf>
    <xf numFmtId="3" fontId="96" fillId="33" borderId="37" xfId="71" applyNumberFormat="1" applyFont="1" applyFill="1" applyBorder="1" applyAlignment="1" applyProtection="1">
      <alignment horizontal="center" vertical="center" wrapText="1"/>
      <protection locked="0"/>
    </xf>
    <xf numFmtId="3" fontId="5" fillId="33" borderId="12" xfId="71" applyNumberFormat="1" applyFont="1" applyFill="1" applyBorder="1" applyAlignment="1" applyProtection="1">
      <alignment horizontal="center" vertical="center" wrapText="1"/>
      <protection locked="0"/>
    </xf>
    <xf numFmtId="3" fontId="5" fillId="33" borderId="35" xfId="71" applyNumberFormat="1" applyFont="1" applyFill="1" applyBorder="1" applyAlignment="1" applyProtection="1">
      <alignment horizontal="center" vertical="center" wrapText="1"/>
      <protection locked="0"/>
    </xf>
    <xf numFmtId="3" fontId="5" fillId="33" borderId="37" xfId="71" applyNumberFormat="1" applyFont="1" applyFill="1" applyBorder="1" applyAlignment="1" applyProtection="1">
      <alignment horizontal="center" vertical="center" wrapText="1"/>
      <protection locked="0"/>
    </xf>
    <xf numFmtId="0" fontId="5" fillId="33" borderId="10" xfId="66" applyFont="1" applyFill="1" applyBorder="1" applyAlignment="1">
      <alignment horizontal="center" vertical="center"/>
      <protection/>
    </xf>
    <xf numFmtId="0" fontId="5" fillId="33" borderId="13" xfId="66" applyFont="1" applyFill="1" applyBorder="1" applyAlignment="1">
      <alignment horizontal="center" vertical="center"/>
      <protection/>
    </xf>
    <xf numFmtId="0" fontId="88" fillId="0" borderId="28" xfId="66" applyFont="1" applyFill="1" applyBorder="1" applyAlignment="1">
      <alignment horizontal="center" vertical="center" wrapText="1"/>
      <protection/>
    </xf>
    <xf numFmtId="0" fontId="88" fillId="0" borderId="36" xfId="66" applyFont="1" applyFill="1" applyBorder="1" applyAlignment="1">
      <alignment horizontal="center" vertical="center" wrapText="1"/>
      <protection/>
    </xf>
    <xf numFmtId="0" fontId="88" fillId="0" borderId="59" xfId="66" applyFont="1" applyFill="1" applyBorder="1" applyAlignment="1">
      <alignment horizontal="center" vertical="center" wrapText="1"/>
      <protection/>
    </xf>
    <xf numFmtId="17" fontId="5" fillId="34" borderId="36" xfId="66" applyNumberFormat="1" applyFont="1" applyFill="1" applyBorder="1" applyAlignment="1">
      <alignment horizontal="center" vertical="center" wrapText="1"/>
      <protection/>
    </xf>
    <xf numFmtId="17" fontId="5" fillId="34" borderId="32" xfId="66" applyNumberFormat="1" applyFont="1" applyFill="1" applyBorder="1" applyAlignment="1">
      <alignment horizontal="center" vertical="center" wrapText="1"/>
      <protection/>
    </xf>
    <xf numFmtId="9" fontId="5" fillId="0" borderId="28" xfId="71" applyNumberFormat="1" applyFont="1" applyFill="1" applyBorder="1" applyAlignment="1">
      <alignment horizontal="center" vertical="center" wrapText="1"/>
    </xf>
    <xf numFmtId="9" fontId="5" fillId="0" borderId="36" xfId="71" applyNumberFormat="1" applyFont="1" applyFill="1" applyBorder="1" applyAlignment="1">
      <alignment horizontal="center" vertical="center" wrapText="1"/>
    </xf>
    <xf numFmtId="9" fontId="5" fillId="0" borderId="59" xfId="71" applyNumberFormat="1" applyFont="1" applyFill="1" applyBorder="1" applyAlignment="1">
      <alignment horizontal="center" vertical="center" wrapText="1"/>
    </xf>
    <xf numFmtId="0" fontId="5" fillId="33" borderId="10" xfId="66" applyFont="1" applyFill="1" applyBorder="1" applyAlignment="1">
      <alignment horizontal="center" vertical="center" wrapText="1"/>
      <protection/>
    </xf>
    <xf numFmtId="0" fontId="5" fillId="33" borderId="13" xfId="66" applyFont="1" applyFill="1" applyBorder="1" applyAlignment="1">
      <alignment horizontal="center" vertical="center" wrapText="1"/>
      <protection/>
    </xf>
    <xf numFmtId="0" fontId="9" fillId="34" borderId="10" xfId="66" applyFont="1" applyFill="1" applyBorder="1" applyAlignment="1">
      <alignment horizontal="center" vertical="center"/>
      <protection/>
    </xf>
    <xf numFmtId="0" fontId="9" fillId="34" borderId="13" xfId="66" applyFont="1" applyFill="1" applyBorder="1" applyAlignment="1">
      <alignment horizontal="center" vertical="center"/>
      <protection/>
    </xf>
    <xf numFmtId="0" fontId="4" fillId="36" borderId="34" xfId="66" applyFont="1" applyFill="1" applyBorder="1" applyAlignment="1">
      <alignment horizontal="left" vertical="center" wrapText="1"/>
      <protection/>
    </xf>
    <xf numFmtId="0" fontId="4" fillId="36" borderId="60" xfId="66" applyFont="1" applyFill="1" applyBorder="1" applyAlignment="1">
      <alignment horizontal="left" vertical="center" wrapText="1"/>
      <protection/>
    </xf>
    <xf numFmtId="0" fontId="4" fillId="36" borderId="10" xfId="66" applyFont="1" applyFill="1" applyBorder="1" applyAlignment="1">
      <alignment horizontal="center" vertical="center"/>
      <protection/>
    </xf>
    <xf numFmtId="9" fontId="4" fillId="36" borderId="10" xfId="71" applyFont="1" applyFill="1" applyBorder="1" applyAlignment="1">
      <alignment horizontal="center" vertical="center"/>
    </xf>
    <xf numFmtId="9" fontId="4" fillId="36" borderId="13" xfId="71" applyFont="1" applyFill="1" applyBorder="1" applyAlignment="1">
      <alignment horizontal="center" vertical="center"/>
    </xf>
    <xf numFmtId="0" fontId="88" fillId="33" borderId="28" xfId="66" applyFont="1" applyFill="1" applyBorder="1" applyAlignment="1">
      <alignment horizontal="center" vertical="center" wrapText="1"/>
      <protection/>
    </xf>
    <xf numFmtId="0" fontId="88" fillId="33" borderId="36" xfId="66" applyFont="1" applyFill="1" applyBorder="1" applyAlignment="1">
      <alignment horizontal="center" vertical="center" wrapText="1"/>
      <protection/>
    </xf>
    <xf numFmtId="0" fontId="88" fillId="33" borderId="59" xfId="66" applyFont="1" applyFill="1" applyBorder="1" applyAlignment="1">
      <alignment horizontal="center" vertical="center" wrapText="1"/>
      <protection/>
    </xf>
    <xf numFmtId="49" fontId="5" fillId="34" borderId="28" xfId="66" applyNumberFormat="1" applyFont="1" applyFill="1" applyBorder="1" applyAlignment="1">
      <alignment horizontal="center" vertical="center"/>
      <protection/>
    </xf>
    <xf numFmtId="49" fontId="5" fillId="34" borderId="36" xfId="66" applyNumberFormat="1" applyFont="1" applyFill="1" applyBorder="1" applyAlignment="1">
      <alignment horizontal="center" vertical="center"/>
      <protection/>
    </xf>
    <xf numFmtId="0" fontId="5" fillId="33" borderId="10" xfId="66" applyFont="1" applyFill="1" applyBorder="1" applyAlignment="1">
      <alignment horizontal="left" vertical="center" wrapText="1"/>
      <protection/>
    </xf>
    <xf numFmtId="0" fontId="5" fillId="33" borderId="13" xfId="66" applyFont="1" applyFill="1" applyBorder="1" applyAlignment="1">
      <alignment horizontal="left" vertical="center" wrapText="1"/>
      <protection/>
    </xf>
    <xf numFmtId="0" fontId="5" fillId="0" borderId="10" xfId="66" applyFont="1" applyBorder="1" applyAlignment="1">
      <alignment horizontal="left" vertical="center" wrapText="1"/>
      <protection/>
    </xf>
    <xf numFmtId="0" fontId="4" fillId="33" borderId="10" xfId="71" applyNumberFormat="1" applyFont="1" applyFill="1" applyBorder="1" applyAlignment="1">
      <alignment horizontal="center" vertical="center" wrapText="1"/>
    </xf>
    <xf numFmtId="0" fontId="4" fillId="33" borderId="13" xfId="71" applyNumberFormat="1" applyFont="1" applyFill="1" applyBorder="1" applyAlignment="1">
      <alignment horizontal="center" vertical="center" wrapText="1"/>
    </xf>
    <xf numFmtId="9" fontId="5" fillId="34" borderId="10" xfId="71" applyFont="1" applyFill="1" applyBorder="1" applyAlignment="1">
      <alignment horizontal="center" vertical="center"/>
    </xf>
    <xf numFmtId="0" fontId="5" fillId="0" borderId="10" xfId="66" applyFont="1" applyFill="1" applyBorder="1" applyAlignment="1">
      <alignment horizontal="left" vertical="center" wrapText="1"/>
      <protection/>
    </xf>
    <xf numFmtId="0" fontId="5" fillId="0" borderId="13" xfId="66" applyFont="1" applyFill="1" applyBorder="1" applyAlignment="1">
      <alignment horizontal="left" vertical="center" wrapText="1"/>
      <protection/>
    </xf>
    <xf numFmtId="0" fontId="5" fillId="0" borderId="28" xfId="66" applyFont="1" applyFill="1" applyBorder="1" applyAlignment="1">
      <alignment horizontal="center" vertical="center"/>
      <protection/>
    </xf>
    <xf numFmtId="0" fontId="5" fillId="0" borderId="36" xfId="66" applyFont="1" applyFill="1" applyBorder="1" applyAlignment="1">
      <alignment horizontal="center" vertical="center"/>
      <protection/>
    </xf>
    <xf numFmtId="0" fontId="5" fillId="0" borderId="59" xfId="66" applyFont="1" applyFill="1" applyBorder="1" applyAlignment="1">
      <alignment horizontal="center" vertical="center"/>
      <protection/>
    </xf>
    <xf numFmtId="0" fontId="88" fillId="0" borderId="28" xfId="0" applyFont="1" applyBorder="1" applyAlignment="1">
      <alignment horizontal="center" vertical="center"/>
    </xf>
    <xf numFmtId="0" fontId="88" fillId="0" borderId="59" xfId="0" applyFont="1" applyBorder="1" applyAlignment="1">
      <alignment horizontal="center" vertical="center"/>
    </xf>
    <xf numFmtId="0" fontId="4" fillId="34" borderId="21" xfId="66" applyFont="1" applyFill="1" applyBorder="1" applyAlignment="1" applyProtection="1">
      <alignment horizontal="center" vertical="center"/>
      <protection/>
    </xf>
    <xf numFmtId="0" fontId="4" fillId="34" borderId="0" xfId="66" applyFont="1" applyFill="1" applyBorder="1" applyAlignment="1" applyProtection="1">
      <alignment horizontal="center" vertical="center"/>
      <protection/>
    </xf>
    <xf numFmtId="0" fontId="4" fillId="34" borderId="22" xfId="66" applyFont="1" applyFill="1" applyBorder="1" applyAlignment="1" applyProtection="1">
      <alignment horizontal="center" vertical="center"/>
      <protection/>
    </xf>
    <xf numFmtId="0" fontId="4" fillId="36" borderId="37" xfId="66" applyFont="1" applyFill="1" applyBorder="1" applyAlignment="1">
      <alignment horizontal="center" vertical="center" wrapText="1"/>
      <protection/>
    </xf>
    <xf numFmtId="0" fontId="4" fillId="36" borderId="28" xfId="66" applyFont="1" applyFill="1" applyBorder="1" applyAlignment="1">
      <alignment horizontal="center" vertical="center" wrapText="1"/>
      <protection/>
    </xf>
    <xf numFmtId="0" fontId="4" fillId="36" borderId="32" xfId="66" applyFont="1" applyFill="1" applyBorder="1" applyAlignment="1">
      <alignment horizontal="center" vertical="center" wrapText="1"/>
      <protection/>
    </xf>
    <xf numFmtId="0" fontId="5" fillId="33" borderId="28" xfId="66" applyFont="1" applyFill="1" applyBorder="1" applyAlignment="1">
      <alignment horizontal="center" vertical="center" wrapText="1"/>
      <protection/>
    </xf>
    <xf numFmtId="0" fontId="5" fillId="33" borderId="59" xfId="66" applyFont="1" applyFill="1" applyBorder="1" applyAlignment="1">
      <alignment horizontal="center" vertical="center" wrapText="1"/>
      <protection/>
    </xf>
    <xf numFmtId="0" fontId="89" fillId="33" borderId="10" xfId="0" applyFont="1" applyFill="1" applyBorder="1" applyAlignment="1" applyProtection="1">
      <alignment horizontal="center" vertical="center" wrapText="1"/>
      <protection locked="0"/>
    </xf>
    <xf numFmtId="0" fontId="89" fillId="33" borderId="13" xfId="0" applyFont="1" applyFill="1" applyBorder="1" applyAlignment="1" applyProtection="1">
      <alignment horizontal="center" vertical="center" wrapText="1"/>
      <protection locked="0"/>
    </xf>
    <xf numFmtId="0" fontId="88" fillId="0" borderId="61" xfId="0" applyFont="1" applyBorder="1" applyAlignment="1" applyProtection="1">
      <alignment horizontal="center"/>
      <protection locked="0"/>
    </xf>
    <xf numFmtId="0" fontId="88" fillId="0" borderId="11" xfId="0" applyFont="1" applyBorder="1" applyAlignment="1" applyProtection="1">
      <alignment horizontal="center"/>
      <protection locked="0"/>
    </xf>
    <xf numFmtId="0" fontId="89" fillId="0" borderId="10" xfId="0" applyFont="1" applyBorder="1" applyAlignment="1" applyProtection="1">
      <alignment horizontal="center" vertical="center" wrapText="1"/>
      <protection locked="0"/>
    </xf>
    <xf numFmtId="0" fontId="89" fillId="0" borderId="62" xfId="0" applyFont="1" applyFill="1" applyBorder="1" applyAlignment="1" applyProtection="1">
      <alignment horizontal="center" vertical="center" wrapText="1"/>
      <protection locked="0"/>
    </xf>
    <xf numFmtId="0" fontId="89" fillId="0" borderId="63" xfId="0" applyFont="1" applyFill="1" applyBorder="1" applyAlignment="1" applyProtection="1">
      <alignment horizontal="center" vertical="center" wrapText="1"/>
      <protection locked="0"/>
    </xf>
    <xf numFmtId="0" fontId="89" fillId="0" borderId="13" xfId="0" applyFont="1" applyBorder="1" applyAlignment="1" applyProtection="1">
      <alignment horizontal="center" vertical="center" wrapText="1"/>
      <protection locked="0"/>
    </xf>
    <xf numFmtId="0" fontId="89" fillId="0" borderId="31" xfId="0" applyFont="1" applyFill="1" applyBorder="1" applyAlignment="1" applyProtection="1">
      <alignment horizontal="center" vertical="center" wrapText="1"/>
      <protection locked="0"/>
    </xf>
    <xf numFmtId="0" fontId="89" fillId="0" borderId="38" xfId="0" applyFont="1" applyFill="1" applyBorder="1" applyAlignment="1" applyProtection="1">
      <alignment horizontal="center" vertical="center" wrapText="1"/>
      <protection locked="0"/>
    </xf>
    <xf numFmtId="0" fontId="89" fillId="0" borderId="39" xfId="0" applyFont="1" applyFill="1" applyBorder="1" applyAlignment="1" applyProtection="1">
      <alignment horizontal="center" vertical="center" wrapText="1"/>
      <protection locked="0"/>
    </xf>
    <xf numFmtId="0" fontId="89" fillId="0" borderId="31" xfId="0" applyFont="1" applyBorder="1" applyAlignment="1" applyProtection="1">
      <alignment horizontal="center" vertical="center" wrapText="1"/>
      <protection locked="0"/>
    </xf>
    <xf numFmtId="0" fontId="89" fillId="0" borderId="38" xfId="0" applyFont="1" applyBorder="1" applyAlignment="1" applyProtection="1">
      <alignment horizontal="center" vertical="center" wrapText="1"/>
      <protection locked="0"/>
    </xf>
    <xf numFmtId="0" fontId="89" fillId="0" borderId="39" xfId="0" applyFont="1" applyBorder="1" applyAlignment="1" applyProtection="1">
      <alignment horizontal="center" vertical="center" wrapText="1"/>
      <protection locked="0"/>
    </xf>
    <xf numFmtId="0" fontId="88" fillId="0" borderId="64" xfId="0" applyFont="1" applyBorder="1" applyAlignment="1" applyProtection="1">
      <alignment horizontal="center"/>
      <protection locked="0"/>
    </xf>
    <xf numFmtId="0" fontId="88" fillId="0" borderId="20" xfId="0" applyFont="1" applyBorder="1" applyAlignment="1" applyProtection="1">
      <alignment horizontal="center"/>
      <protection locked="0"/>
    </xf>
    <xf numFmtId="0" fontId="88" fillId="0" borderId="65" xfId="0" applyFont="1" applyBorder="1" applyAlignment="1" applyProtection="1">
      <alignment horizontal="center"/>
      <protection locked="0"/>
    </xf>
    <xf numFmtId="0" fontId="89" fillId="33" borderId="31" xfId="0" applyFont="1" applyFill="1" applyBorder="1" applyAlignment="1">
      <alignment horizontal="center"/>
    </xf>
    <xf numFmtId="0" fontId="89" fillId="33" borderId="38" xfId="0" applyFont="1" applyFill="1" applyBorder="1" applyAlignment="1">
      <alignment horizontal="center"/>
    </xf>
    <xf numFmtId="0" fontId="89" fillId="33" borderId="39" xfId="0" applyFont="1" applyFill="1" applyBorder="1" applyAlignment="1">
      <alignment horizontal="center"/>
    </xf>
    <xf numFmtId="0" fontId="88" fillId="33" borderId="10" xfId="0" applyFont="1" applyFill="1" applyBorder="1" applyAlignment="1">
      <alignment horizontal="justify" vertical="center" wrapText="1"/>
    </xf>
    <xf numFmtId="0" fontId="112" fillId="43" borderId="47" xfId="0" applyFont="1" applyFill="1" applyBorder="1" applyAlignment="1">
      <alignment horizontal="center"/>
    </xf>
    <xf numFmtId="0" fontId="112" fillId="43" borderId="0" xfId="0" applyFont="1" applyFill="1" applyBorder="1" applyAlignment="1">
      <alignment horizontal="center"/>
    </xf>
    <xf numFmtId="0" fontId="89" fillId="14" borderId="28" xfId="0" applyFont="1" applyFill="1" applyBorder="1" applyAlignment="1">
      <alignment horizontal="center" vertical="center" wrapText="1"/>
    </xf>
    <xf numFmtId="0" fontId="89" fillId="14" borderId="32" xfId="0" applyFont="1" applyFill="1" applyBorder="1" applyAlignment="1">
      <alignment horizontal="center" vertical="center" wrapText="1"/>
    </xf>
    <xf numFmtId="0" fontId="4" fillId="33" borderId="31" xfId="0" applyFont="1" applyFill="1" applyBorder="1" applyAlignment="1" applyProtection="1">
      <alignment horizontal="center" vertical="center" wrapText="1"/>
      <protection/>
    </xf>
    <xf numFmtId="0" fontId="4" fillId="33" borderId="38" xfId="0" applyFont="1" applyFill="1" applyBorder="1" applyAlignment="1" applyProtection="1">
      <alignment horizontal="center" vertical="center" wrapText="1"/>
      <protection/>
    </xf>
    <xf numFmtId="0" fontId="4" fillId="33" borderId="39"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89" fillId="0" borderId="31" xfId="0" applyFont="1" applyBorder="1" applyAlignment="1" applyProtection="1">
      <alignment horizontal="center" vertical="center" wrapText="1"/>
      <protection/>
    </xf>
    <xf numFmtId="0" fontId="89" fillId="0" borderId="38" xfId="0" applyFont="1" applyBorder="1" applyAlignment="1" applyProtection="1">
      <alignment horizontal="center" vertical="center" wrapText="1"/>
      <protection/>
    </xf>
    <xf numFmtId="0" fontId="89" fillId="0" borderId="39" xfId="0" applyFont="1" applyBorder="1" applyAlignment="1" applyProtection="1">
      <alignment horizontal="center" vertical="center" wrapText="1"/>
      <protection/>
    </xf>
    <xf numFmtId="0" fontId="89" fillId="33" borderId="31" xfId="0" applyFont="1" applyFill="1" applyBorder="1" applyAlignment="1" applyProtection="1">
      <alignment horizontal="center" vertical="center" wrapText="1"/>
      <protection/>
    </xf>
    <xf numFmtId="0" fontId="89" fillId="33" borderId="38" xfId="0" applyFont="1" applyFill="1" applyBorder="1" applyAlignment="1" applyProtection="1">
      <alignment horizontal="center" vertical="center" wrapText="1"/>
      <protection/>
    </xf>
    <xf numFmtId="0" fontId="89" fillId="33" borderId="39" xfId="0" applyFont="1" applyFill="1" applyBorder="1" applyAlignment="1" applyProtection="1">
      <alignment horizontal="center" vertical="center" wrapText="1"/>
      <protection/>
    </xf>
    <xf numFmtId="0" fontId="89" fillId="33" borderId="31" xfId="0" applyFont="1" applyFill="1" applyBorder="1" applyAlignment="1" applyProtection="1">
      <alignment horizontal="justify" vertical="center" wrapText="1"/>
      <protection/>
    </xf>
    <xf numFmtId="0" fontId="89" fillId="33" borderId="38" xfId="0" applyFont="1" applyFill="1" applyBorder="1" applyAlignment="1" applyProtection="1">
      <alignment horizontal="justify" vertical="center" wrapText="1"/>
      <protection/>
    </xf>
    <xf numFmtId="0" fontId="89" fillId="33" borderId="39" xfId="0" applyFont="1" applyFill="1" applyBorder="1" applyAlignment="1" applyProtection="1">
      <alignment horizontal="justify" vertical="center" wrapText="1"/>
      <protection/>
    </xf>
    <xf numFmtId="0" fontId="113" fillId="44" borderId="28" xfId="0" applyFont="1" applyFill="1" applyBorder="1" applyAlignment="1">
      <alignment horizontal="center"/>
    </xf>
    <xf numFmtId="0" fontId="113" fillId="44" borderId="36" xfId="0" applyFont="1" applyFill="1" applyBorder="1" applyAlignment="1">
      <alignment horizontal="center"/>
    </xf>
    <xf numFmtId="0" fontId="113" fillId="44" borderId="32" xfId="0" applyFont="1" applyFill="1" applyBorder="1" applyAlignment="1">
      <alignment horizontal="center"/>
    </xf>
    <xf numFmtId="0" fontId="88" fillId="33" borderId="10" xfId="0" applyFont="1" applyFill="1" applyBorder="1" applyAlignment="1">
      <alignment horizontal="center" vertical="center"/>
    </xf>
    <xf numFmtId="171" fontId="88" fillId="33" borderId="10" xfId="52" applyFont="1" applyFill="1" applyBorder="1" applyAlignment="1">
      <alignment horizontal="center" vertical="center"/>
    </xf>
    <xf numFmtId="10" fontId="88" fillId="33" borderId="10" xfId="70" applyNumberFormat="1" applyFont="1" applyFill="1" applyBorder="1" applyAlignment="1">
      <alignment horizontal="center" vertical="center" wrapText="1"/>
    </xf>
    <xf numFmtId="17" fontId="5" fillId="33" borderId="10" xfId="0" applyNumberFormat="1" applyFont="1" applyFill="1" applyBorder="1" applyAlignment="1" applyProtection="1">
      <alignment horizontal="center" vertical="center" wrapText="1"/>
      <protection locked="0"/>
    </xf>
    <xf numFmtId="17" fontId="88" fillId="33" borderId="10" xfId="0" applyNumberFormat="1" applyFont="1" applyFill="1" applyBorder="1" applyAlignment="1" applyProtection="1">
      <alignment horizontal="center" vertical="center" wrapText="1"/>
      <protection locked="0"/>
    </xf>
    <xf numFmtId="0" fontId="88" fillId="0" borderId="10" xfId="0" applyFont="1" applyBorder="1" applyAlignment="1" applyProtection="1">
      <alignment horizontal="center"/>
      <protection locked="0"/>
    </xf>
    <xf numFmtId="0" fontId="5" fillId="33" borderId="36" xfId="66" applyFont="1" applyFill="1" applyBorder="1" applyAlignment="1">
      <alignment horizontal="center" vertical="center" wrapText="1"/>
      <protection/>
    </xf>
    <xf numFmtId="0" fontId="88" fillId="0" borderId="10" xfId="0" applyFont="1" applyBorder="1" applyAlignment="1">
      <alignment horizontal="center"/>
    </xf>
    <xf numFmtId="0" fontId="88" fillId="0" borderId="13" xfId="0" applyFont="1" applyBorder="1" applyAlignment="1">
      <alignment horizontal="center"/>
    </xf>
    <xf numFmtId="0" fontId="5" fillId="0" borderId="10" xfId="66" applyFont="1" applyFill="1" applyBorder="1" applyAlignment="1">
      <alignment horizontal="center" vertical="center" wrapText="1"/>
      <protection/>
    </xf>
    <xf numFmtId="0" fontId="5" fillId="0" borderId="13" xfId="66" applyFont="1" applyFill="1" applyBorder="1" applyAlignment="1">
      <alignment horizontal="center" vertical="center" wrapText="1"/>
      <protection/>
    </xf>
    <xf numFmtId="0" fontId="5" fillId="0" borderId="28" xfId="66" applyFont="1" applyFill="1" applyBorder="1" applyAlignment="1">
      <alignment horizontal="center" vertical="center" wrapText="1"/>
      <protection/>
    </xf>
    <xf numFmtId="0" fontId="5" fillId="0" borderId="36" xfId="66" applyFont="1" applyFill="1" applyBorder="1" applyAlignment="1">
      <alignment horizontal="center" vertical="center" wrapText="1"/>
      <protection/>
    </xf>
    <xf numFmtId="0" fontId="5" fillId="0" borderId="59" xfId="66" applyFont="1" applyFill="1" applyBorder="1" applyAlignment="1">
      <alignment horizontal="center" vertical="center" wrapText="1"/>
      <protection/>
    </xf>
    <xf numFmtId="10" fontId="5" fillId="33" borderId="28" xfId="71" applyNumberFormat="1" applyFont="1" applyFill="1" applyBorder="1" applyAlignment="1">
      <alignment horizontal="center" vertical="center" wrapText="1"/>
    </xf>
    <xf numFmtId="10" fontId="5" fillId="33" borderId="36" xfId="71" applyNumberFormat="1" applyFont="1" applyFill="1" applyBorder="1" applyAlignment="1">
      <alignment horizontal="center" vertical="center" wrapText="1"/>
    </xf>
    <xf numFmtId="10" fontId="5" fillId="33" borderId="59" xfId="71" applyNumberFormat="1" applyFont="1" applyFill="1" applyBorder="1" applyAlignment="1">
      <alignment horizontal="center" vertical="center" wrapText="1"/>
    </xf>
    <xf numFmtId="0" fontId="5" fillId="34" borderId="28" xfId="66" applyFont="1" applyFill="1" applyBorder="1" applyAlignment="1" applyProtection="1">
      <alignment horizontal="left" vertical="center" wrapText="1"/>
      <protection locked="0"/>
    </xf>
    <xf numFmtId="0" fontId="5" fillId="34" borderId="36" xfId="66" applyFont="1" applyFill="1" applyBorder="1" applyAlignment="1" applyProtection="1">
      <alignment horizontal="left" vertical="center" wrapText="1"/>
      <protection locked="0"/>
    </xf>
    <xf numFmtId="0" fontId="5" fillId="34" borderId="59" xfId="66" applyFont="1" applyFill="1" applyBorder="1" applyAlignment="1" applyProtection="1">
      <alignment horizontal="left" vertical="center" wrapText="1"/>
      <protection locked="0"/>
    </xf>
    <xf numFmtId="0" fontId="5" fillId="34" borderId="40" xfId="66" applyFont="1" applyFill="1" applyBorder="1" applyAlignment="1" applyProtection="1">
      <alignment horizontal="center" vertical="center" wrapText="1"/>
      <protection locked="0"/>
    </xf>
    <xf numFmtId="0" fontId="5" fillId="34" borderId="41" xfId="66" applyFont="1" applyFill="1" applyBorder="1" applyAlignment="1" applyProtection="1">
      <alignment horizontal="center" vertical="center" wrapText="1"/>
      <protection locked="0"/>
    </xf>
    <xf numFmtId="0" fontId="5" fillId="34" borderId="53" xfId="66" applyFont="1" applyFill="1" applyBorder="1" applyAlignment="1" applyProtection="1">
      <alignment horizontal="center" vertical="center" wrapText="1"/>
      <protection locked="0"/>
    </xf>
    <xf numFmtId="0" fontId="5" fillId="34" borderId="50" xfId="66" applyFont="1" applyFill="1" applyBorder="1" applyAlignment="1" applyProtection="1">
      <alignment horizontal="center" vertical="center" wrapText="1"/>
      <protection locked="0"/>
    </xf>
    <xf numFmtId="0" fontId="5" fillId="34" borderId="54" xfId="66" applyFont="1" applyFill="1" applyBorder="1" applyAlignment="1" applyProtection="1">
      <alignment horizontal="center" vertical="center" wrapText="1"/>
      <protection locked="0"/>
    </xf>
    <xf numFmtId="0" fontId="5" fillId="34" borderId="46" xfId="66" applyFont="1" applyFill="1" applyBorder="1" applyAlignment="1" applyProtection="1">
      <alignment horizontal="center" vertical="center" wrapText="1"/>
      <protection locked="0"/>
    </xf>
    <xf numFmtId="0" fontId="89" fillId="0" borderId="10" xfId="0" applyFont="1" applyFill="1" applyBorder="1" applyAlignment="1" applyProtection="1">
      <alignment horizontal="center" vertical="center" wrapText="1"/>
      <protection locked="0"/>
    </xf>
    <xf numFmtId="0" fontId="5" fillId="34" borderId="13" xfId="66" applyFont="1" applyFill="1" applyBorder="1" applyAlignment="1" applyProtection="1">
      <alignment horizontal="left" vertical="center" wrapText="1"/>
      <protection locked="0"/>
    </xf>
    <xf numFmtId="0" fontId="99" fillId="0" borderId="64" xfId="0" applyFont="1" applyBorder="1" applyAlignment="1" applyProtection="1">
      <alignment horizontal="center"/>
      <protection locked="0"/>
    </xf>
    <xf numFmtId="0" fontId="99" fillId="0" borderId="20" xfId="0" applyFont="1" applyBorder="1" applyAlignment="1" applyProtection="1">
      <alignment horizontal="center"/>
      <protection locked="0"/>
    </xf>
    <xf numFmtId="0" fontId="99" fillId="0" borderId="65" xfId="0" applyFont="1" applyBorder="1" applyAlignment="1" applyProtection="1">
      <alignment horizontal="center"/>
      <protection locked="0"/>
    </xf>
    <xf numFmtId="0" fontId="100" fillId="0" borderId="31" xfId="0" applyFont="1" applyFill="1" applyBorder="1" applyAlignment="1" applyProtection="1">
      <alignment horizontal="center" vertical="center" wrapText="1"/>
      <protection locked="0"/>
    </xf>
    <xf numFmtId="0" fontId="100" fillId="0" borderId="38" xfId="0" applyFont="1" applyFill="1" applyBorder="1" applyAlignment="1" applyProtection="1">
      <alignment horizontal="center" vertical="center" wrapText="1"/>
      <protection locked="0"/>
    </xf>
    <xf numFmtId="0" fontId="100" fillId="0" borderId="39" xfId="0" applyFont="1" applyFill="1" applyBorder="1" applyAlignment="1" applyProtection="1">
      <alignment horizontal="center" vertical="center" wrapText="1"/>
      <protection locked="0"/>
    </xf>
    <xf numFmtId="0" fontId="100" fillId="0" borderId="31" xfId="0" applyFont="1" applyBorder="1" applyAlignment="1" applyProtection="1">
      <alignment horizontal="center" vertical="center" wrapText="1"/>
      <protection locked="0"/>
    </xf>
    <xf numFmtId="0" fontId="100" fillId="0" borderId="38" xfId="0" applyFont="1" applyBorder="1" applyAlignment="1" applyProtection="1">
      <alignment horizontal="center" vertical="center" wrapText="1"/>
      <protection locked="0"/>
    </xf>
    <xf numFmtId="0" fontId="100" fillId="0" borderId="39" xfId="0" applyFont="1" applyBorder="1" applyAlignment="1" applyProtection="1">
      <alignment horizontal="center" vertical="center" wrapText="1"/>
      <protection locked="0"/>
    </xf>
    <xf numFmtId="0" fontId="86" fillId="33" borderId="31" xfId="0" applyFont="1" applyFill="1" applyBorder="1" applyAlignment="1">
      <alignment horizontal="center"/>
    </xf>
    <xf numFmtId="0" fontId="86" fillId="33" borderId="38" xfId="0" applyFont="1" applyFill="1" applyBorder="1" applyAlignment="1">
      <alignment horizontal="center"/>
    </xf>
    <xf numFmtId="0" fontId="86" fillId="33" borderId="39" xfId="0" applyFont="1" applyFill="1" applyBorder="1" applyAlignment="1">
      <alignment horizontal="center"/>
    </xf>
    <xf numFmtId="0" fontId="72" fillId="43" borderId="47" xfId="0" applyFont="1" applyFill="1" applyBorder="1" applyAlignment="1">
      <alignment horizontal="center"/>
    </xf>
    <xf numFmtId="0" fontId="72" fillId="43" borderId="0" xfId="0" applyFont="1" applyFill="1" applyBorder="1" applyAlignment="1">
      <alignment horizontal="center"/>
    </xf>
    <xf numFmtId="0" fontId="86" fillId="14" borderId="28" xfId="0" applyFont="1" applyFill="1" applyBorder="1" applyAlignment="1">
      <alignment horizontal="center" vertical="center" wrapText="1"/>
    </xf>
    <xf numFmtId="0" fontId="86" fillId="14" borderId="32" xfId="0" applyFont="1" applyFill="1" applyBorder="1" applyAlignment="1">
      <alignment horizontal="center" vertical="center" wrapText="1"/>
    </xf>
    <xf numFmtId="0" fontId="114" fillId="44" borderId="28" xfId="0" applyFont="1" applyFill="1" applyBorder="1" applyAlignment="1">
      <alignment horizontal="center" vertical="center"/>
    </xf>
    <xf numFmtId="0" fontId="114" fillId="44" borderId="36" xfId="0" applyFont="1" applyFill="1" applyBorder="1" applyAlignment="1">
      <alignment horizontal="center" vertical="center"/>
    </xf>
    <xf numFmtId="0" fontId="114" fillId="44" borderId="32" xfId="0" applyFont="1" applyFill="1" applyBorder="1" applyAlignment="1">
      <alignment horizontal="center" vertical="center"/>
    </xf>
    <xf numFmtId="0" fontId="4" fillId="36" borderId="10" xfId="66" applyFont="1" applyFill="1" applyBorder="1" applyAlignment="1">
      <alignment horizontal="center" vertical="center" wrapText="1"/>
      <protection/>
    </xf>
    <xf numFmtId="0" fontId="5" fillId="33" borderId="32" xfId="66" applyFont="1" applyFill="1" applyBorder="1" applyAlignment="1">
      <alignment horizontal="center" vertical="center" wrapText="1"/>
      <protection/>
    </xf>
    <xf numFmtId="1" fontId="5" fillId="33" borderId="10" xfId="56" applyNumberFormat="1" applyFont="1" applyFill="1" applyBorder="1" applyAlignment="1">
      <alignment horizontal="center" vertical="center" wrapText="1"/>
    </xf>
    <xf numFmtId="9" fontId="5" fillId="33" borderId="10" xfId="71" applyFont="1" applyFill="1" applyBorder="1" applyAlignment="1">
      <alignment horizontal="center" vertical="center"/>
    </xf>
    <xf numFmtId="0" fontId="5" fillId="0" borderId="10" xfId="66" applyFont="1" applyFill="1" applyBorder="1" applyAlignment="1">
      <alignment horizontal="center" vertical="center"/>
      <protection/>
    </xf>
    <xf numFmtId="49" fontId="5" fillId="34" borderId="10" xfId="66" applyNumberFormat="1" applyFont="1" applyFill="1" applyBorder="1" applyAlignment="1">
      <alignment horizontal="center" vertical="center"/>
      <protection/>
    </xf>
    <xf numFmtId="0" fontId="5" fillId="33" borderId="28" xfId="66" applyFont="1" applyFill="1" applyBorder="1" applyAlignment="1">
      <alignment horizontal="justify" vertical="center" wrapText="1"/>
      <protection/>
    </xf>
    <xf numFmtId="0" fontId="5" fillId="33" borderId="36" xfId="66" applyFont="1" applyFill="1" applyBorder="1" applyAlignment="1">
      <alignment horizontal="justify" vertical="center" wrapText="1"/>
      <protection/>
    </xf>
    <xf numFmtId="0" fontId="5" fillId="33" borderId="32" xfId="66" applyFont="1" applyFill="1" applyBorder="1" applyAlignment="1">
      <alignment horizontal="justify" vertical="center" wrapText="1"/>
      <protection/>
    </xf>
    <xf numFmtId="0" fontId="5" fillId="0" borderId="10" xfId="66" applyFont="1" applyFill="1" applyBorder="1" applyAlignment="1">
      <alignment horizontal="justify" vertical="center" wrapText="1"/>
      <protection/>
    </xf>
    <xf numFmtId="14" fontId="5" fillId="34" borderId="10" xfId="66" applyNumberFormat="1" applyFont="1" applyFill="1" applyBorder="1" applyAlignment="1">
      <alignment horizontal="center" vertical="center" wrapText="1"/>
      <protection/>
    </xf>
    <xf numFmtId="9" fontId="5" fillId="0" borderId="10" xfId="71" applyNumberFormat="1" applyFont="1" applyFill="1" applyBorder="1" applyAlignment="1">
      <alignment horizontal="center" vertical="center" wrapText="1"/>
    </xf>
    <xf numFmtId="0" fontId="88" fillId="33" borderId="10" xfId="0" applyFont="1" applyFill="1" applyBorder="1" applyAlignment="1">
      <alignment horizontal="center" vertical="center" wrapText="1"/>
    </xf>
    <xf numFmtId="9" fontId="5" fillId="34" borderId="10" xfId="71" applyFont="1" applyFill="1" applyBorder="1" applyAlignment="1">
      <alignment horizontal="center" vertical="center" wrapText="1"/>
    </xf>
    <xf numFmtId="181" fontId="5" fillId="0" borderId="10" xfId="71" applyNumberFormat="1" applyFont="1" applyFill="1" applyBorder="1" applyAlignment="1">
      <alignment horizontal="center" vertical="center" wrapText="1"/>
    </xf>
    <xf numFmtId="0" fontId="4" fillId="8" borderId="10" xfId="66" applyFont="1" applyFill="1" applyBorder="1" applyAlignment="1">
      <alignment horizontal="center" vertical="center"/>
      <protection/>
    </xf>
    <xf numFmtId="0" fontId="5" fillId="33" borderId="10" xfId="66" applyFont="1" applyFill="1" applyBorder="1" applyAlignment="1" applyProtection="1">
      <alignment horizontal="center" vertical="center" wrapText="1"/>
      <protection locked="0"/>
    </xf>
    <xf numFmtId="0" fontId="5" fillId="33" borderId="28" xfId="66" applyFont="1" applyFill="1" applyBorder="1" applyAlignment="1" applyProtection="1">
      <alignment horizontal="center" vertical="center"/>
      <protection locked="0"/>
    </xf>
    <xf numFmtId="0" fontId="5" fillId="33" borderId="36" xfId="66" applyFont="1" applyFill="1" applyBorder="1" applyAlignment="1" applyProtection="1">
      <alignment horizontal="center" vertical="center"/>
      <protection locked="0"/>
    </xf>
    <xf numFmtId="0" fontId="5" fillId="33" borderId="32" xfId="66" applyFont="1" applyFill="1" applyBorder="1" applyAlignment="1" applyProtection="1">
      <alignment horizontal="center" vertical="center"/>
      <protection locked="0"/>
    </xf>
    <xf numFmtId="0" fontId="89" fillId="0" borderId="10" xfId="66" applyFont="1" applyFill="1" applyBorder="1" applyAlignment="1">
      <alignment horizontal="center" vertical="center"/>
      <protection/>
    </xf>
    <xf numFmtId="0" fontId="4" fillId="36" borderId="10" xfId="66" applyFont="1" applyFill="1" applyBorder="1" applyAlignment="1" applyProtection="1">
      <alignment horizontal="left" vertical="center" wrapText="1"/>
      <protection locked="0"/>
    </xf>
    <xf numFmtId="0" fontId="4" fillId="36" borderId="10" xfId="66" applyFont="1" applyFill="1" applyBorder="1" applyAlignment="1">
      <alignment horizontal="justify" vertical="center" wrapText="1"/>
      <protection/>
    </xf>
    <xf numFmtId="0" fontId="88" fillId="0" borderId="10" xfId="0" applyFont="1" applyBorder="1" applyAlignment="1">
      <alignment horizontal="center" vertical="center" wrapText="1"/>
    </xf>
    <xf numFmtId="0" fontId="88" fillId="0" borderId="10" xfId="0" applyFont="1" applyBorder="1" applyAlignment="1">
      <alignment horizontal="center" vertical="center"/>
    </xf>
    <xf numFmtId="10" fontId="88" fillId="0" borderId="12" xfId="70" applyNumberFormat="1" applyFont="1" applyFill="1" applyBorder="1" applyAlignment="1">
      <alignment horizontal="center" vertical="center" wrapText="1"/>
    </xf>
    <xf numFmtId="10" fontId="88" fillId="0" borderId="35" xfId="70" applyNumberFormat="1" applyFont="1" applyFill="1" applyBorder="1" applyAlignment="1">
      <alignment horizontal="center" vertical="center" wrapText="1"/>
    </xf>
    <xf numFmtId="10" fontId="88" fillId="0" borderId="37" xfId="70" applyNumberFormat="1" applyFont="1" applyFill="1" applyBorder="1" applyAlignment="1">
      <alignment horizontal="center" vertical="center" wrapText="1"/>
    </xf>
    <xf numFmtId="0" fontId="113" fillId="44" borderId="28" xfId="0" applyFont="1" applyFill="1" applyBorder="1" applyAlignment="1">
      <alignment horizontal="center" vertical="center"/>
    </xf>
    <xf numFmtId="0" fontId="113" fillId="44" borderId="36" xfId="0" applyFont="1" applyFill="1" applyBorder="1" applyAlignment="1">
      <alignment horizontal="center" vertical="center"/>
    </xf>
    <xf numFmtId="0" fontId="113" fillId="44" borderId="32" xfId="0" applyFont="1" applyFill="1" applyBorder="1" applyAlignment="1">
      <alignment horizontal="center" vertical="center"/>
    </xf>
    <xf numFmtId="0" fontId="5" fillId="0" borderId="10" xfId="66" applyFont="1" applyBorder="1" applyAlignment="1">
      <alignment horizontal="center" vertical="center" wrapText="1"/>
      <protection/>
    </xf>
    <xf numFmtId="0" fontId="5" fillId="0" borderId="32" xfId="66" applyFont="1" applyFill="1" applyBorder="1" applyAlignment="1">
      <alignment horizontal="center" vertical="center"/>
      <protection/>
    </xf>
    <xf numFmtId="49" fontId="5" fillId="34" borderId="28" xfId="66" applyNumberFormat="1" applyFont="1" applyFill="1" applyBorder="1" applyAlignment="1">
      <alignment horizontal="center" vertical="center" wrapText="1"/>
      <protection/>
    </xf>
    <xf numFmtId="49" fontId="5" fillId="34" borderId="36" xfId="66" applyNumberFormat="1" applyFont="1" applyFill="1" applyBorder="1" applyAlignment="1">
      <alignment horizontal="center" vertical="center" wrapText="1"/>
      <protection/>
    </xf>
    <xf numFmtId="49" fontId="5" fillId="34" borderId="32" xfId="66" applyNumberFormat="1" applyFont="1" applyFill="1" applyBorder="1" applyAlignment="1">
      <alignment horizontal="center" vertical="center" wrapText="1"/>
      <protection/>
    </xf>
    <xf numFmtId="181" fontId="5" fillId="33" borderId="10" xfId="71" applyNumberFormat="1" applyFont="1" applyFill="1" applyBorder="1" applyAlignment="1">
      <alignment horizontal="center" vertical="center" wrapText="1"/>
    </xf>
    <xf numFmtId="9" fontId="96" fillId="33" borderId="12" xfId="70" applyFont="1" applyFill="1" applyBorder="1" applyAlignment="1">
      <alignment horizontal="center" vertical="center"/>
    </xf>
    <xf numFmtId="9" fontId="96" fillId="33" borderId="35" xfId="70" applyFont="1" applyFill="1" applyBorder="1" applyAlignment="1">
      <alignment horizontal="center" vertical="center"/>
    </xf>
    <xf numFmtId="9" fontId="96" fillId="33" borderId="37" xfId="70" applyFont="1" applyFill="1" applyBorder="1" applyAlignment="1">
      <alignment horizontal="center" vertical="center"/>
    </xf>
    <xf numFmtId="9" fontId="5" fillId="33" borderId="12" xfId="70" applyFont="1" applyFill="1" applyBorder="1" applyAlignment="1">
      <alignment horizontal="center" vertical="center"/>
    </xf>
    <xf numFmtId="9" fontId="5" fillId="33" borderId="35" xfId="70" applyFont="1" applyFill="1" applyBorder="1" applyAlignment="1">
      <alignment horizontal="center" vertical="center"/>
    </xf>
    <xf numFmtId="9" fontId="5" fillId="33" borderId="37" xfId="70" applyFont="1" applyFill="1" applyBorder="1" applyAlignment="1">
      <alignment horizontal="center" vertical="center"/>
    </xf>
    <xf numFmtId="9" fontId="96" fillId="0" borderId="12" xfId="70" applyFont="1" applyFill="1" applyBorder="1" applyAlignment="1" applyProtection="1">
      <alignment horizontal="center" vertical="center" wrapText="1"/>
      <protection locked="0"/>
    </xf>
    <xf numFmtId="9" fontId="96" fillId="0" borderId="35" xfId="70" applyFont="1" applyFill="1" applyBorder="1" applyAlignment="1" applyProtection="1">
      <alignment horizontal="center" vertical="center" wrapText="1"/>
      <protection locked="0"/>
    </xf>
    <xf numFmtId="9" fontId="96" fillId="0" borderId="37" xfId="70" applyFont="1" applyFill="1" applyBorder="1" applyAlignment="1" applyProtection="1">
      <alignment horizontal="center" vertical="center" wrapText="1"/>
      <protection locked="0"/>
    </xf>
    <xf numFmtId="9" fontId="5" fillId="33" borderId="12" xfId="70" applyFont="1" applyFill="1" applyBorder="1" applyAlignment="1" applyProtection="1">
      <alignment horizontal="center" vertical="center" wrapText="1"/>
      <protection locked="0"/>
    </xf>
    <xf numFmtId="9" fontId="5" fillId="33" borderId="35" xfId="70" applyFont="1" applyFill="1" applyBorder="1" applyAlignment="1" applyProtection="1">
      <alignment horizontal="center" vertical="center" wrapText="1"/>
      <protection locked="0"/>
    </xf>
    <xf numFmtId="9" fontId="5" fillId="33" borderId="37" xfId="70" applyFont="1" applyFill="1" applyBorder="1" applyAlignment="1" applyProtection="1">
      <alignment horizontal="center" vertical="center" wrapText="1"/>
      <protection locked="0"/>
    </xf>
    <xf numFmtId="9" fontId="98" fillId="0" borderId="12" xfId="70" applyFont="1" applyBorder="1" applyAlignment="1">
      <alignment horizontal="center" vertical="center" wrapText="1"/>
    </xf>
    <xf numFmtId="9" fontId="98" fillId="0" borderId="35" xfId="70" applyFont="1" applyBorder="1" applyAlignment="1">
      <alignment horizontal="center" vertical="center" wrapText="1"/>
    </xf>
    <xf numFmtId="9" fontId="98" fillId="0" borderId="37" xfId="70" applyFont="1" applyBorder="1" applyAlignment="1">
      <alignment horizontal="center" vertical="center" wrapText="1"/>
    </xf>
    <xf numFmtId="9" fontId="96" fillId="0" borderId="12" xfId="70" applyFont="1" applyBorder="1" applyAlignment="1">
      <alignment horizontal="center" vertical="center" wrapText="1"/>
    </xf>
    <xf numFmtId="9" fontId="96" fillId="0" borderId="35" xfId="70" applyFont="1" applyBorder="1" applyAlignment="1">
      <alignment horizontal="center" vertical="center" wrapText="1"/>
    </xf>
    <xf numFmtId="9" fontId="96" fillId="0" borderId="37" xfId="70" applyFont="1" applyBorder="1" applyAlignment="1">
      <alignment horizontal="center" vertical="center" wrapText="1"/>
    </xf>
    <xf numFmtId="9" fontId="88" fillId="0" borderId="12" xfId="70" applyFont="1" applyBorder="1" applyAlignment="1">
      <alignment horizontal="center" vertical="center" wrapText="1"/>
    </xf>
    <xf numFmtId="9" fontId="88" fillId="0" borderId="35" xfId="70" applyFont="1" applyBorder="1" applyAlignment="1">
      <alignment horizontal="center" vertical="center" wrapText="1"/>
    </xf>
    <xf numFmtId="9" fontId="88" fillId="0" borderId="37" xfId="70" applyFont="1" applyBorder="1" applyAlignment="1">
      <alignment horizontal="center" vertical="center" wrapText="1"/>
    </xf>
    <xf numFmtId="9" fontId="96" fillId="0" borderId="12" xfId="70" applyFont="1" applyFill="1" applyBorder="1" applyAlignment="1">
      <alignment horizontal="center" vertical="center"/>
    </xf>
    <xf numFmtId="9" fontId="96" fillId="0" borderId="35" xfId="70" applyFont="1" applyFill="1" applyBorder="1" applyAlignment="1">
      <alignment horizontal="center" vertical="center"/>
    </xf>
    <xf numFmtId="9" fontId="96" fillId="0" borderId="37" xfId="70" applyFont="1" applyFill="1" applyBorder="1" applyAlignment="1">
      <alignment horizontal="center" vertical="center"/>
    </xf>
    <xf numFmtId="0" fontId="88" fillId="33" borderId="10" xfId="0" applyFont="1" applyFill="1" applyBorder="1" applyAlignment="1">
      <alignment horizontal="justify" vertical="center"/>
    </xf>
    <xf numFmtId="9" fontId="96" fillId="33" borderId="12" xfId="70" applyFont="1" applyFill="1" applyBorder="1" applyAlignment="1" applyProtection="1">
      <alignment horizontal="center" vertical="center" wrapText="1"/>
      <protection locked="0"/>
    </xf>
    <xf numFmtId="9" fontId="96" fillId="33" borderId="35" xfId="70" applyFont="1" applyFill="1" applyBorder="1" applyAlignment="1" applyProtection="1">
      <alignment horizontal="center" vertical="center" wrapText="1"/>
      <protection locked="0"/>
    </xf>
    <xf numFmtId="9" fontId="96" fillId="33" borderId="37" xfId="70" applyFont="1" applyFill="1" applyBorder="1" applyAlignment="1" applyProtection="1">
      <alignment horizontal="center" vertical="center" wrapText="1"/>
      <protection locked="0"/>
    </xf>
    <xf numFmtId="0" fontId="5" fillId="0" borderId="10" xfId="0" applyFont="1" applyFill="1" applyBorder="1" applyAlignment="1">
      <alignment horizontal="justify" vertical="center" wrapText="1"/>
    </xf>
    <xf numFmtId="0" fontId="5" fillId="0" borderId="10" xfId="0" applyFont="1" applyFill="1" applyBorder="1" applyAlignment="1">
      <alignment horizontal="justify" vertical="center"/>
    </xf>
    <xf numFmtId="0" fontId="88" fillId="0" borderId="12" xfId="0" applyFont="1" applyFill="1" applyBorder="1" applyAlignment="1">
      <alignment horizontal="center" vertical="center" wrapText="1"/>
    </xf>
    <xf numFmtId="0" fontId="88" fillId="0" borderId="37" xfId="0" applyFont="1" applyFill="1" applyBorder="1" applyAlignment="1">
      <alignment horizontal="center" vertical="center" wrapText="1"/>
    </xf>
    <xf numFmtId="0" fontId="88" fillId="33" borderId="31" xfId="0" applyFont="1" applyFill="1" applyBorder="1" applyAlignment="1" applyProtection="1">
      <alignment horizontal="justify" vertical="center" wrapText="1"/>
      <protection/>
    </xf>
    <xf numFmtId="0" fontId="88" fillId="33" borderId="38" xfId="0" applyFont="1" applyFill="1" applyBorder="1" applyAlignment="1" applyProtection="1">
      <alignment horizontal="justify" vertical="center" wrapText="1"/>
      <protection/>
    </xf>
    <xf numFmtId="0" fontId="88" fillId="33" borderId="39" xfId="0" applyFont="1" applyFill="1" applyBorder="1" applyAlignment="1" applyProtection="1">
      <alignment horizontal="justify" vertical="center" wrapText="1"/>
      <protection/>
    </xf>
    <xf numFmtId="0" fontId="3" fillId="0" borderId="43" xfId="67" applyFont="1" applyBorder="1" applyAlignment="1">
      <alignment horizontal="center" vertical="center" wrapText="1"/>
      <protection/>
    </xf>
    <xf numFmtId="0" fontId="3" fillId="0" borderId="66" xfId="67" applyFont="1" applyBorder="1" applyAlignment="1">
      <alignment horizontal="center" vertical="center" wrapText="1"/>
      <protection/>
    </xf>
    <xf numFmtId="0" fontId="3" fillId="0" borderId="44" xfId="67" applyFont="1" applyBorder="1" applyAlignment="1">
      <alignment horizontal="center" vertical="center" wrapText="1"/>
      <protection/>
    </xf>
    <xf numFmtId="0" fontId="3" fillId="0" borderId="45" xfId="67" applyFont="1" applyFill="1" applyBorder="1" applyAlignment="1">
      <alignment horizontal="center" vertical="center" wrapText="1"/>
      <protection/>
    </xf>
    <xf numFmtId="0" fontId="3" fillId="0" borderId="54" xfId="67" applyFont="1" applyFill="1" applyBorder="1" applyAlignment="1">
      <alignment horizontal="center" vertical="center" wrapText="1"/>
      <protection/>
    </xf>
    <xf numFmtId="0" fontId="3" fillId="0" borderId="46" xfId="67" applyFont="1" applyFill="1" applyBorder="1" applyAlignment="1">
      <alignment horizontal="center" vertical="center" wrapText="1"/>
      <protection/>
    </xf>
    <xf numFmtId="49" fontId="11" fillId="37" borderId="67" xfId="67" applyNumberFormat="1" applyFont="1" applyFill="1" applyBorder="1" applyAlignment="1">
      <alignment horizontal="center" vertical="center" wrapText="1"/>
      <protection/>
    </xf>
    <xf numFmtId="49" fontId="11" fillId="37" borderId="23" xfId="67" applyNumberFormat="1" applyFont="1" applyFill="1" applyBorder="1" applyAlignment="1">
      <alignment horizontal="center" vertical="center" wrapText="1"/>
      <protection/>
    </xf>
    <xf numFmtId="0" fontId="3" fillId="0" borderId="10" xfId="67" applyFont="1" applyBorder="1" applyAlignment="1">
      <alignment horizontal="center" vertical="center" wrapText="1"/>
      <protection/>
    </xf>
    <xf numFmtId="3" fontId="3" fillId="35" borderId="32" xfId="68" applyNumberFormat="1" applyFont="1" applyFill="1" applyBorder="1" applyAlignment="1">
      <alignment horizontal="center" vertical="center"/>
      <protection/>
    </xf>
    <xf numFmtId="3" fontId="3" fillId="35" borderId="10" xfId="68" applyNumberFormat="1" applyFont="1" applyFill="1" applyBorder="1" applyAlignment="1">
      <alignment horizontal="center" vertical="center"/>
      <protection/>
    </xf>
    <xf numFmtId="0" fontId="3" fillId="35" borderId="10" xfId="65" applyFont="1" applyFill="1" applyBorder="1" applyAlignment="1">
      <alignment horizontal="center" vertical="center"/>
      <protection/>
    </xf>
    <xf numFmtId="49" fontId="4" fillId="35" borderId="10" xfId="65" applyNumberFormat="1" applyFont="1" applyFill="1" applyBorder="1" applyAlignment="1">
      <alignment horizontal="center" vertical="center" wrapText="1"/>
      <protection/>
    </xf>
    <xf numFmtId="49" fontId="10" fillId="37" borderId="64" xfId="67" applyNumberFormat="1" applyFont="1" applyFill="1" applyBorder="1" applyAlignment="1">
      <alignment horizontal="center" vertical="center" wrapText="1"/>
      <protection/>
    </xf>
    <xf numFmtId="49" fontId="10" fillId="37" borderId="68" xfId="67" applyNumberFormat="1" applyFont="1" applyFill="1" applyBorder="1" applyAlignment="1">
      <alignment horizontal="center" vertical="center" wrapText="1"/>
      <protection/>
    </xf>
    <xf numFmtId="3" fontId="88" fillId="0" borderId="0" xfId="0" applyNumberFormat="1" applyFont="1" applyAlignment="1">
      <alignment/>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Hipervínculo 2" xfId="49"/>
    <cellStyle name="Followed Hyperlink" xfId="50"/>
    <cellStyle name="Incorrecto" xfId="51"/>
    <cellStyle name="Comma" xfId="52"/>
    <cellStyle name="Comma [0]" xfId="53"/>
    <cellStyle name="Millares 2" xfId="54"/>
    <cellStyle name="Millares 2 2" xfId="55"/>
    <cellStyle name="Millares 3" xfId="56"/>
    <cellStyle name="Currency" xfId="57"/>
    <cellStyle name="Currency [0]" xfId="58"/>
    <cellStyle name="Moneda 2" xfId="59"/>
    <cellStyle name="Moneda 2 2" xfId="60"/>
    <cellStyle name="Neutral" xfId="61"/>
    <cellStyle name="Normal 2" xfId="62"/>
    <cellStyle name="Normal 2 2" xfId="63"/>
    <cellStyle name="Normal 3" xfId="64"/>
    <cellStyle name="Normal 3 2" xfId="65"/>
    <cellStyle name="Normal 4" xfId="66"/>
    <cellStyle name="Normal 8" xfId="67"/>
    <cellStyle name="Normal_573_2009_ Actualizado 22_12_2009" xfId="68"/>
    <cellStyle name="Notas" xfId="69"/>
    <cellStyle name="Percent" xfId="70"/>
    <cellStyle name="Porcentual 2"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975"/>
          <c:w val="0.9695"/>
          <c:h val="0.85975"/>
        </c:manualLayout>
      </c:layout>
      <c:lineChart>
        <c:grouping val="standard"/>
        <c:varyColors val="0"/>
        <c:ser>
          <c:idx val="0"/>
          <c:order val="0"/>
          <c:tx>
            <c:strRef>
              <c:f>'HV 1'!$D$29</c:f>
              <c:strCache>
                <c:ptCount val="1"/>
                <c:pt idx="0">
                  <c:v>30. Denominador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'HV 1'!$A$30:$A$41</c:f>
              <c:strCache/>
            </c:strRef>
          </c:cat>
          <c:val>
            <c:numRef>
              <c:f>'HV 1'!$D$30</c:f>
              <c:numCache/>
            </c:numRef>
          </c:val>
          <c:smooth val="0"/>
        </c:ser>
        <c:ser>
          <c:idx val="1"/>
          <c:order val="1"/>
          <c:tx>
            <c:strRef>
              <c:f>'HV 1'!$C$29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'HV 1'!$A$30:$A$41</c:f>
              <c:strCache/>
            </c:strRef>
          </c:cat>
          <c:val>
            <c:numRef>
              <c:f>'HV 1'!$C$30:$C$41</c:f>
              <c:numCache/>
            </c:numRef>
          </c:val>
          <c:smooth val="0"/>
        </c:ser>
        <c:marker val="1"/>
        <c:axId val="15611612"/>
        <c:axId val="6286781"/>
      </c:lineChart>
      <c:catAx>
        <c:axId val="15611612"/>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6286781"/>
        <c:crosses val="autoZero"/>
        <c:auto val="1"/>
        <c:lblOffset val="100"/>
        <c:tickLblSkip val="1"/>
        <c:noMultiLvlLbl val="0"/>
      </c:catAx>
      <c:valAx>
        <c:axId val="62867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5611612"/>
        <c:crossesAt val="1"/>
        <c:crossBetween val="between"/>
        <c:dispUnits/>
      </c:valAx>
      <c:spPr>
        <a:noFill/>
        <a:ln>
          <a:noFill/>
        </a:ln>
      </c:spPr>
    </c:plotArea>
    <c:legend>
      <c:legendPos val="b"/>
      <c:layout>
        <c:manualLayout>
          <c:xMode val="edge"/>
          <c:yMode val="edge"/>
          <c:x val="0.32125"/>
          <c:y val="0.93325"/>
          <c:w val="0.35325"/>
          <c:h val="0.04575"/>
        </c:manualLayout>
      </c:layout>
      <c:overlay val="0"/>
      <c:spPr>
        <a:noFill/>
        <a:ln w="3175">
          <a:noFill/>
        </a:ln>
      </c:spPr>
      <c:txPr>
        <a:bodyPr vert="horz" rot="0"/>
        <a:lstStyle/>
        <a:p>
          <a:pPr>
            <a:defRPr lang="en-US" cap="none" sz="21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975"/>
          <c:w val="0.972"/>
          <c:h val="0.95525"/>
        </c:manualLayout>
      </c:layout>
      <c:lineChart>
        <c:grouping val="standard"/>
        <c:varyColors val="0"/>
        <c:ser>
          <c:idx val="0"/>
          <c:order val="0"/>
          <c:tx>
            <c:strRef>
              <c:f>'HV 2'!$E$29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'HV 2'!$A$30:$A$41</c:f>
              <c:strCache/>
            </c:strRef>
          </c:cat>
          <c:val>
            <c:numRef>
              <c:f>'HV 2'!$E$30:$E$41</c:f>
              <c:numCache/>
            </c:numRef>
          </c:val>
          <c:smooth val="0"/>
        </c:ser>
        <c:ser>
          <c:idx val="1"/>
          <c:order val="1"/>
          <c:tx>
            <c:strRef>
              <c:f>'HV 2'!$C$29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'HV 2'!$A$30:$A$41</c:f>
              <c:strCache/>
            </c:strRef>
          </c:cat>
          <c:val>
            <c:numRef>
              <c:f>'HV 2'!$C$30:$C$41</c:f>
              <c:numCache/>
            </c:numRef>
          </c:val>
          <c:smooth val="0"/>
        </c:ser>
        <c:marker val="1"/>
        <c:axId val="56581030"/>
        <c:axId val="39467223"/>
      </c:lineChart>
      <c:catAx>
        <c:axId val="5658103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39467223"/>
        <c:crosses val="autoZero"/>
        <c:auto val="1"/>
        <c:lblOffset val="100"/>
        <c:tickLblSkip val="1"/>
        <c:noMultiLvlLbl val="0"/>
      </c:catAx>
      <c:valAx>
        <c:axId val="3946722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6581030"/>
        <c:crossesAt val="1"/>
        <c:crossBetween val="between"/>
        <c:dispUnits/>
      </c:valAx>
      <c:spPr>
        <a:noFill/>
        <a:ln>
          <a:noFill/>
        </a:ln>
      </c:spPr>
    </c:plotArea>
    <c:legend>
      <c:legendPos val="b"/>
      <c:layout>
        <c:manualLayout>
          <c:xMode val="edge"/>
          <c:yMode val="edge"/>
          <c:x val="0.32825"/>
          <c:y val="0.93325"/>
          <c:w val="0.33975"/>
          <c:h val="0.04575"/>
        </c:manualLayout>
      </c:layout>
      <c:overlay val="0"/>
      <c:spPr>
        <a:noFill/>
        <a:ln w="3175">
          <a:noFill/>
        </a:ln>
      </c:spPr>
      <c:txPr>
        <a:bodyPr vert="horz" rot="0"/>
        <a:lstStyle/>
        <a:p>
          <a:pPr>
            <a:defRPr lang="en-US" cap="none" sz="21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3"/>
          <c:y val="0.12025"/>
          <c:w val="0.9735"/>
          <c:h val="0.827"/>
        </c:manualLayout>
      </c:layout>
      <c:lineChart>
        <c:grouping val="standard"/>
        <c:varyColors val="0"/>
        <c:ser>
          <c:idx val="0"/>
          <c:order val="0"/>
          <c:tx>
            <c:strRef>
              <c:f>'[1]3_PAAC'!$D$29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'[1]3_PAAC'!$B$30:$B$41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'[1]3_PAAC'!$D$30:$D$41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'[1]3_PAAC'!$F$29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'[1]3_PAAC'!$B$30:$B$41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'[1]3_PAAC'!$F$30:$F$41</c:f>
              <c:numCache>
                <c:ptCount val="12"/>
                <c:pt idx="0">
                  <c:v>0</c:v>
                </c:pt>
                <c:pt idx="1">
                  <c:v>0</c:v>
                </c:pt>
                <c:pt idx="2">
                  <c:v>0</c:v>
                </c:pt>
                <c:pt idx="3">
                  <c:v>0</c:v>
                </c:pt>
                <c:pt idx="4">
                  <c:v>1</c:v>
                </c:pt>
                <c:pt idx="5">
                  <c:v>1</c:v>
                </c:pt>
                <c:pt idx="6">
                  <c:v>1</c:v>
                </c:pt>
                <c:pt idx="7">
                  <c:v>1</c:v>
                </c:pt>
                <c:pt idx="8">
                  <c:v>2</c:v>
                </c:pt>
                <c:pt idx="9">
                  <c:v>2</c:v>
                </c:pt>
                <c:pt idx="10">
                  <c:v>2</c:v>
                </c:pt>
                <c:pt idx="11">
                  <c:v>3</c:v>
                </c:pt>
              </c:numCache>
            </c:numRef>
          </c:val>
          <c:smooth val="0"/>
        </c:ser>
        <c:marker val="1"/>
        <c:axId val="19660688"/>
        <c:axId val="42728465"/>
      </c:lineChart>
      <c:catAx>
        <c:axId val="1966068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42728465"/>
        <c:crosses val="autoZero"/>
        <c:auto val="1"/>
        <c:lblOffset val="100"/>
        <c:tickLblSkip val="1"/>
        <c:noMultiLvlLbl val="0"/>
      </c:catAx>
      <c:valAx>
        <c:axId val="427284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9660688"/>
        <c:crossesAt val="1"/>
        <c:crossBetween val="between"/>
        <c:dispUnits/>
      </c:valAx>
      <c:spPr>
        <a:noFill/>
        <a:ln>
          <a:noFill/>
        </a:ln>
      </c:spPr>
    </c:plotArea>
    <c:legend>
      <c:legendPos val="b"/>
      <c:layout>
        <c:manualLayout>
          <c:xMode val="edge"/>
          <c:yMode val="edge"/>
          <c:x val="0.27625"/>
          <c:y val="0.93875"/>
          <c:w val="0.44325"/>
          <c:h val="0.0395"/>
        </c:manualLayout>
      </c:layout>
      <c:overlay val="0"/>
      <c:spPr>
        <a:noFill/>
        <a:ln w="3175">
          <a:noFill/>
        </a:ln>
      </c:spPr>
      <c:txPr>
        <a:bodyPr vert="horz" rot="0"/>
        <a:lstStyle/>
        <a:p>
          <a:pPr>
            <a:defRPr lang="en-US" cap="none" sz="30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2"/>
          <c:w val="0.972"/>
          <c:h val="0.92575"/>
        </c:manualLayout>
      </c:layout>
      <c:lineChart>
        <c:grouping val="standard"/>
        <c:varyColors val="0"/>
        <c:ser>
          <c:idx val="0"/>
          <c:order val="0"/>
          <c:tx>
            <c:strRef>
              <c:f>'HV 4 MIPG'!$B$29</c:f>
              <c:strCache>
                <c:ptCount val="1"/>
                <c:pt idx="0">
                  <c:v>29. Numerador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'HV 4 MIPG'!$A$30:$A$41</c:f>
              <c:strCache/>
            </c:strRef>
          </c:cat>
          <c:val>
            <c:numRef>
              <c:f>'HV 4 MIPG'!$B$30:$B$41</c:f>
              <c:numCache/>
            </c:numRef>
          </c:val>
          <c:smooth val="0"/>
        </c:ser>
        <c:ser>
          <c:idx val="1"/>
          <c:order val="1"/>
          <c:tx>
            <c:strRef>
              <c:f>'HV 4 MIPG'!$D$29</c:f>
              <c:strCache>
                <c:ptCount val="1"/>
                <c:pt idx="0">
                  <c:v>30. Denominador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'HV 4 MIPG'!$A$30:$A$41</c:f>
              <c:strCache/>
            </c:strRef>
          </c:cat>
          <c:val>
            <c:numRef>
              <c:f>'HV 4 MIPG'!$D$30:$D$41</c:f>
              <c:numCache/>
            </c:numRef>
          </c:val>
          <c:smooth val="0"/>
        </c:ser>
        <c:marker val="1"/>
        <c:axId val="49011866"/>
        <c:axId val="38453611"/>
      </c:lineChart>
      <c:catAx>
        <c:axId val="4901186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38453611"/>
        <c:crosses val="autoZero"/>
        <c:auto val="1"/>
        <c:lblOffset val="100"/>
        <c:tickLblSkip val="1"/>
        <c:noMultiLvlLbl val="0"/>
      </c:catAx>
      <c:valAx>
        <c:axId val="3845361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9011866"/>
        <c:crossesAt val="1"/>
        <c:crossBetween val="between"/>
        <c:dispUnits/>
      </c:valAx>
      <c:spPr>
        <a:noFill/>
        <a:ln>
          <a:noFill/>
        </a:ln>
      </c:spPr>
    </c:plotArea>
    <c:legend>
      <c:legendPos val="b"/>
      <c:layout>
        <c:manualLayout>
          <c:xMode val="edge"/>
          <c:yMode val="edge"/>
          <c:x val="0.24525"/>
          <c:y val="0.8975"/>
          <c:w val="0.50525"/>
          <c:h val="0.077"/>
        </c:manualLayout>
      </c:layout>
      <c:overlay val="0"/>
      <c:spPr>
        <a:noFill/>
        <a:ln w="3175">
          <a:noFill/>
        </a:ln>
      </c:spPr>
      <c:txPr>
        <a:bodyPr vert="horz" rot="0"/>
        <a:lstStyle/>
        <a:p>
          <a:pPr>
            <a:defRPr lang="en-US" cap="none" sz="440" b="0" i="0" u="none" baseline="0">
              <a:solidFill>
                <a:srgbClr val="333333"/>
              </a:solidFill>
              <a:latin typeface="Calibri"/>
              <a:ea typeface="Calibri"/>
              <a:cs typeface="Calibri"/>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1</xdr:col>
      <xdr:colOff>1457325</xdr:colOff>
      <xdr:row>3</xdr:row>
      <xdr:rowOff>285750</xdr:rowOff>
    </xdr:to>
    <xdr:pic>
      <xdr:nvPicPr>
        <xdr:cNvPr id="1" name="Imagen 1"/>
        <xdr:cNvPicPr preferRelativeResize="1">
          <a:picLocks noChangeAspect="1"/>
        </xdr:cNvPicPr>
      </xdr:nvPicPr>
      <xdr:blipFill>
        <a:blip r:embed="rId1"/>
        <a:stretch>
          <a:fillRect/>
        </a:stretch>
      </xdr:blipFill>
      <xdr:spPr>
        <a:xfrm>
          <a:off x="0" y="104775"/>
          <a:ext cx="2066925" cy="1743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0</xdr:rowOff>
    </xdr:from>
    <xdr:to>
      <xdr:col>1</xdr:col>
      <xdr:colOff>990600</xdr:colOff>
      <xdr:row>3</xdr:row>
      <xdr:rowOff>95250</xdr:rowOff>
    </xdr:to>
    <xdr:pic>
      <xdr:nvPicPr>
        <xdr:cNvPr id="1" name="Imagen 1"/>
        <xdr:cNvPicPr preferRelativeResize="1">
          <a:picLocks noChangeAspect="1"/>
        </xdr:cNvPicPr>
      </xdr:nvPicPr>
      <xdr:blipFill>
        <a:blip r:embed="rId1"/>
        <a:srcRect l="20408" t="8355" r="19293" b="10925"/>
        <a:stretch>
          <a:fillRect/>
        </a:stretch>
      </xdr:blipFill>
      <xdr:spPr>
        <a:xfrm>
          <a:off x="1085850" y="0"/>
          <a:ext cx="666750" cy="809625"/>
        </a:xfrm>
        <a:prstGeom prst="rect">
          <a:avLst/>
        </a:prstGeom>
        <a:noFill/>
        <a:ln w="9525" cmpd="sng">
          <a:noFill/>
        </a:ln>
      </xdr:spPr>
    </xdr:pic>
    <xdr:clientData/>
  </xdr:twoCellAnchor>
  <xdr:twoCellAnchor>
    <xdr:from>
      <xdr:col>1</xdr:col>
      <xdr:colOff>209550</xdr:colOff>
      <xdr:row>0</xdr:row>
      <xdr:rowOff>28575</xdr:rowOff>
    </xdr:from>
    <xdr:to>
      <xdr:col>1</xdr:col>
      <xdr:colOff>1209675</xdr:colOff>
      <xdr:row>3</xdr:row>
      <xdr:rowOff>171450</xdr:rowOff>
    </xdr:to>
    <xdr:pic>
      <xdr:nvPicPr>
        <xdr:cNvPr id="2" name="Imagen 1"/>
        <xdr:cNvPicPr preferRelativeResize="1">
          <a:picLocks noChangeAspect="1"/>
        </xdr:cNvPicPr>
      </xdr:nvPicPr>
      <xdr:blipFill>
        <a:blip r:embed="rId1"/>
        <a:stretch>
          <a:fillRect/>
        </a:stretch>
      </xdr:blipFill>
      <xdr:spPr>
        <a:xfrm>
          <a:off x="971550" y="28575"/>
          <a:ext cx="1000125" cy="857250"/>
        </a:xfrm>
        <a:prstGeom prst="rect">
          <a:avLst/>
        </a:prstGeom>
        <a:noFill/>
        <a:ln w="9525" cmpd="sng">
          <a:noFill/>
        </a:ln>
      </xdr:spPr>
    </xdr:pic>
    <xdr:clientData/>
  </xdr:twoCellAnchor>
  <xdr:twoCellAnchor>
    <xdr:from>
      <xdr:col>1</xdr:col>
      <xdr:colOff>66675</xdr:colOff>
      <xdr:row>0</xdr:row>
      <xdr:rowOff>38100</xdr:rowOff>
    </xdr:from>
    <xdr:to>
      <xdr:col>1</xdr:col>
      <xdr:colOff>1057275</xdr:colOff>
      <xdr:row>3</xdr:row>
      <xdr:rowOff>180975</xdr:rowOff>
    </xdr:to>
    <xdr:pic>
      <xdr:nvPicPr>
        <xdr:cNvPr id="3" name="Imagen 1"/>
        <xdr:cNvPicPr preferRelativeResize="1">
          <a:picLocks noChangeAspect="1"/>
        </xdr:cNvPicPr>
      </xdr:nvPicPr>
      <xdr:blipFill>
        <a:blip r:embed="rId1"/>
        <a:stretch>
          <a:fillRect/>
        </a:stretch>
      </xdr:blipFill>
      <xdr:spPr>
        <a:xfrm>
          <a:off x="828675" y="38100"/>
          <a:ext cx="990600" cy="857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5"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6"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7"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8"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9"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85725</xdr:rowOff>
    </xdr:from>
    <xdr:to>
      <xdr:col>2</xdr:col>
      <xdr:colOff>428625</xdr:colOff>
      <xdr:row>4</xdr:row>
      <xdr:rowOff>38100</xdr:rowOff>
    </xdr:to>
    <xdr:pic>
      <xdr:nvPicPr>
        <xdr:cNvPr id="1" name="Imagen 1"/>
        <xdr:cNvPicPr preferRelativeResize="1">
          <a:picLocks noChangeAspect="1"/>
        </xdr:cNvPicPr>
      </xdr:nvPicPr>
      <xdr:blipFill>
        <a:blip r:embed="rId1"/>
        <a:srcRect l="19607" t="7638" r="18504" b="10522"/>
        <a:stretch>
          <a:fillRect/>
        </a:stretch>
      </xdr:blipFill>
      <xdr:spPr>
        <a:xfrm>
          <a:off x="485775" y="228600"/>
          <a:ext cx="6381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xdr:row>
      <xdr:rowOff>66675</xdr:rowOff>
    </xdr:from>
    <xdr:to>
      <xdr:col>0</xdr:col>
      <xdr:colOff>1143000</xdr:colOff>
      <xdr:row>4</xdr:row>
      <xdr:rowOff>180975</xdr:rowOff>
    </xdr:to>
    <xdr:pic>
      <xdr:nvPicPr>
        <xdr:cNvPr id="1" name="Imagen 1"/>
        <xdr:cNvPicPr preferRelativeResize="1">
          <a:picLocks noChangeAspect="1"/>
        </xdr:cNvPicPr>
      </xdr:nvPicPr>
      <xdr:blipFill>
        <a:blip r:embed="rId1"/>
        <a:srcRect l="20408" t="8355" r="19293" b="10925"/>
        <a:stretch>
          <a:fillRect/>
        </a:stretch>
      </xdr:blipFill>
      <xdr:spPr>
        <a:xfrm>
          <a:off x="447675" y="133350"/>
          <a:ext cx="695325" cy="1009650"/>
        </a:xfrm>
        <a:prstGeom prst="rect">
          <a:avLst/>
        </a:prstGeom>
        <a:noFill/>
        <a:ln w="9525" cmpd="sng">
          <a:noFill/>
        </a:ln>
      </xdr:spPr>
    </xdr:pic>
    <xdr:clientData/>
  </xdr:twoCellAnchor>
  <xdr:twoCellAnchor>
    <xdr:from>
      <xdr:col>2</xdr:col>
      <xdr:colOff>104775</xdr:colOff>
      <xdr:row>43</xdr:row>
      <xdr:rowOff>38100</xdr:rowOff>
    </xdr:from>
    <xdr:to>
      <xdr:col>5</xdr:col>
      <xdr:colOff>657225</xdr:colOff>
      <xdr:row>47</xdr:row>
      <xdr:rowOff>276225</xdr:rowOff>
    </xdr:to>
    <xdr:graphicFrame>
      <xdr:nvGraphicFramePr>
        <xdr:cNvPr id="2" name="Gráfico 1"/>
        <xdr:cNvGraphicFramePr/>
      </xdr:nvGraphicFramePr>
      <xdr:xfrm>
        <a:off x="2838450" y="14230350"/>
        <a:ext cx="4533900" cy="238125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1</xdr:row>
      <xdr:rowOff>47625</xdr:rowOff>
    </xdr:from>
    <xdr:to>
      <xdr:col>0</xdr:col>
      <xdr:colOff>1314450</xdr:colOff>
      <xdr:row>4</xdr:row>
      <xdr:rowOff>238125</xdr:rowOff>
    </xdr:to>
    <xdr:pic>
      <xdr:nvPicPr>
        <xdr:cNvPr id="3" name="Imagen 1"/>
        <xdr:cNvPicPr preferRelativeResize="1">
          <a:picLocks noChangeAspect="1"/>
        </xdr:cNvPicPr>
      </xdr:nvPicPr>
      <xdr:blipFill>
        <a:blip r:embed="rId1"/>
        <a:srcRect l="20408" t="8355" r="19293" b="10925"/>
        <a:stretch>
          <a:fillRect/>
        </a:stretch>
      </xdr:blipFill>
      <xdr:spPr>
        <a:xfrm>
          <a:off x="333375" y="114300"/>
          <a:ext cx="98107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38100</xdr:rowOff>
    </xdr:from>
    <xdr:to>
      <xdr:col>1</xdr:col>
      <xdr:colOff>1057275</xdr:colOff>
      <xdr:row>4</xdr:row>
      <xdr:rowOff>161925</xdr:rowOff>
    </xdr:to>
    <xdr:pic>
      <xdr:nvPicPr>
        <xdr:cNvPr id="1" name="Imagen 1"/>
        <xdr:cNvPicPr preferRelativeResize="1">
          <a:picLocks noChangeAspect="1"/>
        </xdr:cNvPicPr>
      </xdr:nvPicPr>
      <xdr:blipFill>
        <a:blip r:embed="rId1"/>
        <a:stretch>
          <a:fillRect/>
        </a:stretch>
      </xdr:blipFill>
      <xdr:spPr>
        <a:xfrm>
          <a:off x="828675" y="238125"/>
          <a:ext cx="990600"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xdr:row>
      <xdr:rowOff>66675</xdr:rowOff>
    </xdr:from>
    <xdr:to>
      <xdr:col>0</xdr:col>
      <xdr:colOff>1190625</xdr:colOff>
      <xdr:row>4</xdr:row>
      <xdr:rowOff>190500</xdr:rowOff>
    </xdr:to>
    <xdr:pic>
      <xdr:nvPicPr>
        <xdr:cNvPr id="1" name="Imagen 1"/>
        <xdr:cNvPicPr preferRelativeResize="1">
          <a:picLocks noChangeAspect="1"/>
        </xdr:cNvPicPr>
      </xdr:nvPicPr>
      <xdr:blipFill>
        <a:blip r:embed="rId1"/>
        <a:srcRect l="20408" t="8355" r="19293" b="10925"/>
        <a:stretch>
          <a:fillRect/>
        </a:stretch>
      </xdr:blipFill>
      <xdr:spPr>
        <a:xfrm>
          <a:off x="466725" y="219075"/>
          <a:ext cx="723900" cy="1190625"/>
        </a:xfrm>
        <a:prstGeom prst="rect">
          <a:avLst/>
        </a:prstGeom>
        <a:noFill/>
        <a:ln w="9525" cmpd="sng">
          <a:noFill/>
        </a:ln>
      </xdr:spPr>
    </xdr:pic>
    <xdr:clientData/>
  </xdr:twoCellAnchor>
  <xdr:twoCellAnchor>
    <xdr:from>
      <xdr:col>1</xdr:col>
      <xdr:colOff>1028700</xdr:colOff>
      <xdr:row>43</xdr:row>
      <xdr:rowOff>133350</xdr:rowOff>
    </xdr:from>
    <xdr:to>
      <xdr:col>6</xdr:col>
      <xdr:colOff>66675</xdr:colOff>
      <xdr:row>45</xdr:row>
      <xdr:rowOff>1257300</xdr:rowOff>
    </xdr:to>
    <xdr:graphicFrame>
      <xdr:nvGraphicFramePr>
        <xdr:cNvPr id="2" name="Gráfico 1"/>
        <xdr:cNvGraphicFramePr/>
      </xdr:nvGraphicFramePr>
      <xdr:xfrm>
        <a:off x="3171825" y="14182725"/>
        <a:ext cx="5019675" cy="2381250"/>
      </xdr:xfrm>
      <a:graphic>
        <a:graphicData uri="http://schemas.openxmlformats.org/drawingml/2006/chart">
          <c:chart xmlns:c="http://schemas.openxmlformats.org/drawingml/2006/chart" r:id="rId2"/>
        </a:graphicData>
      </a:graphic>
    </xdr:graphicFrame>
    <xdr:clientData/>
  </xdr:twoCellAnchor>
  <xdr:twoCellAnchor>
    <xdr:from>
      <xdr:col>0</xdr:col>
      <xdr:colOff>447675</xdr:colOff>
      <xdr:row>1</xdr:row>
      <xdr:rowOff>66675</xdr:rowOff>
    </xdr:from>
    <xdr:to>
      <xdr:col>0</xdr:col>
      <xdr:colOff>1143000</xdr:colOff>
      <xdr:row>4</xdr:row>
      <xdr:rowOff>180975</xdr:rowOff>
    </xdr:to>
    <xdr:pic>
      <xdr:nvPicPr>
        <xdr:cNvPr id="3" name="Imagen 1"/>
        <xdr:cNvPicPr preferRelativeResize="1">
          <a:picLocks noChangeAspect="1"/>
        </xdr:cNvPicPr>
      </xdr:nvPicPr>
      <xdr:blipFill>
        <a:blip r:embed="rId1"/>
        <a:srcRect l="20408" t="8355" r="19293" b="10925"/>
        <a:stretch>
          <a:fillRect/>
        </a:stretch>
      </xdr:blipFill>
      <xdr:spPr>
        <a:xfrm>
          <a:off x="447675" y="219075"/>
          <a:ext cx="695325" cy="1181100"/>
        </a:xfrm>
        <a:prstGeom prst="rect">
          <a:avLst/>
        </a:prstGeom>
        <a:noFill/>
        <a:ln w="9525" cmpd="sng">
          <a:noFill/>
        </a:ln>
      </xdr:spPr>
    </xdr:pic>
    <xdr:clientData/>
  </xdr:twoCellAnchor>
  <xdr:twoCellAnchor>
    <xdr:from>
      <xdr:col>0</xdr:col>
      <xdr:colOff>333375</xdr:colOff>
      <xdr:row>1</xdr:row>
      <xdr:rowOff>47625</xdr:rowOff>
    </xdr:from>
    <xdr:to>
      <xdr:col>0</xdr:col>
      <xdr:colOff>1314450</xdr:colOff>
      <xdr:row>4</xdr:row>
      <xdr:rowOff>238125</xdr:rowOff>
    </xdr:to>
    <xdr:pic>
      <xdr:nvPicPr>
        <xdr:cNvPr id="4" name="Imagen 1"/>
        <xdr:cNvPicPr preferRelativeResize="1">
          <a:picLocks noChangeAspect="1"/>
        </xdr:cNvPicPr>
      </xdr:nvPicPr>
      <xdr:blipFill>
        <a:blip r:embed="rId1"/>
        <a:srcRect l="20408" t="8355" r="19293" b="10925"/>
        <a:stretch>
          <a:fillRect/>
        </a:stretch>
      </xdr:blipFill>
      <xdr:spPr>
        <a:xfrm>
          <a:off x="333375" y="200025"/>
          <a:ext cx="981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971550" y="28575"/>
          <a:ext cx="990600" cy="742950"/>
        </a:xfrm>
        <a:prstGeom prst="rect">
          <a:avLst/>
        </a:prstGeom>
        <a:noFill/>
        <a:ln w="9525" cmpd="sng">
          <a:noFill/>
        </a:ln>
      </xdr:spPr>
    </xdr:pic>
    <xdr:clientData/>
  </xdr:twoCellAnchor>
  <xdr:twoCellAnchor>
    <xdr:from>
      <xdr:col>1</xdr:col>
      <xdr:colOff>76200</xdr:colOff>
      <xdr:row>0</xdr:row>
      <xdr:rowOff>0</xdr:rowOff>
    </xdr:from>
    <xdr:to>
      <xdr:col>1</xdr:col>
      <xdr:colOff>1066800</xdr:colOff>
      <xdr:row>3</xdr:row>
      <xdr:rowOff>142875</xdr:rowOff>
    </xdr:to>
    <xdr:pic>
      <xdr:nvPicPr>
        <xdr:cNvPr id="2" name="Imagen 1"/>
        <xdr:cNvPicPr preferRelativeResize="1">
          <a:picLocks noChangeAspect="1"/>
        </xdr:cNvPicPr>
      </xdr:nvPicPr>
      <xdr:blipFill>
        <a:blip r:embed="rId1"/>
        <a:stretch>
          <a:fillRect/>
        </a:stretch>
      </xdr:blipFill>
      <xdr:spPr>
        <a:xfrm>
          <a:off x="838200" y="0"/>
          <a:ext cx="99060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3</xdr:col>
      <xdr:colOff>476250</xdr:colOff>
      <xdr:row>43</xdr:row>
      <xdr:rowOff>104775</xdr:rowOff>
    </xdr:from>
    <xdr:to>
      <xdr:col>6</xdr:col>
      <xdr:colOff>923925</xdr:colOff>
      <xdr:row>47</xdr:row>
      <xdr:rowOff>504825</xdr:rowOff>
    </xdr:to>
    <xdr:graphicFrame>
      <xdr:nvGraphicFramePr>
        <xdr:cNvPr id="2" name="Gráfico 1"/>
        <xdr:cNvGraphicFramePr/>
      </xdr:nvGraphicFramePr>
      <xdr:xfrm>
        <a:off x="3209925" y="15449550"/>
        <a:ext cx="4876800" cy="2724150"/>
      </xdr:xfrm>
      <a:graphic>
        <a:graphicData uri="http://schemas.openxmlformats.org/drawingml/2006/chart">
          <c:chart xmlns:c="http://schemas.openxmlformats.org/drawingml/2006/chart" r:id="rId2"/>
        </a:graphicData>
      </a:graphic>
    </xdr:graphicFrame>
    <xdr:clientData/>
  </xdr:twoCellAnchor>
  <xdr:twoCellAnchor>
    <xdr:from>
      <xdr:col>1</xdr:col>
      <xdr:colOff>466725</xdr:colOff>
      <xdr:row>1</xdr:row>
      <xdr:rowOff>66675</xdr:rowOff>
    </xdr:from>
    <xdr:to>
      <xdr:col>1</xdr:col>
      <xdr:colOff>1190625</xdr:colOff>
      <xdr:row>4</xdr:row>
      <xdr:rowOff>190500</xdr:rowOff>
    </xdr:to>
    <xdr:pic>
      <xdr:nvPicPr>
        <xdr:cNvPr id="3" name="Imagen 1"/>
        <xdr:cNvPicPr preferRelativeResize="1">
          <a:picLocks noChangeAspect="1"/>
        </xdr:cNvPicPr>
      </xdr:nvPicPr>
      <xdr:blipFill>
        <a:blip r:embed="rId1"/>
        <a:srcRect l="20408" t="8355" r="19293" b="10925"/>
        <a:stretch>
          <a:fillRect/>
        </a:stretch>
      </xdr:blipFill>
      <xdr:spPr>
        <a:xfrm>
          <a:off x="533400" y="142875"/>
          <a:ext cx="723900" cy="1095375"/>
        </a:xfrm>
        <a:prstGeom prst="rect">
          <a:avLst/>
        </a:prstGeom>
        <a:noFill/>
        <a:ln w="9525" cmpd="sng">
          <a:noFill/>
        </a:ln>
      </xdr:spPr>
    </xdr:pic>
    <xdr:clientData/>
  </xdr:twoCellAnchor>
  <xdr:twoCellAnchor>
    <xdr:from>
      <xdr:col>1</xdr:col>
      <xdr:colOff>447675</xdr:colOff>
      <xdr:row>1</xdr:row>
      <xdr:rowOff>66675</xdr:rowOff>
    </xdr:from>
    <xdr:to>
      <xdr:col>1</xdr:col>
      <xdr:colOff>1143000</xdr:colOff>
      <xdr:row>4</xdr:row>
      <xdr:rowOff>180975</xdr:rowOff>
    </xdr:to>
    <xdr:pic>
      <xdr:nvPicPr>
        <xdr:cNvPr id="4" name="Imagen 1"/>
        <xdr:cNvPicPr preferRelativeResize="1">
          <a:picLocks noChangeAspect="1"/>
        </xdr:cNvPicPr>
      </xdr:nvPicPr>
      <xdr:blipFill>
        <a:blip r:embed="rId1"/>
        <a:srcRect l="20408" t="8355" r="19293" b="10925"/>
        <a:stretch>
          <a:fillRect/>
        </a:stretch>
      </xdr:blipFill>
      <xdr:spPr>
        <a:xfrm>
          <a:off x="514350" y="142875"/>
          <a:ext cx="695325" cy="1085850"/>
        </a:xfrm>
        <a:prstGeom prst="rect">
          <a:avLst/>
        </a:prstGeom>
        <a:noFill/>
        <a:ln w="9525" cmpd="sng">
          <a:noFill/>
        </a:ln>
      </xdr:spPr>
    </xdr:pic>
    <xdr:clientData/>
  </xdr:twoCellAnchor>
  <xdr:twoCellAnchor>
    <xdr:from>
      <xdr:col>1</xdr:col>
      <xdr:colOff>333375</xdr:colOff>
      <xdr:row>1</xdr:row>
      <xdr:rowOff>47625</xdr:rowOff>
    </xdr:from>
    <xdr:to>
      <xdr:col>1</xdr:col>
      <xdr:colOff>1314450</xdr:colOff>
      <xdr:row>4</xdr:row>
      <xdr:rowOff>238125</xdr:rowOff>
    </xdr:to>
    <xdr:pic>
      <xdr:nvPicPr>
        <xdr:cNvPr id="5" name="Imagen 1"/>
        <xdr:cNvPicPr preferRelativeResize="1">
          <a:picLocks noChangeAspect="1"/>
        </xdr:cNvPicPr>
      </xdr:nvPicPr>
      <xdr:blipFill>
        <a:blip r:embed="rId1"/>
        <a:srcRect l="20408" t="8355" r="19293" b="10925"/>
        <a:stretch>
          <a:fillRect/>
        </a:stretch>
      </xdr:blipFill>
      <xdr:spPr>
        <a:xfrm>
          <a:off x="400050" y="123825"/>
          <a:ext cx="981075"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28575</xdr:rowOff>
    </xdr:from>
    <xdr:to>
      <xdr:col>1</xdr:col>
      <xdr:colOff>1209675</xdr:colOff>
      <xdr:row>3</xdr:row>
      <xdr:rowOff>171450</xdr:rowOff>
    </xdr:to>
    <xdr:pic>
      <xdr:nvPicPr>
        <xdr:cNvPr id="1" name="Imagen 1"/>
        <xdr:cNvPicPr preferRelativeResize="1">
          <a:picLocks noChangeAspect="1"/>
        </xdr:cNvPicPr>
      </xdr:nvPicPr>
      <xdr:blipFill>
        <a:blip r:embed="rId1"/>
        <a:stretch>
          <a:fillRect/>
        </a:stretch>
      </xdr:blipFill>
      <xdr:spPr>
        <a:xfrm>
          <a:off x="295275" y="28575"/>
          <a:ext cx="1000125" cy="828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1</xdr:row>
      <xdr:rowOff>57150</xdr:rowOff>
    </xdr:from>
    <xdr:to>
      <xdr:col>0</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361950" y="333375"/>
          <a:ext cx="990600" cy="1133475"/>
        </a:xfrm>
        <a:prstGeom prst="rect">
          <a:avLst/>
        </a:prstGeom>
        <a:noFill/>
        <a:ln w="9525" cmpd="sng">
          <a:noFill/>
        </a:ln>
      </xdr:spPr>
    </xdr:pic>
    <xdr:clientData/>
  </xdr:twoCellAnchor>
  <xdr:twoCellAnchor>
    <xdr:from>
      <xdr:col>2</xdr:col>
      <xdr:colOff>447675</xdr:colOff>
      <xdr:row>43</xdr:row>
      <xdr:rowOff>152400</xdr:rowOff>
    </xdr:from>
    <xdr:to>
      <xdr:col>5</xdr:col>
      <xdr:colOff>904875</xdr:colOff>
      <xdr:row>47</xdr:row>
      <xdr:rowOff>152400</xdr:rowOff>
    </xdr:to>
    <xdr:graphicFrame>
      <xdr:nvGraphicFramePr>
        <xdr:cNvPr id="2" name="Gráfico 3"/>
        <xdr:cNvGraphicFramePr/>
      </xdr:nvGraphicFramePr>
      <xdr:xfrm>
        <a:off x="3190875" y="13315950"/>
        <a:ext cx="4572000" cy="19431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1</xdr:row>
      <xdr:rowOff>57150</xdr:rowOff>
    </xdr:from>
    <xdr:to>
      <xdr:col>0</xdr:col>
      <xdr:colOff>1352550</xdr:colOff>
      <xdr:row>4</xdr:row>
      <xdr:rowOff>257175</xdr:rowOff>
    </xdr:to>
    <xdr:pic>
      <xdr:nvPicPr>
        <xdr:cNvPr id="3" name="Imagen 1"/>
        <xdr:cNvPicPr preferRelativeResize="1">
          <a:picLocks noChangeAspect="1"/>
        </xdr:cNvPicPr>
      </xdr:nvPicPr>
      <xdr:blipFill>
        <a:blip r:embed="rId1"/>
        <a:srcRect l="20408" t="8355" r="19293" b="10925"/>
        <a:stretch>
          <a:fillRect/>
        </a:stretch>
      </xdr:blipFill>
      <xdr:spPr>
        <a:xfrm>
          <a:off x="361950" y="333375"/>
          <a:ext cx="990600" cy="1133475"/>
        </a:xfrm>
        <a:prstGeom prst="rect">
          <a:avLst/>
        </a:prstGeom>
        <a:noFill/>
        <a:ln w="9525" cmpd="sng">
          <a:noFill/>
        </a:ln>
      </xdr:spPr>
    </xdr:pic>
    <xdr:clientData/>
  </xdr:twoCellAnchor>
  <xdr:twoCellAnchor>
    <xdr:from>
      <xdr:col>0</xdr:col>
      <xdr:colOff>466725</xdr:colOff>
      <xdr:row>1</xdr:row>
      <xdr:rowOff>66675</xdr:rowOff>
    </xdr:from>
    <xdr:to>
      <xdr:col>0</xdr:col>
      <xdr:colOff>1190625</xdr:colOff>
      <xdr:row>4</xdr:row>
      <xdr:rowOff>190500</xdr:rowOff>
    </xdr:to>
    <xdr:pic>
      <xdr:nvPicPr>
        <xdr:cNvPr id="4" name="Imagen 1"/>
        <xdr:cNvPicPr preferRelativeResize="1">
          <a:picLocks noChangeAspect="1"/>
        </xdr:cNvPicPr>
      </xdr:nvPicPr>
      <xdr:blipFill>
        <a:blip r:embed="rId1"/>
        <a:srcRect l="20408" t="8355" r="19293" b="10925"/>
        <a:stretch>
          <a:fillRect/>
        </a:stretch>
      </xdr:blipFill>
      <xdr:spPr>
        <a:xfrm>
          <a:off x="466725" y="342900"/>
          <a:ext cx="723900" cy="1057275"/>
        </a:xfrm>
        <a:prstGeom prst="rect">
          <a:avLst/>
        </a:prstGeom>
        <a:noFill/>
        <a:ln w="9525" cmpd="sng">
          <a:noFill/>
        </a:ln>
      </xdr:spPr>
    </xdr:pic>
    <xdr:clientData/>
  </xdr:twoCellAnchor>
  <xdr:twoCellAnchor>
    <xdr:from>
      <xdr:col>0</xdr:col>
      <xdr:colOff>447675</xdr:colOff>
      <xdr:row>1</xdr:row>
      <xdr:rowOff>66675</xdr:rowOff>
    </xdr:from>
    <xdr:to>
      <xdr:col>0</xdr:col>
      <xdr:colOff>1143000</xdr:colOff>
      <xdr:row>4</xdr:row>
      <xdr:rowOff>180975</xdr:rowOff>
    </xdr:to>
    <xdr:pic>
      <xdr:nvPicPr>
        <xdr:cNvPr id="5" name="Imagen 1"/>
        <xdr:cNvPicPr preferRelativeResize="1">
          <a:picLocks noChangeAspect="1"/>
        </xdr:cNvPicPr>
      </xdr:nvPicPr>
      <xdr:blipFill>
        <a:blip r:embed="rId1"/>
        <a:srcRect l="20408" t="8355" r="19293" b="10925"/>
        <a:stretch>
          <a:fillRect/>
        </a:stretch>
      </xdr:blipFill>
      <xdr:spPr>
        <a:xfrm>
          <a:off x="447675" y="342900"/>
          <a:ext cx="695325" cy="1047750"/>
        </a:xfrm>
        <a:prstGeom prst="rect">
          <a:avLst/>
        </a:prstGeom>
        <a:noFill/>
        <a:ln w="9525" cmpd="sng">
          <a:noFill/>
        </a:ln>
      </xdr:spPr>
    </xdr:pic>
    <xdr:clientData/>
  </xdr:twoCellAnchor>
  <xdr:twoCellAnchor>
    <xdr:from>
      <xdr:col>0</xdr:col>
      <xdr:colOff>333375</xdr:colOff>
      <xdr:row>1</xdr:row>
      <xdr:rowOff>47625</xdr:rowOff>
    </xdr:from>
    <xdr:to>
      <xdr:col>0</xdr:col>
      <xdr:colOff>1314450</xdr:colOff>
      <xdr:row>4</xdr:row>
      <xdr:rowOff>238125</xdr:rowOff>
    </xdr:to>
    <xdr:pic>
      <xdr:nvPicPr>
        <xdr:cNvPr id="6" name="Imagen 1"/>
        <xdr:cNvPicPr preferRelativeResize="1">
          <a:picLocks noChangeAspect="1"/>
        </xdr:cNvPicPr>
      </xdr:nvPicPr>
      <xdr:blipFill>
        <a:blip r:embed="rId1"/>
        <a:srcRect l="20408" t="8355" r="19293" b="10925"/>
        <a:stretch>
          <a:fillRect/>
        </a:stretch>
      </xdr:blipFill>
      <xdr:spPr>
        <a:xfrm>
          <a:off x="333375" y="323850"/>
          <a:ext cx="981075" cy="112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movilidad.movilidadbogota.gov.co/Perfil%20ldguerrero\Downloads\1.%20POA_GESTION_FINANCIERA_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1"/>
      <sheetName val="2"/>
      <sheetName val="3_PAAC"/>
      <sheetName val="ACT_3"/>
      <sheetName val="Variables"/>
    </sheetNames>
    <sheetDataSet>
      <sheetData sheetId="3">
        <row r="29">
          <cell r="D29" t="str">
            <v>Numerador Acumulado (Variable 1)</v>
          </cell>
          <cell r="F29" t="str">
            <v>Denominador Acumulado (Variable 2)</v>
          </cell>
        </row>
        <row r="30">
          <cell r="B30" t="str">
            <v>Enero </v>
          </cell>
          <cell r="D30">
            <v>0</v>
          </cell>
          <cell r="F30">
            <v>0</v>
          </cell>
        </row>
        <row r="31">
          <cell r="B31" t="str">
            <v>Febrero</v>
          </cell>
          <cell r="D31">
            <v>0</v>
          </cell>
          <cell r="F31">
            <v>0</v>
          </cell>
        </row>
        <row r="32">
          <cell r="B32" t="str">
            <v>Marzo</v>
          </cell>
          <cell r="D32">
            <v>0</v>
          </cell>
          <cell r="F32">
            <v>0</v>
          </cell>
        </row>
        <row r="33">
          <cell r="B33" t="str">
            <v>Abril</v>
          </cell>
          <cell r="D33">
            <v>0</v>
          </cell>
          <cell r="F33">
            <v>0</v>
          </cell>
        </row>
        <row r="34">
          <cell r="B34" t="str">
            <v>Mayo</v>
          </cell>
          <cell r="D34">
            <v>0</v>
          </cell>
          <cell r="F34">
            <v>1</v>
          </cell>
        </row>
        <row r="35">
          <cell r="B35" t="str">
            <v>Junio</v>
          </cell>
          <cell r="D35">
            <v>0</v>
          </cell>
          <cell r="F35">
            <v>1</v>
          </cell>
        </row>
        <row r="36">
          <cell r="B36" t="str">
            <v>Julio</v>
          </cell>
          <cell r="D36">
            <v>0</v>
          </cell>
          <cell r="F36">
            <v>1</v>
          </cell>
        </row>
        <row r="37">
          <cell r="B37" t="str">
            <v>Agosto</v>
          </cell>
          <cell r="D37">
            <v>0</v>
          </cell>
          <cell r="F37">
            <v>1</v>
          </cell>
        </row>
        <row r="38">
          <cell r="B38" t="str">
            <v>Septiembre</v>
          </cell>
          <cell r="D38">
            <v>0</v>
          </cell>
          <cell r="F38">
            <v>2</v>
          </cell>
        </row>
        <row r="39">
          <cell r="B39" t="str">
            <v>Octubre</v>
          </cell>
          <cell r="D39">
            <v>0</v>
          </cell>
          <cell r="F39">
            <v>2</v>
          </cell>
        </row>
        <row r="40">
          <cell r="B40" t="str">
            <v>Noviembre</v>
          </cell>
          <cell r="D40">
            <v>0</v>
          </cell>
          <cell r="F40">
            <v>2</v>
          </cell>
        </row>
        <row r="41">
          <cell r="B41" t="str">
            <v>Diciembre</v>
          </cell>
          <cell r="D41">
            <v>0</v>
          </cell>
          <cell r="F41">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V 12"/>
      <sheetName val="HV 11"/>
      <sheetName val="3_PAAC"/>
      <sheetName val="HV 1  MIPG"/>
      <sheetName val="HV 15"/>
      <sheetName val="F05"/>
      <sheetName val="HV_MIPG"/>
      <sheetName val="MP - 231"/>
      <sheetName val="HV 13"/>
      <sheetName val="HV 1"/>
      <sheetName val="HV 2"/>
      <sheetName val="HV 21"/>
      <sheetName val="EJE_MIPG"/>
      <sheetName val="EJE_PAAC"/>
      <sheetName val="HV 20"/>
      <sheetName val="HV 8"/>
      <sheetName val="HV 3"/>
      <sheetName val="HV 4"/>
      <sheetName val="HV 5"/>
      <sheetName val="HV 6"/>
      <sheetName val="HV 7"/>
      <sheetName val="8"/>
      <sheetName val="9"/>
      <sheetName val="128"/>
      <sheetName val="3"/>
      <sheetName val="46"/>
      <sheetName val="51"/>
      <sheetName val="PARTICIPACION DE MUJERES"/>
      <sheetName val="Consejos Electos 2011"/>
      <sheetName val="1"/>
      <sheetName val="2"/>
      <sheetName val="6"/>
      <sheetName val="60"/>
      <sheetName val="61"/>
      <sheetName val="62"/>
      <sheetName val="58"/>
      <sheetName val="69"/>
      <sheetName val="59"/>
      <sheetName val="52"/>
      <sheetName val="71"/>
      <sheetName val="HV2"/>
      <sheetName val="121"/>
      <sheetName val="4_PAAC"/>
      <sheetName val="4_PG_S&amp;SO"/>
      <sheetName val="HV 2  MIPG"/>
      <sheetName val="HV 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V26"/>
  <sheetViews>
    <sheetView showGridLines="0" zoomScale="50" zoomScaleNormal="50" workbookViewId="0" topLeftCell="A1">
      <selection activeCell="T15" sqref="T15"/>
    </sheetView>
  </sheetViews>
  <sheetFormatPr defaultColWidth="11.421875" defaultRowHeight="15"/>
  <cols>
    <col min="1" max="1" width="9.140625" style="3" customWidth="1"/>
    <col min="2" max="2" width="23.8515625" style="3" customWidth="1"/>
    <col min="3" max="3" width="51.140625" style="3" customWidth="1"/>
    <col min="4" max="4" width="18.57421875" style="3" customWidth="1"/>
    <col min="5" max="5" width="39.421875" style="3" customWidth="1"/>
    <col min="6" max="6" width="19.00390625" style="3" customWidth="1"/>
    <col min="7" max="7" width="24.7109375" style="3" customWidth="1"/>
    <col min="8" max="18" width="24.7109375" style="187" customWidth="1"/>
    <col min="19" max="19" width="25.140625" style="187" customWidth="1"/>
    <col min="20" max="20" width="28.7109375" style="187" customWidth="1"/>
    <col min="21" max="21" width="11.00390625" style="187" customWidth="1"/>
    <col min="22" max="22" width="35.00390625" style="187" customWidth="1"/>
    <col min="23" max="16384" width="11.421875" style="3" customWidth="1"/>
  </cols>
  <sheetData>
    <row r="1" spans="1:22" s="5" customFormat="1" ht="39.75" customHeight="1" thickBot="1">
      <c r="A1" s="283"/>
      <c r="B1" s="284"/>
      <c r="C1" s="269" t="s">
        <v>339</v>
      </c>
      <c r="D1" s="270"/>
      <c r="E1" s="270"/>
      <c r="F1" s="270"/>
      <c r="G1" s="270"/>
      <c r="H1" s="270"/>
      <c r="I1" s="270"/>
      <c r="J1" s="270"/>
      <c r="K1" s="270"/>
      <c r="L1" s="270"/>
      <c r="M1" s="270"/>
      <c r="N1" s="270"/>
      <c r="O1" s="270"/>
      <c r="P1" s="270"/>
      <c r="Q1" s="270"/>
      <c r="R1" s="270"/>
      <c r="S1" s="271"/>
      <c r="T1" s="174"/>
      <c r="U1" s="174"/>
      <c r="V1" s="174"/>
    </row>
    <row r="2" spans="1:22" s="5" customFormat="1" ht="40.5" customHeight="1" thickBot="1">
      <c r="A2" s="285"/>
      <c r="B2" s="286"/>
      <c r="C2" s="269" t="s">
        <v>15</v>
      </c>
      <c r="D2" s="270"/>
      <c r="E2" s="270"/>
      <c r="F2" s="270"/>
      <c r="G2" s="270"/>
      <c r="H2" s="270"/>
      <c r="I2" s="270"/>
      <c r="J2" s="270"/>
      <c r="K2" s="270"/>
      <c r="L2" s="270"/>
      <c r="M2" s="270"/>
      <c r="N2" s="270"/>
      <c r="O2" s="270"/>
      <c r="P2" s="270"/>
      <c r="Q2" s="270"/>
      <c r="R2" s="270"/>
      <c r="S2" s="271"/>
      <c r="T2" s="174"/>
      <c r="U2" s="174"/>
      <c r="V2" s="174"/>
    </row>
    <row r="3" spans="1:22" s="5" customFormat="1" ht="42.75" customHeight="1" thickBot="1">
      <c r="A3" s="285"/>
      <c r="B3" s="286"/>
      <c r="C3" s="269" t="s">
        <v>298</v>
      </c>
      <c r="D3" s="270"/>
      <c r="E3" s="270"/>
      <c r="F3" s="270"/>
      <c r="G3" s="270"/>
      <c r="H3" s="270"/>
      <c r="I3" s="270"/>
      <c r="J3" s="270"/>
      <c r="K3" s="270"/>
      <c r="L3" s="270"/>
      <c r="M3" s="270"/>
      <c r="N3" s="270"/>
      <c r="O3" s="270"/>
      <c r="P3" s="270"/>
      <c r="Q3" s="270"/>
      <c r="R3" s="270"/>
      <c r="S3" s="271"/>
      <c r="T3" s="174"/>
      <c r="U3" s="174"/>
      <c r="V3" s="174"/>
    </row>
    <row r="4" spans="1:22" s="5" customFormat="1" ht="33.75" customHeight="1" thickBot="1">
      <c r="A4" s="287"/>
      <c r="B4" s="288"/>
      <c r="C4" s="276" t="s">
        <v>19</v>
      </c>
      <c r="D4" s="277"/>
      <c r="E4" s="277"/>
      <c r="F4" s="277"/>
      <c r="G4" s="278"/>
      <c r="H4" s="279" t="s">
        <v>346</v>
      </c>
      <c r="I4" s="280"/>
      <c r="J4" s="280"/>
      <c r="K4" s="280"/>
      <c r="L4" s="280"/>
      <c r="M4" s="280"/>
      <c r="N4" s="280"/>
      <c r="O4" s="280"/>
      <c r="P4" s="280"/>
      <c r="Q4" s="280"/>
      <c r="R4" s="280"/>
      <c r="S4" s="281"/>
      <c r="T4" s="174"/>
      <c r="U4" s="174"/>
      <c r="V4" s="174"/>
    </row>
    <row r="5" spans="3:22" s="5" customFormat="1" ht="21.75" customHeight="1">
      <c r="C5" s="9"/>
      <c r="D5" s="9"/>
      <c r="E5" s="9"/>
      <c r="F5" s="7"/>
      <c r="G5" s="6"/>
      <c r="H5" s="7"/>
      <c r="I5" s="8"/>
      <c r="J5" s="7"/>
      <c r="K5" s="7"/>
      <c r="L5" s="7"/>
      <c r="M5" s="7"/>
      <c r="N5" s="174"/>
      <c r="O5" s="174"/>
      <c r="P5" s="174"/>
      <c r="Q5" s="174"/>
      <c r="R5" s="174"/>
      <c r="S5" s="174"/>
      <c r="T5" s="174"/>
      <c r="U5" s="175"/>
      <c r="V5" s="175"/>
    </row>
    <row r="6" spans="3:22" s="1" customFormat="1" ht="30" customHeight="1" thickBot="1">
      <c r="C6" s="2"/>
      <c r="D6" s="2"/>
      <c r="E6" s="2"/>
      <c r="F6" s="4"/>
      <c r="G6" s="4"/>
      <c r="H6" s="4"/>
      <c r="I6" s="4"/>
      <c r="J6" s="2"/>
      <c r="K6" s="2"/>
      <c r="L6" s="2"/>
      <c r="M6" s="2"/>
      <c r="N6" s="2"/>
      <c r="O6" s="2"/>
      <c r="P6" s="2"/>
      <c r="Q6" s="2"/>
      <c r="R6" s="2"/>
      <c r="S6" s="176"/>
      <c r="T6" s="176"/>
      <c r="U6" s="175"/>
      <c r="V6" s="175"/>
    </row>
    <row r="7" spans="2:22" s="1" customFormat="1" ht="52.5" customHeight="1" thickBot="1">
      <c r="B7" s="118" t="s">
        <v>23</v>
      </c>
      <c r="C7" s="296" t="s">
        <v>347</v>
      </c>
      <c r="D7" s="297"/>
      <c r="E7" s="297"/>
      <c r="F7" s="298"/>
      <c r="G7" s="2"/>
      <c r="H7" s="2"/>
      <c r="I7" s="2"/>
      <c r="J7" s="2"/>
      <c r="K7" s="2"/>
      <c r="L7" s="2"/>
      <c r="M7" s="2"/>
      <c r="N7" s="2"/>
      <c r="O7" s="2"/>
      <c r="P7" s="2"/>
      <c r="Q7" s="2"/>
      <c r="R7" s="2"/>
      <c r="S7" s="176"/>
      <c r="T7" s="176"/>
      <c r="U7" s="175"/>
      <c r="V7" s="175"/>
    </row>
    <row r="8" spans="8:22" s="1" customFormat="1" ht="39.75" customHeight="1">
      <c r="H8" s="177"/>
      <c r="I8" s="177"/>
      <c r="J8" s="177"/>
      <c r="K8" s="177"/>
      <c r="L8" s="177"/>
      <c r="M8" s="177"/>
      <c r="N8" s="177"/>
      <c r="O8" s="177"/>
      <c r="P8" s="177"/>
      <c r="Q8" s="177"/>
      <c r="R8" s="177"/>
      <c r="S8" s="177"/>
      <c r="T8" s="177"/>
      <c r="U8" s="177"/>
      <c r="V8" s="177"/>
    </row>
    <row r="9" spans="8:22" s="1" customFormat="1" ht="21">
      <c r="H9" s="177"/>
      <c r="I9" s="177"/>
      <c r="J9" s="177"/>
      <c r="K9" s="177"/>
      <c r="L9" s="177"/>
      <c r="M9" s="177"/>
      <c r="N9" s="177"/>
      <c r="O9" s="177"/>
      <c r="P9" s="177"/>
      <c r="Q9" s="177"/>
      <c r="R9" s="177"/>
      <c r="S9" s="177"/>
      <c r="T9" s="177"/>
      <c r="U9" s="177"/>
      <c r="V9" s="177"/>
    </row>
    <row r="10" spans="1:22" s="36" customFormat="1" ht="45" customHeight="1">
      <c r="A10" s="289" t="s">
        <v>22</v>
      </c>
      <c r="B10" s="290"/>
      <c r="C10" s="290"/>
      <c r="D10" s="290"/>
      <c r="E10" s="290"/>
      <c r="F10" s="290"/>
      <c r="G10" s="290"/>
      <c r="H10" s="290"/>
      <c r="I10" s="290"/>
      <c r="J10" s="290"/>
      <c r="K10" s="290"/>
      <c r="L10" s="290"/>
      <c r="M10" s="290"/>
      <c r="N10" s="290"/>
      <c r="O10" s="290"/>
      <c r="P10" s="290"/>
      <c r="Q10" s="290"/>
      <c r="R10" s="290"/>
      <c r="S10" s="290"/>
      <c r="T10" s="290"/>
      <c r="U10" s="290"/>
      <c r="V10" s="291"/>
    </row>
    <row r="11" spans="1:22" s="37" customFormat="1" ht="38.25" customHeight="1">
      <c r="A11" s="259" t="s">
        <v>7</v>
      </c>
      <c r="B11" s="294" t="s">
        <v>8</v>
      </c>
      <c r="C11" s="295"/>
      <c r="D11" s="292" t="s">
        <v>18</v>
      </c>
      <c r="E11" s="292" t="s">
        <v>129</v>
      </c>
      <c r="F11" s="259" t="s">
        <v>14</v>
      </c>
      <c r="G11" s="259" t="s">
        <v>130</v>
      </c>
      <c r="H11" s="273" t="s">
        <v>330</v>
      </c>
      <c r="I11" s="274"/>
      <c r="J11" s="274"/>
      <c r="K11" s="274"/>
      <c r="L11" s="274"/>
      <c r="M11" s="274"/>
      <c r="N11" s="274"/>
      <c r="O11" s="274"/>
      <c r="P11" s="274"/>
      <c r="Q11" s="274"/>
      <c r="R11" s="274"/>
      <c r="S11" s="274"/>
      <c r="T11" s="274"/>
      <c r="U11" s="274"/>
      <c r="V11" s="275"/>
    </row>
    <row r="12" spans="1:22" s="37" customFormat="1" ht="46.5" customHeight="1">
      <c r="A12" s="259"/>
      <c r="B12" s="120" t="s">
        <v>21</v>
      </c>
      <c r="C12" s="120" t="s">
        <v>386</v>
      </c>
      <c r="D12" s="293"/>
      <c r="E12" s="293"/>
      <c r="F12" s="259"/>
      <c r="G12" s="259"/>
      <c r="H12" s="178" t="s">
        <v>12</v>
      </c>
      <c r="I12" s="178" t="s">
        <v>13</v>
      </c>
      <c r="J12" s="178" t="s">
        <v>9</v>
      </c>
      <c r="K12" s="178" t="s">
        <v>10</v>
      </c>
      <c r="L12" s="178" t="s">
        <v>11</v>
      </c>
      <c r="M12" s="178" t="s">
        <v>0</v>
      </c>
      <c r="N12" s="178" t="s">
        <v>1</v>
      </c>
      <c r="O12" s="178" t="s">
        <v>2</v>
      </c>
      <c r="P12" s="178" t="s">
        <v>3</v>
      </c>
      <c r="Q12" s="178" t="s">
        <v>4</v>
      </c>
      <c r="R12" s="178" t="s">
        <v>5</v>
      </c>
      <c r="S12" s="178" t="s">
        <v>6</v>
      </c>
      <c r="T12" s="178" t="s">
        <v>16</v>
      </c>
      <c r="U12" s="272" t="s">
        <v>17</v>
      </c>
      <c r="V12" s="272"/>
    </row>
    <row r="13" spans="1:22" s="51" customFormat="1" ht="93" customHeight="1">
      <c r="A13" s="282">
        <v>1</v>
      </c>
      <c r="B13" s="260" t="s">
        <v>128</v>
      </c>
      <c r="C13" s="266" t="s">
        <v>384</v>
      </c>
      <c r="D13" s="260" t="s">
        <v>47</v>
      </c>
      <c r="E13" s="263" t="str">
        <f>+'HV 1'!E9</f>
        <v>1. Alcanzar al 95 % la ejecución presupuestal de los proyectos de inversión de la Subsecretaría de Gestion de la Movilidad</v>
      </c>
      <c r="F13" s="260" t="str">
        <f>+'HV 1'!B15</f>
        <v>Ejecución Presupuestal proyectos de inversión</v>
      </c>
      <c r="G13" s="109" t="str">
        <f>+'HV 1'!B22</f>
        <v>Total presupuesto ejecutado de los proyectos de inversión.</v>
      </c>
      <c r="H13" s="179">
        <f>+'HV 1'!B30</f>
        <v>81039914393</v>
      </c>
      <c r="I13" s="179">
        <f>+'HV 1'!B31</f>
        <v>12188461628</v>
      </c>
      <c r="J13" s="179">
        <f>+'HV 1'!B32</f>
        <v>22842551797</v>
      </c>
      <c r="K13" s="179">
        <v>22119991110</v>
      </c>
      <c r="L13" s="179">
        <v>19592682813</v>
      </c>
      <c r="M13" s="179">
        <v>5998952110</v>
      </c>
      <c r="N13" s="180">
        <f>+'HV 1'!B36</f>
        <v>8236852908</v>
      </c>
      <c r="O13" s="181">
        <f>+'HV 1'!B37</f>
        <v>13973743533</v>
      </c>
      <c r="P13" s="181">
        <f>+'HV 1'!B38</f>
        <v>39035180275</v>
      </c>
      <c r="Q13" s="181">
        <f>+'HV 1'!B39</f>
        <v>21266613581</v>
      </c>
      <c r="R13" s="181">
        <f>+'HV 1'!B40</f>
        <v>13362177839</v>
      </c>
      <c r="S13" s="181">
        <f>+'HV 1'!B41</f>
        <v>21745435767</v>
      </c>
      <c r="T13" s="182">
        <f>+SUM(H13:S13)</f>
        <v>281402557754</v>
      </c>
      <c r="U13" s="302" t="str">
        <f>+'HV 1'!B42</f>
        <v>Para el cuarto trimestre de 2019, se logró el compromiso de $56,374,227,187, alcanzando a diciembre un porcentaje de ejecución del 92,63% lo cual equivale al 97,5% de cumplimiento de la meta.</v>
      </c>
      <c r="V13" s="303"/>
    </row>
    <row r="14" spans="1:22" s="51" customFormat="1" ht="93" customHeight="1">
      <c r="A14" s="261"/>
      <c r="B14" s="261"/>
      <c r="C14" s="267"/>
      <c r="D14" s="261"/>
      <c r="E14" s="264"/>
      <c r="F14" s="261"/>
      <c r="G14" s="109" t="str">
        <f>+'HV 1'!E22</f>
        <v>Total presupuesto programado de los proyectos de inversión</v>
      </c>
      <c r="H14" s="299">
        <f>+'HV 1'!D30</f>
        <v>303793858367.1</v>
      </c>
      <c r="I14" s="300"/>
      <c r="J14" s="300"/>
      <c r="K14" s="300"/>
      <c r="L14" s="300"/>
      <c r="M14" s="300"/>
      <c r="N14" s="300"/>
      <c r="O14" s="300"/>
      <c r="P14" s="300"/>
      <c r="Q14" s="300"/>
      <c r="R14" s="300"/>
      <c r="S14" s="301"/>
      <c r="T14" s="182">
        <f>+SUM(H14:S14)</f>
        <v>303793858367.1</v>
      </c>
      <c r="U14" s="304"/>
      <c r="V14" s="305"/>
    </row>
    <row r="15" spans="1:22" s="51" customFormat="1" ht="93" customHeight="1">
      <c r="A15" s="262"/>
      <c r="B15" s="262"/>
      <c r="C15" s="268"/>
      <c r="D15" s="262"/>
      <c r="E15" s="265"/>
      <c r="F15" s="262"/>
      <c r="G15" s="110" t="s">
        <v>131</v>
      </c>
      <c r="H15" s="183">
        <f>+H13/H14</f>
        <v>0.2667595547473925</v>
      </c>
      <c r="I15" s="183">
        <f>+I13/H14</f>
        <v>0.04012082960963498</v>
      </c>
      <c r="J15" s="184">
        <f>+J13/H14</f>
        <v>0.07519095981656548</v>
      </c>
      <c r="K15" s="183">
        <f>+K13/H14</f>
        <v>0.07281250262561441</v>
      </c>
      <c r="L15" s="183">
        <f>+L13/H14</f>
        <v>0.06449334729250679</v>
      </c>
      <c r="M15" s="183">
        <f>+M13/H14</f>
        <v>0.019746785343997823</v>
      </c>
      <c r="N15" s="183">
        <f>+N13/H14</f>
        <v>0.027113296339410224</v>
      </c>
      <c r="O15" s="183">
        <f>+O13/H14</f>
        <v>0.045997452378100205</v>
      </c>
      <c r="P15" s="183">
        <f>+P13/H14</f>
        <v>0.12849232859681603</v>
      </c>
      <c r="Q15" s="183">
        <f>+Q13/H14</f>
        <v>0.07000343487952196</v>
      </c>
      <c r="R15" s="183">
        <f>+R13/H14</f>
        <v>0.04398435804733532</v>
      </c>
      <c r="S15" s="183">
        <f>+S13/H14</f>
        <v>0.07157957663753406</v>
      </c>
      <c r="T15" s="185">
        <f>+T13/T14</f>
        <v>0.9262944263144297</v>
      </c>
      <c r="U15" s="306"/>
      <c r="V15" s="307"/>
    </row>
    <row r="16" spans="1:22" s="51" customFormat="1" ht="93" customHeight="1">
      <c r="A16" s="282">
        <v>2</v>
      </c>
      <c r="B16" s="260" t="s">
        <v>128</v>
      </c>
      <c r="C16" s="266" t="s">
        <v>384</v>
      </c>
      <c r="D16" s="260" t="s">
        <v>47</v>
      </c>
      <c r="E16" s="263" t="str">
        <f>+'HV 2'!E9</f>
        <v>2. Alcanzar al 90 % la ejecución del PAC programado de vigencia y reserva por la Subsecretaría de Gestion de la Movilidad de los proyectos de inversion a su cargo.</v>
      </c>
      <c r="F16" s="260" t="str">
        <f>+'HV 2'!B15</f>
        <v>Ejecución Presupuestal Plan Anualizado de Caja</v>
      </c>
      <c r="G16" s="117" t="str">
        <f>+'HV 2'!B22</f>
        <v>Giros efectivos (OPGET)</v>
      </c>
      <c r="H16" s="179">
        <f>+'HV 2'!B30</f>
        <v>2128951428</v>
      </c>
      <c r="I16" s="179">
        <f>+'HV 2'!B31</f>
        <v>16069614049</v>
      </c>
      <c r="J16" s="179">
        <f>+'HV 2'!B32</f>
        <v>10197359212</v>
      </c>
      <c r="K16" s="179">
        <f>+'HV 2'!B33</f>
        <v>19312347718</v>
      </c>
      <c r="L16" s="179">
        <f>+'HV 2'!B34</f>
        <v>26018090514</v>
      </c>
      <c r="M16" s="179">
        <f>+'HV 2'!B35</f>
        <v>10376944821</v>
      </c>
      <c r="N16" s="179">
        <f>+'HV 2'!B36</f>
        <v>16498202097</v>
      </c>
      <c r="O16" s="179">
        <f>+'HV 2'!B37</f>
        <v>21139106632</v>
      </c>
      <c r="P16" s="179">
        <f>+'HV 2'!B38</f>
        <v>29303794477</v>
      </c>
      <c r="Q16" s="179">
        <f>+'HV 2'!B39</f>
        <v>32768273465</v>
      </c>
      <c r="R16" s="179">
        <f>+'HV 2'!B40</f>
        <v>32007189026</v>
      </c>
      <c r="S16" s="179">
        <f>+'HV 2'!B41</f>
        <v>31816734737</v>
      </c>
      <c r="T16" s="182">
        <f>+SUM(H16:S16)</f>
        <v>247636608176</v>
      </c>
      <c r="U16" s="302" t="str">
        <f>+'HV 2'!B42</f>
        <v>Para el tercer trimestre del año 2019, se logra da un cumplimiento al PAC programado con un porcentaje del 84,06% al cierre del mes de diciembre de 2019.</v>
      </c>
      <c r="V16" s="303"/>
    </row>
    <row r="17" spans="1:22" s="51" customFormat="1" ht="93" customHeight="1">
      <c r="A17" s="261"/>
      <c r="B17" s="261"/>
      <c r="C17" s="267"/>
      <c r="D17" s="261"/>
      <c r="E17" s="264"/>
      <c r="F17" s="261"/>
      <c r="G17" s="109" t="str">
        <f>+'HV 2'!E22</f>
        <v>Plan Anualizado de Caja (PAC) programado de vigencia y reserva por la Subsecretaría de Gestion de la Movilidad</v>
      </c>
      <c r="H17" s="179">
        <f>+'HV 2'!D30</f>
        <v>5077142214</v>
      </c>
      <c r="I17" s="179">
        <f>+'HV 2'!D31</f>
        <v>20808517082</v>
      </c>
      <c r="J17" s="179">
        <f>+'HV 2'!D32</f>
        <v>11423898908</v>
      </c>
      <c r="K17" s="179">
        <f>+'HV 2'!D33</f>
        <v>21034481328</v>
      </c>
      <c r="L17" s="179">
        <f>+'HV 2'!D34</f>
        <v>28352145078</v>
      </c>
      <c r="M17" s="179">
        <f>+'HV 2'!D35</f>
        <v>12168633832</v>
      </c>
      <c r="N17" s="179">
        <f>+'HV 2'!D36</f>
        <v>19361722523</v>
      </c>
      <c r="O17" s="179">
        <f>+'HV 2'!D37</f>
        <v>23086234811</v>
      </c>
      <c r="P17" s="179">
        <f>+'HV 2'!D38</f>
        <v>38156460800</v>
      </c>
      <c r="Q17" s="179">
        <f>+'HV 2'!D39</f>
        <v>36822489155</v>
      </c>
      <c r="R17" s="179">
        <f>+'HV 2'!D40</f>
        <v>46486721685</v>
      </c>
      <c r="S17" s="179">
        <f>+'HV 2'!D41</f>
        <v>31816734737</v>
      </c>
      <c r="T17" s="182">
        <f>+SUM(H17:S17)</f>
        <v>294595182153</v>
      </c>
      <c r="U17" s="304"/>
      <c r="V17" s="305"/>
    </row>
    <row r="18" spans="1:22" s="51" customFormat="1" ht="93" customHeight="1">
      <c r="A18" s="262"/>
      <c r="B18" s="262"/>
      <c r="C18" s="268"/>
      <c r="D18" s="262"/>
      <c r="E18" s="265"/>
      <c r="F18" s="262"/>
      <c r="G18" s="110" t="s">
        <v>131</v>
      </c>
      <c r="H18" s="183">
        <f>+H16/H17</f>
        <v>0.4193208183394014</v>
      </c>
      <c r="I18" s="183">
        <f aca="true" t="shared" si="0" ref="I18:S18">+I16/I17</f>
        <v>0.7722613767081319</v>
      </c>
      <c r="J18" s="183">
        <f t="shared" si="0"/>
        <v>0.8926338804397971</v>
      </c>
      <c r="K18" s="183">
        <f t="shared" si="0"/>
        <v>0.9181280687103235</v>
      </c>
      <c r="L18" s="183">
        <f t="shared" si="0"/>
        <v>0.9176762619696411</v>
      </c>
      <c r="M18" s="183">
        <f t="shared" si="0"/>
        <v>0.8527616957058586</v>
      </c>
      <c r="N18" s="183">
        <f t="shared" si="0"/>
        <v>0.8521040458771996</v>
      </c>
      <c r="O18" s="183">
        <f t="shared" si="0"/>
        <v>0.91565847809569</v>
      </c>
      <c r="P18" s="183">
        <f t="shared" si="0"/>
        <v>0.7679903707683496</v>
      </c>
      <c r="Q18" s="183">
        <f t="shared" si="0"/>
        <v>0.8898983804996384</v>
      </c>
      <c r="R18" s="183">
        <f t="shared" si="0"/>
        <v>0.6885232570901606</v>
      </c>
      <c r="S18" s="183">
        <f t="shared" si="0"/>
        <v>1</v>
      </c>
      <c r="T18" s="185">
        <f>+T16/T17</f>
        <v>0.8405996539596776</v>
      </c>
      <c r="U18" s="306"/>
      <c r="V18" s="307"/>
    </row>
    <row r="19" spans="1:22" s="51" customFormat="1" ht="93" customHeight="1">
      <c r="A19" s="282">
        <v>3</v>
      </c>
      <c r="B19" s="260" t="s">
        <v>128</v>
      </c>
      <c r="C19" s="266" t="s">
        <v>388</v>
      </c>
      <c r="D19" s="260" t="s">
        <v>47</v>
      </c>
      <c r="E19" s="263" t="str">
        <f>+'HV 3_PAAC'!F9</f>
        <v>3. Realizar el 100% de las actividades programadas en el Plan Anticorrupción y de Atención al Ciudadano de la vigencia por la Subsecretaria de Gestión de la Movilidad</v>
      </c>
      <c r="F19" s="260" t="str">
        <f>+'HV 3_PAAC'!C15</f>
        <v>Cumplimiento del P.A.A.C</v>
      </c>
      <c r="G19" s="117" t="str">
        <f>+'HV 3_PAAC'!C22</f>
        <v>Total actividades ejecutadas </v>
      </c>
      <c r="H19" s="179">
        <f>+'HV 3_PAAC'!C30</f>
        <v>0</v>
      </c>
      <c r="I19" s="179">
        <f>+'HV 3_PAAC'!C31</f>
        <v>0</v>
      </c>
      <c r="J19" s="179">
        <f>+'HV 3_PAAC'!C32</f>
        <v>0</v>
      </c>
      <c r="K19" s="179">
        <f>+'HV 3_PAAC'!C33</f>
        <v>0</v>
      </c>
      <c r="L19" s="179">
        <f>+'HV 3_PAAC'!C34</f>
        <v>1</v>
      </c>
      <c r="M19" s="179">
        <f>+'HV 3_PAAC'!C35</f>
        <v>0</v>
      </c>
      <c r="N19" s="179">
        <f>+'HV 3_PAAC'!C36</f>
        <v>0</v>
      </c>
      <c r="O19" s="179">
        <f>+'HV 3_PAAC'!C37</f>
        <v>1</v>
      </c>
      <c r="P19" s="179">
        <f>+'HV 3_PAAC'!C38</f>
        <v>0</v>
      </c>
      <c r="Q19" s="179">
        <f>+'HV 3_PAAC'!C39</f>
        <v>0</v>
      </c>
      <c r="R19" s="179">
        <f>+'HV 3_PAAC'!C40</f>
        <v>0</v>
      </c>
      <c r="S19" s="179">
        <f>+'HV 3_PAAC'!C41</f>
        <v>1</v>
      </c>
      <c r="T19" s="182">
        <f>SUM(H19:S19)</f>
        <v>3</v>
      </c>
      <c r="U19" s="302" t="str">
        <f>+'HV 3_PAAC'!C42</f>
        <v>Se realiza el seguimiento a las acciones programadas en el PAAC, por parte de esta subsecretaria. Generando las alertas a los supervisores y ordenador del gasto frente a los giros con corte al mes de  septiembre de 2019.</v>
      </c>
      <c r="V19" s="303"/>
    </row>
    <row r="20" spans="1:22" s="51" customFormat="1" ht="93" customHeight="1">
      <c r="A20" s="261"/>
      <c r="B20" s="261"/>
      <c r="C20" s="267"/>
      <c r="D20" s="261"/>
      <c r="E20" s="264"/>
      <c r="F20" s="261"/>
      <c r="G20" s="109" t="str">
        <f>+'HV 3_PAAC'!F22</f>
        <v>Total actividades programadas</v>
      </c>
      <c r="H20" s="179">
        <f>+'HV 3_PAAC'!E30</f>
        <v>0</v>
      </c>
      <c r="I20" s="179">
        <f>+'HV 3_PAAC'!E31</f>
        <v>0</v>
      </c>
      <c r="J20" s="179">
        <f>+'HV 3_PAAC'!E32</f>
        <v>0</v>
      </c>
      <c r="K20" s="179">
        <f>+'HV 3_PAAC'!E33</f>
        <v>0</v>
      </c>
      <c r="L20" s="179">
        <f>+'HV 3_PAAC'!E34</f>
        <v>1</v>
      </c>
      <c r="M20" s="179">
        <f>+'HV 3_PAAC'!E35</f>
        <v>0</v>
      </c>
      <c r="N20" s="179">
        <f>+'HV 3_PAAC'!E36</f>
        <v>0</v>
      </c>
      <c r="O20" s="179">
        <f>+'HV 3_PAAC'!E37</f>
        <v>1</v>
      </c>
      <c r="P20" s="179">
        <f>+'HV 3_PAAC'!E38</f>
        <v>0</v>
      </c>
      <c r="Q20" s="179">
        <f>+'HV 3_PAAC'!E39</f>
        <v>0</v>
      </c>
      <c r="R20" s="179">
        <f>+'HV 3_PAAC'!E40</f>
        <v>0</v>
      </c>
      <c r="S20" s="179">
        <f>+'HV 3_PAAC'!E41</f>
        <v>1</v>
      </c>
      <c r="T20" s="182">
        <f>SUM(H20:S20)</f>
        <v>3</v>
      </c>
      <c r="U20" s="304"/>
      <c r="V20" s="305"/>
    </row>
    <row r="21" spans="1:22" s="51" customFormat="1" ht="93" customHeight="1">
      <c r="A21" s="262"/>
      <c r="B21" s="262"/>
      <c r="C21" s="268"/>
      <c r="D21" s="262"/>
      <c r="E21" s="265"/>
      <c r="F21" s="262"/>
      <c r="G21" s="110" t="s">
        <v>131</v>
      </c>
      <c r="H21" s="183" t="e">
        <f>+H19/H20</f>
        <v>#DIV/0!</v>
      </c>
      <c r="I21" s="183" t="e">
        <f aca="true" t="shared" si="1" ref="I21:S21">+I19/I20</f>
        <v>#DIV/0!</v>
      </c>
      <c r="J21" s="183" t="e">
        <f t="shared" si="1"/>
        <v>#DIV/0!</v>
      </c>
      <c r="K21" s="183" t="e">
        <f t="shared" si="1"/>
        <v>#DIV/0!</v>
      </c>
      <c r="L21" s="183">
        <f t="shared" si="1"/>
        <v>1</v>
      </c>
      <c r="M21" s="183" t="e">
        <f t="shared" si="1"/>
        <v>#DIV/0!</v>
      </c>
      <c r="N21" s="183" t="e">
        <f t="shared" si="1"/>
        <v>#DIV/0!</v>
      </c>
      <c r="O21" s="183">
        <f t="shared" si="1"/>
        <v>1</v>
      </c>
      <c r="P21" s="183" t="e">
        <f t="shared" si="1"/>
        <v>#DIV/0!</v>
      </c>
      <c r="Q21" s="183" t="e">
        <f t="shared" si="1"/>
        <v>#DIV/0!</v>
      </c>
      <c r="R21" s="183" t="e">
        <f t="shared" si="1"/>
        <v>#DIV/0!</v>
      </c>
      <c r="S21" s="183">
        <f t="shared" si="1"/>
        <v>1</v>
      </c>
      <c r="T21" s="185">
        <f>+T19/T20</f>
        <v>1</v>
      </c>
      <c r="U21" s="306"/>
      <c r="V21" s="307"/>
    </row>
    <row r="22" spans="1:22" ht="79.5" customHeight="1">
      <c r="A22" s="282">
        <v>4</v>
      </c>
      <c r="B22" s="260" t="s">
        <v>272</v>
      </c>
      <c r="C22" s="266" t="s">
        <v>384</v>
      </c>
      <c r="D22" s="260" t="s">
        <v>20</v>
      </c>
      <c r="E22" s="263" t="str">
        <f>+'HV 4 MIPG'!E9</f>
        <v>4. Realizar el 100% de las actividades programadas en el Modelo Integrado de Planeación y Gestión - MIPG de la vigencia, por la Subsecretaria de Gestión de la Movilidad</v>
      </c>
      <c r="F22" s="260" t="s">
        <v>331</v>
      </c>
      <c r="G22" s="117" t="s">
        <v>302</v>
      </c>
      <c r="H22" s="256">
        <f>+'HV 4 MIPG'!B30</f>
        <v>0.4</v>
      </c>
      <c r="I22" s="257"/>
      <c r="J22" s="258"/>
      <c r="K22" s="256">
        <f>+'HV 4 MIPG'!B33</f>
        <v>0.2</v>
      </c>
      <c r="L22" s="257"/>
      <c r="M22" s="258"/>
      <c r="N22" s="256">
        <f>+'HV 4 MIPG'!B36</f>
        <v>0.2</v>
      </c>
      <c r="O22" s="257"/>
      <c r="P22" s="258"/>
      <c r="Q22" s="256">
        <f>+'HV 4 MIPG'!B39</f>
        <v>0.2</v>
      </c>
      <c r="R22" s="257"/>
      <c r="S22" s="258"/>
      <c r="T22" s="197">
        <f>SUM(H22:S22)</f>
        <v>1</v>
      </c>
      <c r="U22" s="302" t="str">
        <f>+'HV 4 MIPG'!B42</f>
        <v>Se han cumplido con las actividades programadas del MIPG con un 100% de cumplimiento. Realizando los seguimiento programados y el análisis presupuestal para el cierre de la vigencia 2019. Frente a las actividades desarrolladas en los encuentros ciudadanos se toman el 100% las solicitudes de la ciudadanía recepcionadas.</v>
      </c>
      <c r="V22" s="303"/>
    </row>
    <row r="23" spans="1:22" ht="69" customHeight="1">
      <c r="A23" s="261"/>
      <c r="B23" s="261"/>
      <c r="C23" s="267"/>
      <c r="D23" s="261"/>
      <c r="E23" s="264"/>
      <c r="F23" s="261"/>
      <c r="G23" s="109" t="s">
        <v>303</v>
      </c>
      <c r="H23" s="256">
        <f>+'HV 4 MIPG'!D30</f>
        <v>0.4</v>
      </c>
      <c r="I23" s="257"/>
      <c r="J23" s="258"/>
      <c r="K23" s="256">
        <f>+'HV 4 MIPG'!D33</f>
        <v>0.2</v>
      </c>
      <c r="L23" s="257"/>
      <c r="M23" s="258"/>
      <c r="N23" s="256">
        <f>+'HV 4 MIPG'!D36</f>
        <v>0.2</v>
      </c>
      <c r="O23" s="257"/>
      <c r="P23" s="258"/>
      <c r="Q23" s="256">
        <f>+'HV 4 MIPG'!D39</f>
        <v>0.2</v>
      </c>
      <c r="R23" s="257"/>
      <c r="S23" s="258"/>
      <c r="T23" s="186">
        <f>SUM(H23:S23)</f>
        <v>1</v>
      </c>
      <c r="U23" s="304"/>
      <c r="V23" s="305"/>
    </row>
    <row r="24" spans="1:22" ht="90">
      <c r="A24" s="262"/>
      <c r="B24" s="262"/>
      <c r="C24" s="268"/>
      <c r="D24" s="262"/>
      <c r="E24" s="265"/>
      <c r="F24" s="262"/>
      <c r="G24" s="110" t="s">
        <v>131</v>
      </c>
      <c r="H24" s="256">
        <f>+H22/H23</f>
        <v>1</v>
      </c>
      <c r="I24" s="257" t="e">
        <f aca="true" t="shared" si="2" ref="I24:S24">+I22/I23</f>
        <v>#DIV/0!</v>
      </c>
      <c r="J24" s="258" t="e">
        <f t="shared" si="2"/>
        <v>#DIV/0!</v>
      </c>
      <c r="K24" s="256">
        <f t="shared" si="2"/>
        <v>1</v>
      </c>
      <c r="L24" s="257" t="e">
        <f t="shared" si="2"/>
        <v>#DIV/0!</v>
      </c>
      <c r="M24" s="258" t="e">
        <f t="shared" si="2"/>
        <v>#DIV/0!</v>
      </c>
      <c r="N24" s="256">
        <f t="shared" si="2"/>
        <v>1</v>
      </c>
      <c r="O24" s="257" t="e">
        <f t="shared" si="2"/>
        <v>#DIV/0!</v>
      </c>
      <c r="P24" s="258" t="e">
        <f t="shared" si="2"/>
        <v>#DIV/0!</v>
      </c>
      <c r="Q24" s="256">
        <f t="shared" si="2"/>
        <v>1</v>
      </c>
      <c r="R24" s="257" t="e">
        <f t="shared" si="2"/>
        <v>#DIV/0!</v>
      </c>
      <c r="S24" s="258" t="e">
        <f t="shared" si="2"/>
        <v>#DIV/0!</v>
      </c>
      <c r="T24" s="185">
        <f>+T22/T23</f>
        <v>1</v>
      </c>
      <c r="U24" s="306"/>
      <c r="V24" s="307"/>
    </row>
    <row r="25" spans="21:22" ht="21">
      <c r="U25" s="209"/>
      <c r="V25" s="209"/>
    </row>
    <row r="26" spans="21:22" ht="21">
      <c r="U26" s="209"/>
      <c r="V26" s="209"/>
    </row>
  </sheetData>
  <sheetProtection formatCells="0" formatColumns="0" formatRows="0"/>
  <mergeCells count="57">
    <mergeCell ref="U13:V15"/>
    <mergeCell ref="N24:P24"/>
    <mergeCell ref="Q24:S24"/>
    <mergeCell ref="K22:M22"/>
    <mergeCell ref="N22:P22"/>
    <mergeCell ref="H24:J24"/>
    <mergeCell ref="U19:V21"/>
    <mergeCell ref="U16:V18"/>
    <mergeCell ref="K24:M24"/>
    <mergeCell ref="Q22:S22"/>
    <mergeCell ref="U22:V24"/>
    <mergeCell ref="H23:J23"/>
    <mergeCell ref="K23:M23"/>
    <mergeCell ref="N23:P23"/>
    <mergeCell ref="Q23:S23"/>
    <mergeCell ref="A22:A24"/>
    <mergeCell ref="B22:B24"/>
    <mergeCell ref="C22:C24"/>
    <mergeCell ref="D22:D24"/>
    <mergeCell ref="F22:F24"/>
    <mergeCell ref="B13:B15"/>
    <mergeCell ref="E11:E12"/>
    <mergeCell ref="A16:A18"/>
    <mergeCell ref="B11:C11"/>
    <mergeCell ref="C7:F7"/>
    <mergeCell ref="H14:S14"/>
    <mergeCell ref="A13:A15"/>
    <mergeCell ref="A19:A21"/>
    <mergeCell ref="B19:B21"/>
    <mergeCell ref="C19:C21"/>
    <mergeCell ref="D19:D21"/>
    <mergeCell ref="E19:E21"/>
    <mergeCell ref="A1:B4"/>
    <mergeCell ref="A11:A12"/>
    <mergeCell ref="A10:V10"/>
    <mergeCell ref="D11:D12"/>
    <mergeCell ref="C1:S1"/>
    <mergeCell ref="C2:S2"/>
    <mergeCell ref="G11:G12"/>
    <mergeCell ref="U12:V12"/>
    <mergeCell ref="H11:V11"/>
    <mergeCell ref="F16:F18"/>
    <mergeCell ref="F19:F21"/>
    <mergeCell ref="C13:C15"/>
    <mergeCell ref="C3:S3"/>
    <mergeCell ref="C4:G4"/>
    <mergeCell ref="H4:S4"/>
    <mergeCell ref="H22:J22"/>
    <mergeCell ref="F11:F12"/>
    <mergeCell ref="F13:F15"/>
    <mergeCell ref="E22:E24"/>
    <mergeCell ref="B16:B18"/>
    <mergeCell ref="C16:C18"/>
    <mergeCell ref="D16:D18"/>
    <mergeCell ref="E16:E18"/>
    <mergeCell ref="E13:E15"/>
    <mergeCell ref="D13:D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3" r:id="rId3"/>
  <headerFooter>
    <oddFooter>&amp;L&amp;"Arial,Normal"&amp;9F01-PE01-PR01 - V3</oddFooter>
  </headerFooter>
  <ignoredErrors>
    <ignoredError sqref="H24" evalError="1"/>
  </ignoredErrors>
  <drawing r:id="rId2"/>
  <legacyDrawing r:id="rId1"/>
</worksheet>
</file>

<file path=xl/worksheets/sheet10.xml><?xml version="1.0" encoding="utf-8"?>
<worksheet xmlns="http://schemas.openxmlformats.org/spreadsheetml/2006/main" xmlns:r="http://schemas.openxmlformats.org/officeDocument/2006/relationships">
  <sheetPr>
    <tabColor rgb="FF002060"/>
  </sheetPr>
  <dimension ref="B1:K21"/>
  <sheetViews>
    <sheetView zoomScalePageLayoutView="0" workbookViewId="0" topLeftCell="A10">
      <selection activeCell="F10" sqref="F10"/>
    </sheetView>
  </sheetViews>
  <sheetFormatPr defaultColWidth="11.421875" defaultRowHeight="15"/>
  <cols>
    <col min="1" max="1" width="11.421875" style="48" customWidth="1"/>
    <col min="2" max="2" width="18.421875" style="48" customWidth="1"/>
    <col min="3" max="3" width="15.8515625" style="48" customWidth="1"/>
    <col min="4" max="4" width="14.8515625" style="48" customWidth="1"/>
    <col min="5" max="5" width="19.140625" style="48" customWidth="1"/>
    <col min="6" max="6" width="53.421875" style="48" customWidth="1"/>
    <col min="7" max="10" width="16.57421875" style="48" customWidth="1"/>
    <col min="11" max="11" width="42.7109375" style="48" customWidth="1"/>
    <col min="12" max="16384" width="11.421875" style="48" customWidth="1"/>
  </cols>
  <sheetData>
    <row r="1" spans="2:10" ht="18.75" customHeight="1" thickBot="1">
      <c r="B1" s="439"/>
      <c r="C1" s="433" t="s">
        <v>343</v>
      </c>
      <c r="D1" s="434"/>
      <c r="E1" s="434"/>
      <c r="F1" s="434"/>
      <c r="G1" s="434"/>
      <c r="H1" s="434"/>
      <c r="I1" s="434"/>
      <c r="J1" s="435"/>
    </row>
    <row r="2" spans="2:10" ht="18.75" customHeight="1" thickBot="1">
      <c r="B2" s="440"/>
      <c r="C2" s="436" t="s">
        <v>15</v>
      </c>
      <c r="D2" s="437"/>
      <c r="E2" s="437"/>
      <c r="F2" s="437"/>
      <c r="G2" s="437"/>
      <c r="H2" s="437"/>
      <c r="I2" s="437"/>
      <c r="J2" s="438"/>
    </row>
    <row r="3" spans="2:10" ht="18.75" customHeight="1" thickBot="1">
      <c r="B3" s="440"/>
      <c r="C3" s="436" t="s">
        <v>424</v>
      </c>
      <c r="D3" s="437"/>
      <c r="E3" s="437"/>
      <c r="F3" s="437"/>
      <c r="G3" s="437"/>
      <c r="H3" s="437"/>
      <c r="I3" s="437"/>
      <c r="J3" s="438"/>
    </row>
    <row r="4" spans="2:10" ht="18.75" customHeight="1" thickBot="1">
      <c r="B4" s="441"/>
      <c r="C4" s="436" t="s">
        <v>342</v>
      </c>
      <c r="D4" s="437"/>
      <c r="E4" s="437"/>
      <c r="F4" s="437"/>
      <c r="G4" s="437"/>
      <c r="H4" s="442" t="s">
        <v>340</v>
      </c>
      <c r="I4" s="443"/>
      <c r="J4" s="444"/>
    </row>
    <row r="5" spans="2:10" ht="12.75" thickBot="1">
      <c r="B5" s="241"/>
      <c r="C5" s="217"/>
      <c r="D5" s="217"/>
      <c r="E5" s="217"/>
      <c r="F5" s="217"/>
      <c r="G5" s="217"/>
      <c r="H5" s="217"/>
      <c r="I5" s="217"/>
      <c r="J5" s="218"/>
    </row>
    <row r="6" spans="2:10" ht="48.75" customHeight="1" thickBot="1">
      <c r="B6" s="136" t="s">
        <v>307</v>
      </c>
      <c r="C6" s="450" t="s">
        <v>355</v>
      </c>
      <c r="D6" s="451"/>
      <c r="E6" s="452"/>
      <c r="F6" s="137"/>
      <c r="G6" s="217"/>
      <c r="H6" s="217"/>
      <c r="I6" s="217"/>
      <c r="J6" s="218"/>
    </row>
    <row r="7" spans="2:10" ht="15.75" customHeight="1" thickBot="1">
      <c r="B7" s="138" t="s">
        <v>23</v>
      </c>
      <c r="C7" s="453" t="str">
        <f>+Metas_Magnitud!C7</f>
        <v>SUBSECRETARIA DE GESTION DE LA MOVILIDAD</v>
      </c>
      <c r="D7" s="454"/>
      <c r="E7" s="455"/>
      <c r="F7" s="137"/>
      <c r="G7" s="217"/>
      <c r="H7" s="217"/>
      <c r="I7" s="217"/>
      <c r="J7" s="218"/>
    </row>
    <row r="8" spans="2:10" ht="24.75" customHeight="1" thickBot="1">
      <c r="B8" s="138" t="s">
        <v>308</v>
      </c>
      <c r="C8" s="456" t="str">
        <f>+C7</f>
        <v>SUBSECRETARIA DE GESTION DE LA MOVILIDAD</v>
      </c>
      <c r="D8" s="457"/>
      <c r="E8" s="458"/>
      <c r="F8" s="139"/>
      <c r="G8" s="217"/>
      <c r="H8" s="217"/>
      <c r="I8" s="217"/>
      <c r="J8" s="218"/>
    </row>
    <row r="9" spans="2:10" ht="24.75" customHeight="1" thickBot="1">
      <c r="B9" s="138" t="s">
        <v>309</v>
      </c>
      <c r="C9" s="459" t="s">
        <v>354</v>
      </c>
      <c r="D9" s="460"/>
      <c r="E9" s="461"/>
      <c r="F9" s="137"/>
      <c r="G9" s="217"/>
      <c r="H9" s="217"/>
      <c r="I9" s="217"/>
      <c r="J9" s="218"/>
    </row>
    <row r="10" spans="2:10" ht="56.25" customHeight="1" thickBot="1">
      <c r="B10" s="138" t="s">
        <v>310</v>
      </c>
      <c r="C10" s="584" t="str">
        <f>+'HV 4 MIPG'!E9</f>
        <v>4. Realizar el 100% de las actividades programadas en el Modelo Integrado de Planeación y Gestión - MIPG de la vigencia, por la Subsecretaria de Gestión de la Movilidad</v>
      </c>
      <c r="D10" s="585"/>
      <c r="E10" s="586"/>
      <c r="F10" s="137"/>
      <c r="G10" s="217"/>
      <c r="H10" s="217"/>
      <c r="I10" s="217"/>
      <c r="J10" s="218"/>
    </row>
    <row r="11" ht="12">
      <c r="B11" s="214"/>
    </row>
    <row r="12" spans="2:11" ht="12">
      <c r="B12" s="543" t="s">
        <v>344</v>
      </c>
      <c r="C12" s="544"/>
      <c r="D12" s="544"/>
      <c r="E12" s="544"/>
      <c r="F12" s="544"/>
      <c r="G12" s="544"/>
      <c r="H12" s="545"/>
      <c r="I12" s="446" t="s">
        <v>311</v>
      </c>
      <c r="J12" s="447"/>
      <c r="K12" s="447"/>
    </row>
    <row r="13" spans="2:11" s="219" customFormat="1" ht="48">
      <c r="B13" s="220" t="s">
        <v>312</v>
      </c>
      <c r="C13" s="220" t="s">
        <v>313</v>
      </c>
      <c r="D13" s="220" t="s">
        <v>314</v>
      </c>
      <c r="E13" s="220" t="s">
        <v>315</v>
      </c>
      <c r="F13" s="220" t="s">
        <v>316</v>
      </c>
      <c r="G13" s="220" t="s">
        <v>317</v>
      </c>
      <c r="H13" s="220" t="s">
        <v>318</v>
      </c>
      <c r="I13" s="221" t="s">
        <v>319</v>
      </c>
      <c r="J13" s="221" t="s">
        <v>320</v>
      </c>
      <c r="K13" s="221" t="s">
        <v>321</v>
      </c>
    </row>
    <row r="14" spans="2:11" ht="24">
      <c r="B14" s="539">
        <v>1</v>
      </c>
      <c r="C14" s="538" t="s">
        <v>335</v>
      </c>
      <c r="D14" s="540">
        <v>1</v>
      </c>
      <c r="E14" s="242">
        <v>1</v>
      </c>
      <c r="F14" s="208" t="s">
        <v>395</v>
      </c>
      <c r="G14" s="249">
        <v>0.2</v>
      </c>
      <c r="H14" s="250">
        <v>43466</v>
      </c>
      <c r="I14" s="251">
        <v>0.2</v>
      </c>
      <c r="J14" s="245">
        <v>43555</v>
      </c>
      <c r="K14" s="246" t="s">
        <v>396</v>
      </c>
    </row>
    <row r="15" spans="2:11" ht="36">
      <c r="B15" s="539"/>
      <c r="C15" s="538"/>
      <c r="D15" s="541"/>
      <c r="E15" s="242">
        <v>2</v>
      </c>
      <c r="F15" s="208" t="s">
        <v>429</v>
      </c>
      <c r="G15" s="249">
        <v>0.2</v>
      </c>
      <c r="H15" s="250">
        <v>43525</v>
      </c>
      <c r="I15" s="251">
        <v>0.2</v>
      </c>
      <c r="J15" s="245">
        <v>43555</v>
      </c>
      <c r="K15" s="246" t="s">
        <v>398</v>
      </c>
    </row>
    <row r="16" spans="2:11" ht="36">
      <c r="B16" s="539"/>
      <c r="C16" s="538"/>
      <c r="D16" s="541"/>
      <c r="E16" s="242">
        <v>3</v>
      </c>
      <c r="F16" s="208" t="s">
        <v>429</v>
      </c>
      <c r="G16" s="249">
        <v>0.2</v>
      </c>
      <c r="H16" s="250">
        <v>43617</v>
      </c>
      <c r="I16" s="251">
        <v>0.2</v>
      </c>
      <c r="J16" s="245">
        <v>43646</v>
      </c>
      <c r="K16" s="246" t="s">
        <v>399</v>
      </c>
    </row>
    <row r="17" spans="2:11" ht="48">
      <c r="B17" s="539"/>
      <c r="C17" s="538"/>
      <c r="D17" s="541"/>
      <c r="E17" s="582">
        <v>4</v>
      </c>
      <c r="F17" s="208" t="s">
        <v>429</v>
      </c>
      <c r="G17" s="249">
        <v>0.1</v>
      </c>
      <c r="H17" s="250">
        <v>43709</v>
      </c>
      <c r="I17" s="251">
        <v>0.1</v>
      </c>
      <c r="J17" s="245">
        <v>43738</v>
      </c>
      <c r="K17" s="246" t="s">
        <v>410</v>
      </c>
    </row>
    <row r="18" spans="2:11" ht="83.25" customHeight="1">
      <c r="B18" s="539"/>
      <c r="C18" s="538"/>
      <c r="D18" s="541"/>
      <c r="E18" s="583"/>
      <c r="F18" s="208" t="s">
        <v>419</v>
      </c>
      <c r="G18" s="249">
        <v>0.1</v>
      </c>
      <c r="H18" s="250">
        <v>43709</v>
      </c>
      <c r="I18" s="251">
        <v>0.1</v>
      </c>
      <c r="J18" s="245">
        <v>43738</v>
      </c>
      <c r="K18" s="246" t="s">
        <v>413</v>
      </c>
    </row>
    <row r="19" spans="2:11" ht="73.5" customHeight="1">
      <c r="B19" s="539"/>
      <c r="C19" s="538"/>
      <c r="D19" s="541"/>
      <c r="E19" s="242">
        <v>5</v>
      </c>
      <c r="F19" s="208" t="s">
        <v>429</v>
      </c>
      <c r="G19" s="249">
        <v>0.1</v>
      </c>
      <c r="H19" s="250">
        <v>43800</v>
      </c>
      <c r="I19" s="251">
        <v>0.1</v>
      </c>
      <c r="J19" s="245">
        <v>43830</v>
      </c>
      <c r="K19" s="246" t="s">
        <v>420</v>
      </c>
    </row>
    <row r="20" spans="2:11" ht="73.5" customHeight="1">
      <c r="B20" s="198"/>
      <c r="C20" s="252"/>
      <c r="D20" s="253"/>
      <c r="E20" s="254">
        <v>6</v>
      </c>
      <c r="F20" s="208" t="s">
        <v>419</v>
      </c>
      <c r="G20" s="249">
        <v>0.1</v>
      </c>
      <c r="H20" s="250">
        <v>43800</v>
      </c>
      <c r="I20" s="251">
        <v>0.1</v>
      </c>
      <c r="J20" s="245">
        <v>43830</v>
      </c>
      <c r="K20" s="246" t="s">
        <v>423</v>
      </c>
    </row>
    <row r="21" spans="2:11" ht="12">
      <c r="B21" s="448" t="s">
        <v>323</v>
      </c>
      <c r="C21" s="449"/>
      <c r="D21" s="224">
        <f>SUM(D11:D19)</f>
        <v>1</v>
      </c>
      <c r="E21" s="225">
        <v>0</v>
      </c>
      <c r="F21" s="226"/>
      <c r="G21" s="224">
        <f>SUM(G14:G20)</f>
        <v>1</v>
      </c>
      <c r="H21" s="227"/>
      <c r="I21" s="255">
        <f>SUM(I14:I20)</f>
        <v>1</v>
      </c>
      <c r="J21" s="229"/>
      <c r="K21" s="229"/>
    </row>
  </sheetData>
  <sheetProtection/>
  <mergeCells count="18">
    <mergeCell ref="E17:E18"/>
    <mergeCell ref="B14:B19"/>
    <mergeCell ref="C14:C19"/>
    <mergeCell ref="D14:D19"/>
    <mergeCell ref="B21:C21"/>
    <mergeCell ref="C6:E6"/>
    <mergeCell ref="C7:E7"/>
    <mergeCell ref="C8:E8"/>
    <mergeCell ref="C9:E9"/>
    <mergeCell ref="C10:E10"/>
    <mergeCell ref="B12:H12"/>
    <mergeCell ref="I12:K12"/>
    <mergeCell ref="B1:B4"/>
    <mergeCell ref="C1:J1"/>
    <mergeCell ref="C2:J2"/>
    <mergeCell ref="C3:J3"/>
    <mergeCell ref="C4:G4"/>
    <mergeCell ref="H4:J4"/>
  </mergeCells>
  <printOptions/>
  <pageMargins left="0.7" right="0.7" top="0.75" bottom="0.75" header="0.3" footer="0.3"/>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dimension ref="A1:T85"/>
  <sheetViews>
    <sheetView zoomScalePageLayoutView="0" workbookViewId="0" topLeftCell="A43">
      <selection activeCell="A58" sqref="A58"/>
    </sheetView>
  </sheetViews>
  <sheetFormatPr defaultColWidth="11.421875" defaultRowHeight="15"/>
  <cols>
    <col min="1" max="1" width="65.28125" style="10" bestFit="1" customWidth="1"/>
    <col min="2" max="2" width="11.421875" style="10" customWidth="1"/>
    <col min="3" max="3" width="63.421875" style="11" customWidth="1"/>
    <col min="4" max="4" width="11.421875" style="11" customWidth="1"/>
    <col min="5" max="5" width="11.421875" style="33" customWidth="1"/>
    <col min="6" max="10" width="18.8515625" style="33" customWidth="1"/>
    <col min="11" max="11" width="15.28125" style="10" customWidth="1"/>
    <col min="12" max="16" width="11.421875" style="10" hidden="1" customWidth="1"/>
    <col min="17" max="17" width="15.8515625" style="10" hidden="1" customWidth="1"/>
    <col min="18" max="20" width="11.421875" style="10" hidden="1" customWidth="1"/>
    <col min="21" max="22" width="0" style="10" hidden="1" customWidth="1"/>
    <col min="23" max="16384" width="11.421875" style="10" customWidth="1"/>
  </cols>
  <sheetData>
    <row r="1" spans="1:20" ht="37.5" customHeight="1">
      <c r="A1" s="108" t="s">
        <v>239</v>
      </c>
      <c r="C1" s="108" t="s">
        <v>24</v>
      </c>
      <c r="E1" s="108" t="s">
        <v>25</v>
      </c>
      <c r="F1" s="108" t="s">
        <v>26</v>
      </c>
      <c r="G1" s="55"/>
      <c r="H1" s="595" t="s">
        <v>240</v>
      </c>
      <c r="I1" s="595"/>
      <c r="J1" s="595"/>
      <c r="K1" s="595"/>
      <c r="L1" s="596" t="s">
        <v>27</v>
      </c>
      <c r="M1" s="597"/>
      <c r="N1" s="597"/>
      <c r="O1" s="597"/>
      <c r="P1" s="12"/>
      <c r="Q1" s="598" t="s">
        <v>28</v>
      </c>
      <c r="R1" s="598"/>
      <c r="S1" s="598"/>
      <c r="T1" s="598"/>
    </row>
    <row r="2" spans="1:20" ht="30.75" customHeight="1" thickBot="1">
      <c r="A2" s="13" t="s">
        <v>241</v>
      </c>
      <c r="C2" s="14" t="s">
        <v>29</v>
      </c>
      <c r="E2" s="15">
        <v>1</v>
      </c>
      <c r="F2" s="15" t="s">
        <v>30</v>
      </c>
      <c r="G2" s="32"/>
      <c r="H2" s="590" t="s">
        <v>242</v>
      </c>
      <c r="I2" s="591"/>
      <c r="J2" s="591"/>
      <c r="K2" s="592"/>
      <c r="L2" s="599" t="s">
        <v>31</v>
      </c>
      <c r="M2" s="16">
        <v>2012</v>
      </c>
      <c r="N2" s="16"/>
      <c r="O2" s="16"/>
      <c r="P2" s="17"/>
      <c r="Q2" s="108"/>
      <c r="R2" s="18" t="s">
        <v>32</v>
      </c>
      <c r="S2" s="18" t="s">
        <v>33</v>
      </c>
      <c r="T2" s="18" t="s">
        <v>34</v>
      </c>
    </row>
    <row r="3" spans="1:20" ht="19.5" customHeight="1">
      <c r="A3" s="19" t="s">
        <v>243</v>
      </c>
      <c r="C3" s="14" t="s">
        <v>35</v>
      </c>
      <c r="E3" s="15">
        <v>2</v>
      </c>
      <c r="F3" s="15" t="s">
        <v>36</v>
      </c>
      <c r="G3" s="32"/>
      <c r="H3" s="600" t="s">
        <v>31</v>
      </c>
      <c r="I3" s="56">
        <v>2017</v>
      </c>
      <c r="J3" s="57"/>
      <c r="K3" s="58"/>
      <c r="L3" s="599"/>
      <c r="M3" s="20" t="s">
        <v>32</v>
      </c>
      <c r="N3" s="20" t="s">
        <v>33</v>
      </c>
      <c r="O3" s="20" t="s">
        <v>34</v>
      </c>
      <c r="P3" s="17"/>
      <c r="Q3" s="21" t="s">
        <v>37</v>
      </c>
      <c r="R3" s="22">
        <v>479830</v>
      </c>
      <c r="S3" s="22">
        <v>222331</v>
      </c>
      <c r="T3" s="22">
        <v>257499</v>
      </c>
    </row>
    <row r="4" spans="1:20" ht="15.75" customHeight="1">
      <c r="A4" s="27" t="s">
        <v>244</v>
      </c>
      <c r="C4" s="14" t="s">
        <v>38</v>
      </c>
      <c r="E4" s="15">
        <v>3</v>
      </c>
      <c r="F4" s="15" t="s">
        <v>39</v>
      </c>
      <c r="G4" s="32"/>
      <c r="H4" s="601"/>
      <c r="I4" s="59" t="s">
        <v>32</v>
      </c>
      <c r="J4" s="60" t="s">
        <v>33</v>
      </c>
      <c r="K4" s="61" t="s">
        <v>34</v>
      </c>
      <c r="L4" s="23" t="s">
        <v>32</v>
      </c>
      <c r="M4" s="22">
        <v>7571345</v>
      </c>
      <c r="N4" s="22">
        <v>3653868</v>
      </c>
      <c r="O4" s="22">
        <v>3917477</v>
      </c>
      <c r="P4" s="17"/>
      <c r="Q4" s="21" t="s">
        <v>40</v>
      </c>
      <c r="R4" s="22">
        <v>135160</v>
      </c>
      <c r="S4" s="22">
        <v>62795</v>
      </c>
      <c r="T4" s="22">
        <v>72365</v>
      </c>
    </row>
    <row r="5" spans="3:20" ht="12.75">
      <c r="C5" s="14" t="s">
        <v>41</v>
      </c>
      <c r="E5" s="15">
        <v>4</v>
      </c>
      <c r="F5" s="15" t="s">
        <v>42</v>
      </c>
      <c r="G5" s="32"/>
      <c r="H5" s="62" t="s">
        <v>245</v>
      </c>
      <c r="I5" s="63"/>
      <c r="J5" s="64"/>
      <c r="K5" s="65"/>
      <c r="L5" s="24">
        <v>0</v>
      </c>
      <c r="M5" s="25">
        <v>120482</v>
      </c>
      <c r="N5" s="25">
        <v>61704</v>
      </c>
      <c r="O5" s="25">
        <v>58778</v>
      </c>
      <c r="P5" s="17"/>
      <c r="Q5" s="21" t="s">
        <v>43</v>
      </c>
      <c r="R5" s="22">
        <v>109955</v>
      </c>
      <c r="S5" s="22">
        <v>55153</v>
      </c>
      <c r="T5" s="22">
        <v>54802</v>
      </c>
    </row>
    <row r="6" spans="1:20" ht="12.75">
      <c r="A6" s="26" t="s">
        <v>18</v>
      </c>
      <c r="C6" s="14" t="s">
        <v>44</v>
      </c>
      <c r="E6" s="15">
        <v>5</v>
      </c>
      <c r="F6" s="15" t="s">
        <v>45</v>
      </c>
      <c r="G6" s="32"/>
      <c r="H6" s="66" t="s">
        <v>32</v>
      </c>
      <c r="I6" s="67">
        <v>8080734</v>
      </c>
      <c r="J6" s="67">
        <v>3912910</v>
      </c>
      <c r="K6" s="67">
        <v>4167824</v>
      </c>
      <c r="L6" s="24">
        <v>1</v>
      </c>
      <c r="M6" s="25">
        <v>120064</v>
      </c>
      <c r="N6" s="25">
        <v>61454</v>
      </c>
      <c r="O6" s="25">
        <v>58610</v>
      </c>
      <c r="P6" s="17"/>
      <c r="Q6" s="21" t="s">
        <v>46</v>
      </c>
      <c r="R6" s="22">
        <v>409257</v>
      </c>
      <c r="S6" s="22">
        <v>199566</v>
      </c>
      <c r="T6" s="22">
        <v>209691</v>
      </c>
    </row>
    <row r="7" spans="1:20" ht="12.75" customHeight="1">
      <c r="A7" s="27" t="s">
        <v>47</v>
      </c>
      <c r="C7" s="14" t="s">
        <v>48</v>
      </c>
      <c r="E7" s="15">
        <v>6</v>
      </c>
      <c r="F7" s="15" t="s">
        <v>49</v>
      </c>
      <c r="G7" s="32"/>
      <c r="H7" s="68" t="s">
        <v>246</v>
      </c>
      <c r="I7" s="69">
        <v>607390</v>
      </c>
      <c r="J7" s="69">
        <v>312062</v>
      </c>
      <c r="K7" s="69">
        <v>295328</v>
      </c>
      <c r="L7" s="24">
        <v>2</v>
      </c>
      <c r="M7" s="25">
        <v>119780</v>
      </c>
      <c r="N7" s="25">
        <v>61272</v>
      </c>
      <c r="O7" s="25">
        <v>58508</v>
      </c>
      <c r="P7" s="17"/>
      <c r="Q7" s="21" t="s">
        <v>50</v>
      </c>
      <c r="R7" s="22">
        <v>400686</v>
      </c>
      <c r="S7" s="22">
        <v>197911</v>
      </c>
      <c r="T7" s="22">
        <v>202775</v>
      </c>
    </row>
    <row r="8" spans="1:20" ht="14.25" customHeight="1">
      <c r="A8" s="27" t="s">
        <v>51</v>
      </c>
      <c r="C8" s="14" t="s">
        <v>52</v>
      </c>
      <c r="E8" s="15">
        <v>7</v>
      </c>
      <c r="F8" s="15" t="s">
        <v>53</v>
      </c>
      <c r="G8" s="32"/>
      <c r="H8" s="68" t="s">
        <v>247</v>
      </c>
      <c r="I8" s="69">
        <v>601914</v>
      </c>
      <c r="J8" s="69">
        <v>308936</v>
      </c>
      <c r="K8" s="69">
        <v>292978</v>
      </c>
      <c r="L8" s="24">
        <v>3</v>
      </c>
      <c r="M8" s="25">
        <v>119273</v>
      </c>
      <c r="N8" s="25">
        <v>61064</v>
      </c>
      <c r="O8" s="25">
        <v>58209</v>
      </c>
      <c r="P8" s="17"/>
      <c r="Q8" s="21" t="s">
        <v>54</v>
      </c>
      <c r="R8" s="22">
        <v>201593</v>
      </c>
      <c r="S8" s="22">
        <v>99557</v>
      </c>
      <c r="T8" s="22">
        <v>102036</v>
      </c>
    </row>
    <row r="9" spans="1:20" ht="15.75" customHeight="1">
      <c r="A9" s="27" t="s">
        <v>55</v>
      </c>
      <c r="C9" s="108" t="s">
        <v>56</v>
      </c>
      <c r="E9" s="15">
        <v>8</v>
      </c>
      <c r="F9" s="15" t="s">
        <v>57</v>
      </c>
      <c r="G9" s="32"/>
      <c r="H9" s="68" t="s">
        <v>248</v>
      </c>
      <c r="I9" s="69">
        <v>602967</v>
      </c>
      <c r="J9" s="69">
        <v>308654</v>
      </c>
      <c r="K9" s="69">
        <v>294313</v>
      </c>
      <c r="L9" s="24">
        <v>4</v>
      </c>
      <c r="M9" s="25">
        <v>118935</v>
      </c>
      <c r="N9" s="25">
        <v>60931</v>
      </c>
      <c r="O9" s="25">
        <v>58004</v>
      </c>
      <c r="P9" s="17"/>
      <c r="Q9" s="21" t="s">
        <v>58</v>
      </c>
      <c r="R9" s="22">
        <v>597522</v>
      </c>
      <c r="S9" s="22">
        <v>292176</v>
      </c>
      <c r="T9" s="22">
        <v>305346</v>
      </c>
    </row>
    <row r="10" spans="1:20" ht="12.75">
      <c r="A10" s="27" t="s">
        <v>59</v>
      </c>
      <c r="C10" s="14" t="s">
        <v>60</v>
      </c>
      <c r="E10" s="15">
        <v>9</v>
      </c>
      <c r="F10" s="15" t="s">
        <v>61</v>
      </c>
      <c r="G10" s="32"/>
      <c r="H10" s="68" t="s">
        <v>249</v>
      </c>
      <c r="I10" s="69">
        <v>632370</v>
      </c>
      <c r="J10" s="69">
        <v>321173</v>
      </c>
      <c r="K10" s="69">
        <v>311197</v>
      </c>
      <c r="L10" s="24">
        <v>5</v>
      </c>
      <c r="M10" s="25">
        <v>118833</v>
      </c>
      <c r="N10" s="25">
        <v>60903</v>
      </c>
      <c r="O10" s="25">
        <v>57930</v>
      </c>
      <c r="P10" s="17"/>
      <c r="Q10" s="21" t="s">
        <v>62</v>
      </c>
      <c r="R10" s="22">
        <v>1030623</v>
      </c>
      <c r="S10" s="22">
        <v>502287</v>
      </c>
      <c r="T10" s="22">
        <v>528336</v>
      </c>
    </row>
    <row r="11" spans="1:20" ht="12.75">
      <c r="A11" s="27" t="s">
        <v>63</v>
      </c>
      <c r="C11" s="14" t="s">
        <v>64</v>
      </c>
      <c r="E11" s="15">
        <v>10</v>
      </c>
      <c r="F11" s="15" t="s">
        <v>65</v>
      </c>
      <c r="G11" s="32"/>
      <c r="H11" s="68" t="s">
        <v>250</v>
      </c>
      <c r="I11" s="69">
        <v>672749</v>
      </c>
      <c r="J11" s="69">
        <v>339928</v>
      </c>
      <c r="K11" s="69">
        <v>332821</v>
      </c>
      <c r="L11" s="24">
        <v>6</v>
      </c>
      <c r="M11" s="25">
        <v>118730</v>
      </c>
      <c r="N11" s="25">
        <v>60874</v>
      </c>
      <c r="O11" s="25">
        <v>57856</v>
      </c>
      <c r="P11" s="17"/>
      <c r="Q11" s="21" t="s">
        <v>66</v>
      </c>
      <c r="R11" s="22">
        <v>353859</v>
      </c>
      <c r="S11" s="22">
        <v>167533</v>
      </c>
      <c r="T11" s="22">
        <v>186326</v>
      </c>
    </row>
    <row r="12" spans="1:20" ht="12.75">
      <c r="A12" s="27" t="s">
        <v>67</v>
      </c>
      <c r="C12" s="14" t="s">
        <v>68</v>
      </c>
      <c r="E12" s="15">
        <v>11</v>
      </c>
      <c r="F12" s="15" t="s">
        <v>69</v>
      </c>
      <c r="G12" s="32"/>
      <c r="H12" s="68" t="s">
        <v>251</v>
      </c>
      <c r="I12" s="69">
        <v>650902</v>
      </c>
      <c r="J12" s="69">
        <v>329064</v>
      </c>
      <c r="K12" s="69">
        <v>321838</v>
      </c>
      <c r="L12" s="24">
        <v>7</v>
      </c>
      <c r="M12" s="25">
        <v>118696</v>
      </c>
      <c r="N12" s="25">
        <v>60878</v>
      </c>
      <c r="O12" s="25">
        <v>57818</v>
      </c>
      <c r="P12" s="17"/>
      <c r="Q12" s="21" t="s">
        <v>70</v>
      </c>
      <c r="R12" s="22">
        <v>851299</v>
      </c>
      <c r="S12" s="22">
        <v>406597</v>
      </c>
      <c r="T12" s="22">
        <v>444702</v>
      </c>
    </row>
    <row r="13" spans="1:20" ht="12.75">
      <c r="A13" s="27" t="s">
        <v>71</v>
      </c>
      <c r="C13" s="14" t="s">
        <v>72</v>
      </c>
      <c r="E13" s="15">
        <v>12</v>
      </c>
      <c r="F13" s="15" t="s">
        <v>73</v>
      </c>
      <c r="G13" s="32"/>
      <c r="H13" s="68" t="s">
        <v>252</v>
      </c>
      <c r="I13" s="69">
        <v>651442</v>
      </c>
      <c r="J13" s="69">
        <v>316050</v>
      </c>
      <c r="K13" s="69">
        <v>335392</v>
      </c>
      <c r="L13" s="24">
        <v>8</v>
      </c>
      <c r="M13" s="25">
        <v>119101</v>
      </c>
      <c r="N13" s="25">
        <v>61076</v>
      </c>
      <c r="O13" s="25">
        <v>58025</v>
      </c>
      <c r="P13" s="17"/>
      <c r="Q13" s="21" t="s">
        <v>74</v>
      </c>
      <c r="R13" s="22">
        <v>1094488</v>
      </c>
      <c r="S13" s="22">
        <v>518960</v>
      </c>
      <c r="T13" s="22">
        <v>575528</v>
      </c>
    </row>
    <row r="14" spans="1:20" ht="12.75">
      <c r="A14" s="27" t="s">
        <v>75</v>
      </c>
      <c r="C14" s="14" t="s">
        <v>76</v>
      </c>
      <c r="E14" s="15">
        <v>13</v>
      </c>
      <c r="F14" s="15" t="s">
        <v>77</v>
      </c>
      <c r="G14" s="32"/>
      <c r="H14" s="68" t="s">
        <v>253</v>
      </c>
      <c r="I14" s="69">
        <v>640060</v>
      </c>
      <c r="J14" s="69">
        <v>303971</v>
      </c>
      <c r="K14" s="69">
        <v>336089</v>
      </c>
      <c r="L14" s="24">
        <v>9</v>
      </c>
      <c r="M14" s="25">
        <v>119856</v>
      </c>
      <c r="N14" s="25">
        <v>61418</v>
      </c>
      <c r="O14" s="25">
        <v>58438</v>
      </c>
      <c r="P14" s="17"/>
      <c r="Q14" s="21" t="s">
        <v>78</v>
      </c>
      <c r="R14" s="22">
        <v>234948</v>
      </c>
      <c r="S14" s="22">
        <v>112703</v>
      </c>
      <c r="T14" s="22">
        <v>122245</v>
      </c>
    </row>
    <row r="15" spans="1:20" ht="12.75">
      <c r="A15" s="27" t="s">
        <v>79</v>
      </c>
      <c r="C15" s="14" t="s">
        <v>80</v>
      </c>
      <c r="E15" s="15">
        <v>14</v>
      </c>
      <c r="F15" s="15" t="s">
        <v>81</v>
      </c>
      <c r="G15" s="32"/>
      <c r="H15" s="68" t="s">
        <v>254</v>
      </c>
      <c r="I15" s="69">
        <v>563389</v>
      </c>
      <c r="J15" s="69">
        <v>268367</v>
      </c>
      <c r="K15" s="69">
        <v>295022</v>
      </c>
      <c r="L15" s="24">
        <v>10</v>
      </c>
      <c r="M15" s="25">
        <v>121019</v>
      </c>
      <c r="N15" s="25">
        <v>61921</v>
      </c>
      <c r="O15" s="25">
        <v>59098</v>
      </c>
      <c r="P15" s="17"/>
      <c r="Q15" s="21" t="s">
        <v>82</v>
      </c>
      <c r="R15" s="22">
        <v>147933</v>
      </c>
      <c r="S15" s="22">
        <v>68544</v>
      </c>
      <c r="T15" s="22">
        <v>79389</v>
      </c>
    </row>
    <row r="16" spans="1:20" ht="12.75">
      <c r="A16" s="27" t="s">
        <v>20</v>
      </c>
      <c r="C16" s="14" t="s">
        <v>83</v>
      </c>
      <c r="E16" s="15">
        <v>15</v>
      </c>
      <c r="F16" s="15" t="s">
        <v>84</v>
      </c>
      <c r="G16" s="32"/>
      <c r="H16" s="68" t="s">
        <v>255</v>
      </c>
      <c r="I16" s="69">
        <v>519261</v>
      </c>
      <c r="J16" s="69">
        <v>244556</v>
      </c>
      <c r="K16" s="69">
        <v>274705</v>
      </c>
      <c r="L16" s="24">
        <v>11</v>
      </c>
      <c r="M16" s="25">
        <v>122272</v>
      </c>
      <c r="N16" s="25">
        <v>62471</v>
      </c>
      <c r="O16" s="25">
        <v>59801</v>
      </c>
      <c r="P16" s="17"/>
      <c r="Q16" s="21" t="s">
        <v>85</v>
      </c>
      <c r="R16" s="22">
        <v>98209</v>
      </c>
      <c r="S16" s="22">
        <v>49277</v>
      </c>
      <c r="T16" s="22">
        <v>48932</v>
      </c>
    </row>
    <row r="17" spans="1:20" ht="12.75">
      <c r="A17" s="28" t="s">
        <v>86</v>
      </c>
      <c r="C17" s="14" t="s">
        <v>87</v>
      </c>
      <c r="E17" s="15">
        <v>16</v>
      </c>
      <c r="F17" s="15" t="s">
        <v>88</v>
      </c>
      <c r="G17" s="32"/>
      <c r="H17" s="68" t="s">
        <v>256</v>
      </c>
      <c r="I17" s="69">
        <v>503389</v>
      </c>
      <c r="J17" s="69">
        <v>233302</v>
      </c>
      <c r="K17" s="69">
        <v>270087</v>
      </c>
      <c r="L17" s="24">
        <v>12</v>
      </c>
      <c r="M17" s="25">
        <v>123722</v>
      </c>
      <c r="N17" s="25">
        <v>63080</v>
      </c>
      <c r="O17" s="25">
        <v>60642</v>
      </c>
      <c r="P17" s="17"/>
      <c r="Q17" s="21" t="s">
        <v>89</v>
      </c>
      <c r="R17" s="22">
        <v>108457</v>
      </c>
      <c r="S17" s="22">
        <v>52580</v>
      </c>
      <c r="T17" s="22">
        <v>55877</v>
      </c>
    </row>
    <row r="18" spans="1:20" ht="33.75" customHeight="1">
      <c r="A18" s="29" t="s">
        <v>223</v>
      </c>
      <c r="C18" s="14" t="s">
        <v>90</v>
      </c>
      <c r="E18" s="15">
        <v>17</v>
      </c>
      <c r="F18" s="15" t="s">
        <v>91</v>
      </c>
      <c r="G18" s="32"/>
      <c r="H18" s="68" t="s">
        <v>257</v>
      </c>
      <c r="I18" s="69">
        <v>439872</v>
      </c>
      <c r="J18" s="69">
        <v>200142</v>
      </c>
      <c r="K18" s="69">
        <v>239730</v>
      </c>
      <c r="L18" s="24">
        <v>13</v>
      </c>
      <c r="M18" s="25">
        <v>125124</v>
      </c>
      <c r="N18" s="25">
        <v>63639</v>
      </c>
      <c r="O18" s="25">
        <v>61485</v>
      </c>
      <c r="P18" s="17"/>
      <c r="Q18" s="21" t="s">
        <v>92</v>
      </c>
      <c r="R18" s="22">
        <v>258212</v>
      </c>
      <c r="S18" s="22">
        <v>125944</v>
      </c>
      <c r="T18" s="22">
        <v>132268</v>
      </c>
    </row>
    <row r="19" spans="1:20" ht="33.75" customHeight="1">
      <c r="A19" s="29" t="s">
        <v>225</v>
      </c>
      <c r="C19" s="14" t="s">
        <v>93</v>
      </c>
      <c r="E19" s="15">
        <v>18</v>
      </c>
      <c r="F19" s="15" t="s">
        <v>94</v>
      </c>
      <c r="G19" s="32"/>
      <c r="H19" s="68" t="s">
        <v>258</v>
      </c>
      <c r="I19" s="69">
        <v>341916</v>
      </c>
      <c r="J19" s="69">
        <v>152813</v>
      </c>
      <c r="K19" s="69">
        <v>189103</v>
      </c>
      <c r="L19" s="24">
        <v>14</v>
      </c>
      <c r="M19" s="25">
        <v>126598</v>
      </c>
      <c r="N19" s="25">
        <v>64282</v>
      </c>
      <c r="O19" s="25">
        <v>62316</v>
      </c>
      <c r="P19" s="17"/>
      <c r="Q19" s="21" t="s">
        <v>95</v>
      </c>
      <c r="R19" s="22">
        <v>24160</v>
      </c>
      <c r="S19" s="22">
        <v>12726</v>
      </c>
      <c r="T19" s="22">
        <v>11434</v>
      </c>
    </row>
    <row r="20" spans="1:20" ht="33.75" customHeight="1">
      <c r="A20" s="29" t="s">
        <v>226</v>
      </c>
      <c r="C20" s="14" t="s">
        <v>96</v>
      </c>
      <c r="E20" s="15">
        <v>19</v>
      </c>
      <c r="F20" s="15" t="s">
        <v>97</v>
      </c>
      <c r="G20" s="32"/>
      <c r="H20" s="68" t="s">
        <v>259</v>
      </c>
      <c r="I20" s="69">
        <v>253646</v>
      </c>
      <c r="J20" s="69">
        <v>111646</v>
      </c>
      <c r="K20" s="69">
        <v>142000</v>
      </c>
      <c r="L20" s="24">
        <v>15</v>
      </c>
      <c r="M20" s="25">
        <v>128143</v>
      </c>
      <c r="N20" s="25">
        <v>65043</v>
      </c>
      <c r="O20" s="25">
        <v>63100</v>
      </c>
      <c r="P20" s="17"/>
      <c r="Q20" s="21" t="s">
        <v>98</v>
      </c>
      <c r="R20" s="22">
        <v>377272</v>
      </c>
      <c r="S20" s="22">
        <v>184951</v>
      </c>
      <c r="T20" s="22">
        <v>192321</v>
      </c>
    </row>
    <row r="21" spans="1:20" ht="33.75" customHeight="1">
      <c r="A21" s="29" t="s">
        <v>228</v>
      </c>
      <c r="C21" s="14" t="s">
        <v>99</v>
      </c>
      <c r="E21" s="15">
        <v>20</v>
      </c>
      <c r="F21" s="15" t="s">
        <v>100</v>
      </c>
      <c r="G21" s="32"/>
      <c r="H21" s="68" t="s">
        <v>260</v>
      </c>
      <c r="I21" s="69">
        <v>177853</v>
      </c>
      <c r="J21" s="69">
        <v>76747</v>
      </c>
      <c r="K21" s="69">
        <v>101106</v>
      </c>
      <c r="L21" s="24">
        <v>16</v>
      </c>
      <c r="M21" s="25">
        <v>129625</v>
      </c>
      <c r="N21" s="25">
        <v>65820</v>
      </c>
      <c r="O21" s="25">
        <v>63805</v>
      </c>
      <c r="P21" s="17"/>
      <c r="Q21" s="21" t="s">
        <v>101</v>
      </c>
      <c r="R21" s="22">
        <v>651586</v>
      </c>
      <c r="S21" s="22">
        <v>319009</v>
      </c>
      <c r="T21" s="22">
        <v>332577</v>
      </c>
    </row>
    <row r="22" spans="1:20" ht="33.75" customHeight="1">
      <c r="A22" s="29" t="s">
        <v>229</v>
      </c>
      <c r="C22" s="14" t="s">
        <v>102</v>
      </c>
      <c r="E22" s="15">
        <v>55</v>
      </c>
      <c r="F22" s="15" t="s">
        <v>103</v>
      </c>
      <c r="G22" s="32"/>
      <c r="H22" s="68" t="s">
        <v>261</v>
      </c>
      <c r="I22" s="69">
        <v>113108</v>
      </c>
      <c r="J22" s="69">
        <v>45521</v>
      </c>
      <c r="K22" s="69">
        <v>67587</v>
      </c>
      <c r="L22" s="24">
        <v>17</v>
      </c>
      <c r="M22" s="25">
        <v>131107</v>
      </c>
      <c r="N22" s="25">
        <v>66558</v>
      </c>
      <c r="O22" s="25">
        <v>64549</v>
      </c>
      <c r="P22" s="17"/>
      <c r="Q22" s="21" t="s">
        <v>104</v>
      </c>
      <c r="R22" s="22">
        <v>6296</v>
      </c>
      <c r="S22" s="22">
        <v>3268</v>
      </c>
      <c r="T22" s="22">
        <v>3028</v>
      </c>
    </row>
    <row r="23" spans="1:20" ht="33.75" customHeight="1">
      <c r="A23" s="29" t="s">
        <v>231</v>
      </c>
      <c r="C23" s="30" t="s">
        <v>105</v>
      </c>
      <c r="E23" s="15">
        <v>66</v>
      </c>
      <c r="F23" s="15" t="s">
        <v>106</v>
      </c>
      <c r="G23" s="32"/>
      <c r="H23" s="68" t="s">
        <v>126</v>
      </c>
      <c r="I23" s="69">
        <v>108506</v>
      </c>
      <c r="J23" s="69">
        <v>39978</v>
      </c>
      <c r="K23" s="69">
        <v>68528</v>
      </c>
      <c r="L23" s="24">
        <v>18</v>
      </c>
      <c r="M23" s="25">
        <v>132790</v>
      </c>
      <c r="N23" s="25">
        <v>67353</v>
      </c>
      <c r="O23" s="25">
        <v>65437</v>
      </c>
      <c r="P23" s="17"/>
      <c r="Q23" s="23" t="s">
        <v>32</v>
      </c>
      <c r="R23" s="31">
        <f>SUM(R3:R22)</f>
        <v>7571345</v>
      </c>
      <c r="S23" s="31">
        <f>SUM(S3:S22)</f>
        <v>3653868</v>
      </c>
      <c r="T23" s="31">
        <f>SUM(T3:T22)</f>
        <v>3917477</v>
      </c>
    </row>
    <row r="24" spans="1:16" ht="33.75" customHeight="1" thickBot="1">
      <c r="A24" s="29" t="s">
        <v>232</v>
      </c>
      <c r="C24" s="14" t="s">
        <v>107</v>
      </c>
      <c r="E24" s="15">
        <v>77</v>
      </c>
      <c r="F24" s="15" t="s">
        <v>108</v>
      </c>
      <c r="G24" s="32"/>
      <c r="H24" s="32"/>
      <c r="I24" s="32"/>
      <c r="J24" s="32"/>
      <c r="L24" s="24">
        <v>19</v>
      </c>
      <c r="M24" s="25">
        <v>133340</v>
      </c>
      <c r="N24" s="25">
        <v>67602</v>
      </c>
      <c r="O24" s="25">
        <v>65738</v>
      </c>
      <c r="P24" s="17"/>
    </row>
    <row r="25" spans="1:20" ht="33.75" customHeight="1">
      <c r="A25" s="29" t="s">
        <v>233</v>
      </c>
      <c r="C25" s="14" t="s">
        <v>109</v>
      </c>
      <c r="E25" s="15">
        <v>88</v>
      </c>
      <c r="F25" s="15" t="s">
        <v>110</v>
      </c>
      <c r="G25" s="32"/>
      <c r="H25" s="32"/>
      <c r="I25" s="32"/>
      <c r="J25" s="32"/>
      <c r="L25" s="24">
        <v>20</v>
      </c>
      <c r="M25" s="25">
        <v>132165</v>
      </c>
      <c r="N25" s="25">
        <v>67024</v>
      </c>
      <c r="O25" s="25">
        <v>65141</v>
      </c>
      <c r="P25" s="17"/>
      <c r="Q25" s="587" t="s">
        <v>262</v>
      </c>
      <c r="R25" s="588"/>
      <c r="S25" s="588"/>
      <c r="T25" s="589"/>
    </row>
    <row r="26" spans="1:20" ht="15" customHeight="1" thickBot="1">
      <c r="A26" s="28" t="s">
        <v>127</v>
      </c>
      <c r="C26" s="14" t="s">
        <v>111</v>
      </c>
      <c r="E26" s="15">
        <v>98</v>
      </c>
      <c r="F26" s="15" t="s">
        <v>112</v>
      </c>
      <c r="G26" s="32"/>
      <c r="H26" s="32"/>
      <c r="I26" s="32"/>
      <c r="J26" s="32"/>
      <c r="L26" s="24">
        <v>21</v>
      </c>
      <c r="M26" s="25">
        <v>129957</v>
      </c>
      <c r="N26" s="25">
        <v>65924</v>
      </c>
      <c r="O26" s="25">
        <v>64033</v>
      </c>
      <c r="P26" s="17"/>
      <c r="Q26" s="590" t="s">
        <v>242</v>
      </c>
      <c r="R26" s="591"/>
      <c r="S26" s="591"/>
      <c r="T26" s="592"/>
    </row>
    <row r="27" spans="1:20" s="71" customFormat="1" ht="26.25" customHeight="1">
      <c r="A27" s="70" t="s">
        <v>263</v>
      </c>
      <c r="C27" s="72" t="s">
        <v>113</v>
      </c>
      <c r="D27" s="73"/>
      <c r="E27" s="74"/>
      <c r="F27" s="74"/>
      <c r="G27" s="74"/>
      <c r="H27" s="74"/>
      <c r="I27" s="74"/>
      <c r="J27" s="74"/>
      <c r="L27" s="75">
        <v>22</v>
      </c>
      <c r="M27" s="76">
        <v>127797</v>
      </c>
      <c r="N27" s="76">
        <v>64838</v>
      </c>
      <c r="O27" s="76">
        <v>62959</v>
      </c>
      <c r="P27" s="77"/>
      <c r="Q27" s="593" t="s">
        <v>31</v>
      </c>
      <c r="R27" s="78">
        <v>2015</v>
      </c>
      <c r="S27" s="79"/>
      <c r="T27" s="80"/>
    </row>
    <row r="28" spans="1:20" s="71" customFormat="1" ht="26.25" customHeight="1">
      <c r="A28" s="70" t="s">
        <v>264</v>
      </c>
      <c r="C28" s="72" t="s">
        <v>114</v>
      </c>
      <c r="D28" s="73"/>
      <c r="E28" s="81"/>
      <c r="F28" s="81"/>
      <c r="G28" s="81"/>
      <c r="H28" s="81"/>
      <c r="I28" s="81"/>
      <c r="J28" s="81"/>
      <c r="L28" s="75">
        <v>23</v>
      </c>
      <c r="M28" s="76">
        <v>125232</v>
      </c>
      <c r="N28" s="76">
        <v>63602</v>
      </c>
      <c r="O28" s="76">
        <v>61630</v>
      </c>
      <c r="P28" s="77"/>
      <c r="Q28" s="594"/>
      <c r="R28" s="82" t="s">
        <v>32</v>
      </c>
      <c r="S28" s="83" t="s">
        <v>33</v>
      </c>
      <c r="T28" s="84" t="s">
        <v>34</v>
      </c>
    </row>
    <row r="29" spans="1:20" s="71" customFormat="1" ht="44.25" customHeight="1">
      <c r="A29" s="70" t="s">
        <v>265</v>
      </c>
      <c r="C29" s="72" t="s">
        <v>115</v>
      </c>
      <c r="D29" s="73"/>
      <c r="E29" s="81"/>
      <c r="F29" s="81"/>
      <c r="G29" s="81"/>
      <c r="H29" s="81"/>
      <c r="I29" s="81"/>
      <c r="J29" s="81"/>
      <c r="L29" s="75">
        <v>24</v>
      </c>
      <c r="M29" s="76">
        <v>124055</v>
      </c>
      <c r="N29" s="76">
        <v>62761</v>
      </c>
      <c r="O29" s="76">
        <v>61294</v>
      </c>
      <c r="P29" s="77"/>
      <c r="Q29" s="85" t="s">
        <v>245</v>
      </c>
      <c r="R29" s="86"/>
      <c r="S29" s="87"/>
      <c r="T29" s="88"/>
    </row>
    <row r="30" spans="1:20" s="71" customFormat="1" ht="26.25" customHeight="1">
      <c r="A30" s="70" t="s">
        <v>266</v>
      </c>
      <c r="C30" s="72" t="s">
        <v>116</v>
      </c>
      <c r="D30" s="73"/>
      <c r="E30" s="81"/>
      <c r="F30" s="81"/>
      <c r="G30" s="81"/>
      <c r="H30" s="81"/>
      <c r="I30" s="81"/>
      <c r="J30" s="81"/>
      <c r="L30" s="75">
        <v>25</v>
      </c>
      <c r="M30" s="76">
        <v>125190</v>
      </c>
      <c r="N30" s="76">
        <v>62619</v>
      </c>
      <c r="O30" s="76">
        <v>62571</v>
      </c>
      <c r="P30" s="77"/>
      <c r="Q30" s="89" t="s">
        <v>32</v>
      </c>
      <c r="R30" s="90">
        <v>7878783</v>
      </c>
      <c r="S30" s="91">
        <v>3810013</v>
      </c>
      <c r="T30" s="92">
        <v>4068770</v>
      </c>
    </row>
    <row r="31" spans="1:20" s="71" customFormat="1" ht="26.25" customHeight="1">
      <c r="A31" s="26" t="s">
        <v>267</v>
      </c>
      <c r="C31" s="72" t="s">
        <v>117</v>
      </c>
      <c r="D31" s="73"/>
      <c r="E31" s="81"/>
      <c r="F31" s="81"/>
      <c r="G31" s="81"/>
      <c r="H31" s="81"/>
      <c r="I31" s="81"/>
      <c r="J31" s="81"/>
      <c r="L31" s="75">
        <v>26</v>
      </c>
      <c r="M31" s="76">
        <v>127692</v>
      </c>
      <c r="N31" s="76">
        <v>62895</v>
      </c>
      <c r="O31" s="76">
        <v>64797</v>
      </c>
      <c r="P31" s="77"/>
      <c r="Q31" s="93" t="s">
        <v>246</v>
      </c>
      <c r="R31" s="94">
        <v>603230</v>
      </c>
      <c r="S31" s="95">
        <v>309432</v>
      </c>
      <c r="T31" s="96">
        <v>293798</v>
      </c>
    </row>
    <row r="32" spans="1:20" ht="14.25" customHeight="1">
      <c r="A32" s="97" t="s">
        <v>268</v>
      </c>
      <c r="C32" s="14" t="s">
        <v>118</v>
      </c>
      <c r="L32" s="24">
        <v>27</v>
      </c>
      <c r="M32" s="25">
        <v>129742</v>
      </c>
      <c r="N32" s="25">
        <v>62993</v>
      </c>
      <c r="O32" s="25">
        <v>66749</v>
      </c>
      <c r="P32" s="17"/>
      <c r="Q32" s="98" t="s">
        <v>247</v>
      </c>
      <c r="R32" s="99">
        <v>598182</v>
      </c>
      <c r="S32" s="100">
        <v>306434</v>
      </c>
      <c r="T32" s="101">
        <v>291748</v>
      </c>
    </row>
    <row r="33" spans="1:20" ht="12.75">
      <c r="A33" s="97" t="s">
        <v>269</v>
      </c>
      <c r="C33" s="108" t="s">
        <v>119</v>
      </c>
      <c r="L33" s="24">
        <v>28</v>
      </c>
      <c r="M33" s="25">
        <v>131768</v>
      </c>
      <c r="N33" s="25">
        <v>63030</v>
      </c>
      <c r="O33" s="25">
        <v>68738</v>
      </c>
      <c r="P33" s="17"/>
      <c r="Q33" s="98" t="s">
        <v>248</v>
      </c>
      <c r="R33" s="99">
        <v>605068</v>
      </c>
      <c r="S33" s="100">
        <v>309819</v>
      </c>
      <c r="T33" s="101">
        <v>295249</v>
      </c>
    </row>
    <row r="34" spans="1:20" ht="25.5">
      <c r="A34" s="97" t="s">
        <v>270</v>
      </c>
      <c r="C34" s="14" t="s">
        <v>52</v>
      </c>
      <c r="L34" s="24">
        <v>29</v>
      </c>
      <c r="M34" s="25">
        <v>132712</v>
      </c>
      <c r="N34" s="25">
        <v>62862</v>
      </c>
      <c r="O34" s="25">
        <v>69850</v>
      </c>
      <c r="P34" s="17"/>
      <c r="Q34" s="98" t="s">
        <v>249</v>
      </c>
      <c r="R34" s="99">
        <v>642476</v>
      </c>
      <c r="S34" s="100">
        <v>325752</v>
      </c>
      <c r="T34" s="101">
        <v>316724</v>
      </c>
    </row>
    <row r="35" spans="1:20" ht="12.75">
      <c r="A35" s="97" t="s">
        <v>271</v>
      </c>
      <c r="C35" s="14" t="s">
        <v>120</v>
      </c>
      <c r="L35" s="24">
        <v>30</v>
      </c>
      <c r="M35" s="25">
        <v>131882</v>
      </c>
      <c r="N35" s="25">
        <v>62354</v>
      </c>
      <c r="O35" s="25">
        <v>69528</v>
      </c>
      <c r="P35" s="17"/>
      <c r="Q35" s="98" t="s">
        <v>250</v>
      </c>
      <c r="R35" s="99">
        <v>669960</v>
      </c>
      <c r="S35" s="100">
        <v>338888</v>
      </c>
      <c r="T35" s="101">
        <v>331072</v>
      </c>
    </row>
    <row r="36" spans="1:20" ht="25.5">
      <c r="A36" s="97" t="s">
        <v>272</v>
      </c>
      <c r="C36" s="14" t="s">
        <v>121</v>
      </c>
      <c r="L36" s="24">
        <v>31</v>
      </c>
      <c r="M36" s="25">
        <v>129823</v>
      </c>
      <c r="N36" s="25">
        <v>61588</v>
      </c>
      <c r="O36" s="25">
        <v>68235</v>
      </c>
      <c r="P36" s="17"/>
      <c r="Q36" s="98" t="s">
        <v>251</v>
      </c>
      <c r="R36" s="99">
        <v>635633</v>
      </c>
      <c r="S36" s="100">
        <v>319048</v>
      </c>
      <c r="T36" s="101">
        <v>316585</v>
      </c>
    </row>
    <row r="37" spans="1:20" ht="25.5">
      <c r="A37" s="97" t="s">
        <v>273</v>
      </c>
      <c r="C37" s="14" t="s">
        <v>122</v>
      </c>
      <c r="D37" s="34"/>
      <c r="L37" s="24">
        <v>32</v>
      </c>
      <c r="M37" s="25">
        <v>127922</v>
      </c>
      <c r="N37" s="25">
        <v>60850</v>
      </c>
      <c r="O37" s="25">
        <v>67072</v>
      </c>
      <c r="P37" s="17"/>
      <c r="Q37" s="98" t="s">
        <v>252</v>
      </c>
      <c r="R37" s="99">
        <v>657874</v>
      </c>
      <c r="S37" s="100">
        <v>313458</v>
      </c>
      <c r="T37" s="101">
        <v>344416</v>
      </c>
    </row>
    <row r="38" spans="3:20" ht="12.75">
      <c r="C38" s="14" t="s">
        <v>123</v>
      </c>
      <c r="D38" s="35"/>
      <c r="L38" s="24">
        <v>33</v>
      </c>
      <c r="M38" s="25">
        <v>126082</v>
      </c>
      <c r="N38" s="25">
        <v>60165</v>
      </c>
      <c r="O38" s="25">
        <v>65917</v>
      </c>
      <c r="P38" s="17"/>
      <c r="Q38" s="98" t="s">
        <v>253</v>
      </c>
      <c r="R38" s="99">
        <v>614779</v>
      </c>
      <c r="S38" s="100">
        <v>293158</v>
      </c>
      <c r="T38" s="101">
        <v>321621</v>
      </c>
    </row>
    <row r="39" spans="1:20" ht="12.75">
      <c r="A39" s="108" t="s">
        <v>274</v>
      </c>
      <c r="C39" s="14" t="s">
        <v>124</v>
      </c>
      <c r="D39" s="35"/>
      <c r="L39" s="24">
        <v>34</v>
      </c>
      <c r="M39" s="25">
        <v>123600</v>
      </c>
      <c r="N39" s="25">
        <v>59117</v>
      </c>
      <c r="O39" s="25">
        <v>64483</v>
      </c>
      <c r="P39" s="17"/>
      <c r="Q39" s="98" t="s">
        <v>254</v>
      </c>
      <c r="R39" s="99">
        <v>536343</v>
      </c>
      <c r="S39" s="100">
        <v>254902</v>
      </c>
      <c r="T39" s="101">
        <v>281441</v>
      </c>
    </row>
    <row r="40" spans="1:20" ht="12.75">
      <c r="A40" s="13" t="s">
        <v>275</v>
      </c>
      <c r="C40" s="14" t="s">
        <v>125</v>
      </c>
      <c r="D40" s="35"/>
      <c r="L40" s="24">
        <v>35</v>
      </c>
      <c r="M40" s="25">
        <v>120324</v>
      </c>
      <c r="N40" s="25">
        <v>57551</v>
      </c>
      <c r="O40" s="25">
        <v>62773</v>
      </c>
      <c r="P40" s="17"/>
      <c r="Q40" s="98" t="s">
        <v>255</v>
      </c>
      <c r="R40" s="99">
        <v>516837</v>
      </c>
      <c r="S40" s="100">
        <v>242123</v>
      </c>
      <c r="T40" s="101">
        <v>274714</v>
      </c>
    </row>
    <row r="41" spans="1:20" ht="12.75">
      <c r="A41" s="19" t="s">
        <v>276</v>
      </c>
      <c r="L41" s="24">
        <v>36</v>
      </c>
      <c r="M41" s="25">
        <v>116606</v>
      </c>
      <c r="N41" s="25">
        <v>55686</v>
      </c>
      <c r="O41" s="25">
        <v>60920</v>
      </c>
      <c r="P41" s="17"/>
      <c r="Q41" s="98" t="s">
        <v>256</v>
      </c>
      <c r="R41" s="99">
        <v>489703</v>
      </c>
      <c r="S41" s="100">
        <v>225926</v>
      </c>
      <c r="T41" s="101">
        <v>263777</v>
      </c>
    </row>
    <row r="42" spans="1:20" ht="12.75">
      <c r="A42" s="27" t="s">
        <v>277</v>
      </c>
      <c r="L42" s="24">
        <v>37</v>
      </c>
      <c r="M42" s="25">
        <v>112852</v>
      </c>
      <c r="N42" s="25">
        <v>53849</v>
      </c>
      <c r="O42" s="25">
        <v>59003</v>
      </c>
      <c r="P42" s="17"/>
      <c r="Q42" s="98" t="s">
        <v>257</v>
      </c>
      <c r="R42" s="99">
        <v>406084</v>
      </c>
      <c r="S42" s="100">
        <v>183930</v>
      </c>
      <c r="T42" s="101">
        <v>222154</v>
      </c>
    </row>
    <row r="43" spans="1:20" ht="12.75">
      <c r="A43" s="27" t="s">
        <v>278</v>
      </c>
      <c r="L43" s="24">
        <v>38</v>
      </c>
      <c r="M43" s="25">
        <v>108852</v>
      </c>
      <c r="N43" s="25">
        <v>51919</v>
      </c>
      <c r="O43" s="25">
        <v>56933</v>
      </c>
      <c r="P43" s="17"/>
      <c r="Q43" s="98" t="s">
        <v>258</v>
      </c>
      <c r="R43" s="99">
        <v>309925</v>
      </c>
      <c r="S43" s="100">
        <v>138521</v>
      </c>
      <c r="T43" s="101">
        <v>171404</v>
      </c>
    </row>
    <row r="44" spans="1:20" ht="12.75">
      <c r="A44" s="27" t="s">
        <v>279</v>
      </c>
      <c r="L44" s="24">
        <v>39</v>
      </c>
      <c r="M44" s="25">
        <v>105945</v>
      </c>
      <c r="N44" s="25">
        <v>50470</v>
      </c>
      <c r="O44" s="25">
        <v>55475</v>
      </c>
      <c r="P44" s="17"/>
      <c r="Q44" s="98" t="s">
        <v>259</v>
      </c>
      <c r="R44" s="99">
        <v>230197</v>
      </c>
      <c r="S44" s="100">
        <v>101631</v>
      </c>
      <c r="T44" s="101">
        <v>128566</v>
      </c>
    </row>
    <row r="45" spans="1:20" ht="12.75">
      <c r="A45" s="108" t="s">
        <v>280</v>
      </c>
      <c r="L45" s="24">
        <v>40</v>
      </c>
      <c r="M45" s="25">
        <v>104800</v>
      </c>
      <c r="N45" s="25">
        <v>49806</v>
      </c>
      <c r="O45" s="25">
        <v>54994</v>
      </c>
      <c r="P45" s="17"/>
      <c r="Q45" s="98" t="s">
        <v>260</v>
      </c>
      <c r="R45" s="99">
        <v>158670</v>
      </c>
      <c r="S45" s="100">
        <v>68583</v>
      </c>
      <c r="T45" s="101">
        <v>90087</v>
      </c>
    </row>
    <row r="46" spans="1:20" ht="15">
      <c r="A46" s="102" t="s">
        <v>281</v>
      </c>
      <c r="L46" s="24">
        <v>41</v>
      </c>
      <c r="M46" s="25">
        <v>104794</v>
      </c>
      <c r="N46" s="25">
        <v>49648</v>
      </c>
      <c r="O46" s="25">
        <v>55146</v>
      </c>
      <c r="P46" s="17"/>
      <c r="Q46" s="98" t="s">
        <v>261</v>
      </c>
      <c r="R46" s="99">
        <v>103406</v>
      </c>
      <c r="S46" s="100">
        <v>41392</v>
      </c>
      <c r="T46" s="101">
        <v>62014</v>
      </c>
    </row>
    <row r="47" spans="1:20" ht="15.75" thickBot="1">
      <c r="A47" s="102" t="s">
        <v>282</v>
      </c>
      <c r="L47" s="24">
        <v>42</v>
      </c>
      <c r="M47" s="25">
        <v>104561</v>
      </c>
      <c r="N47" s="25">
        <v>49381</v>
      </c>
      <c r="O47" s="25">
        <v>55180</v>
      </c>
      <c r="P47" s="17"/>
      <c r="Q47" s="103" t="s">
        <v>126</v>
      </c>
      <c r="R47" s="104">
        <v>100416</v>
      </c>
      <c r="S47" s="105">
        <v>37016</v>
      </c>
      <c r="T47" s="106">
        <v>63400</v>
      </c>
    </row>
    <row r="48" spans="1:20" ht="15">
      <c r="A48" s="102" t="s">
        <v>283</v>
      </c>
      <c r="L48" s="24">
        <v>43</v>
      </c>
      <c r="M48" s="25">
        <v>104278</v>
      </c>
      <c r="N48" s="25">
        <v>49084</v>
      </c>
      <c r="O48" s="25">
        <v>55194</v>
      </c>
      <c r="P48" s="17"/>
      <c r="Q48" s="17"/>
      <c r="R48" s="17"/>
      <c r="S48" s="17"/>
      <c r="T48" s="17"/>
    </row>
    <row r="49" spans="1:20" ht="15">
      <c r="A49" s="102" t="s">
        <v>284</v>
      </c>
      <c r="L49" s="24">
        <v>44</v>
      </c>
      <c r="M49" s="25">
        <v>103962</v>
      </c>
      <c r="N49" s="25">
        <v>48778</v>
      </c>
      <c r="O49" s="25">
        <v>55184</v>
      </c>
      <c r="P49" s="17"/>
      <c r="Q49" s="17"/>
      <c r="R49" s="17"/>
      <c r="S49" s="17"/>
      <c r="T49" s="17"/>
    </row>
    <row r="50" spans="1:20" ht="15">
      <c r="A50" s="102" t="s">
        <v>285</v>
      </c>
      <c r="L50" s="24">
        <v>45</v>
      </c>
      <c r="M50" s="25">
        <v>103448</v>
      </c>
      <c r="N50" s="25">
        <v>48396</v>
      </c>
      <c r="O50" s="25">
        <v>55052</v>
      </c>
      <c r="P50" s="17"/>
      <c r="Q50" s="17"/>
      <c r="R50" s="17"/>
      <c r="S50" s="17"/>
      <c r="T50" s="17"/>
    </row>
    <row r="51" spans="1:20" ht="15">
      <c r="A51" s="102" t="s">
        <v>286</v>
      </c>
      <c r="L51" s="24">
        <v>46</v>
      </c>
      <c r="M51" s="25">
        <v>102715</v>
      </c>
      <c r="N51" s="25">
        <v>47923</v>
      </c>
      <c r="O51" s="25">
        <v>54792</v>
      </c>
      <c r="P51" s="17"/>
      <c r="Q51" s="17"/>
      <c r="R51" s="17"/>
      <c r="S51" s="17"/>
      <c r="T51" s="17"/>
    </row>
    <row r="52" spans="1:20" ht="15">
      <c r="A52" s="102" t="s">
        <v>287</v>
      </c>
      <c r="L52" s="24">
        <v>47</v>
      </c>
      <c r="M52" s="25">
        <v>101971</v>
      </c>
      <c r="N52" s="25">
        <v>47444</v>
      </c>
      <c r="O52" s="25">
        <v>54527</v>
      </c>
      <c r="P52" s="17"/>
      <c r="Q52" s="17"/>
      <c r="R52" s="17"/>
      <c r="S52" s="17"/>
      <c r="T52" s="17"/>
    </row>
    <row r="53" spans="1:20" ht="15">
      <c r="A53" s="102" t="s">
        <v>288</v>
      </c>
      <c r="L53" s="24">
        <v>48</v>
      </c>
      <c r="M53" s="25">
        <v>101260</v>
      </c>
      <c r="N53" s="25">
        <v>46986</v>
      </c>
      <c r="O53" s="25">
        <v>54274</v>
      </c>
      <c r="P53" s="17"/>
      <c r="Q53" s="17"/>
      <c r="R53" s="17"/>
      <c r="S53" s="17"/>
      <c r="T53" s="17"/>
    </row>
    <row r="54" spans="1:20" ht="15">
      <c r="A54" s="102" t="s">
        <v>289</v>
      </c>
      <c r="L54" s="24">
        <v>49</v>
      </c>
      <c r="M54" s="25">
        <v>99728</v>
      </c>
      <c r="N54" s="25">
        <v>46141</v>
      </c>
      <c r="O54" s="25">
        <v>53587</v>
      </c>
      <c r="P54" s="17"/>
      <c r="Q54" s="17"/>
      <c r="R54" s="17"/>
      <c r="S54" s="17"/>
      <c r="T54" s="17"/>
    </row>
    <row r="55" spans="1:20" ht="15">
      <c r="A55" s="102" t="s">
        <v>290</v>
      </c>
      <c r="L55" s="24">
        <v>50</v>
      </c>
      <c r="M55" s="25">
        <v>97001</v>
      </c>
      <c r="N55" s="25">
        <v>44730</v>
      </c>
      <c r="O55" s="25">
        <v>52271</v>
      </c>
      <c r="P55" s="17"/>
      <c r="Q55" s="17"/>
      <c r="R55" s="17"/>
      <c r="S55" s="17"/>
      <c r="T55" s="17"/>
    </row>
    <row r="56" spans="1:20" ht="12.75">
      <c r="A56" s="119" t="s">
        <v>296</v>
      </c>
      <c r="L56" s="24">
        <v>51</v>
      </c>
      <c r="M56" s="25">
        <v>93445</v>
      </c>
      <c r="N56" s="25">
        <v>42931</v>
      </c>
      <c r="O56" s="25">
        <v>50514</v>
      </c>
      <c r="P56" s="17"/>
      <c r="Q56" s="17"/>
      <c r="R56" s="17"/>
      <c r="S56" s="17"/>
      <c r="T56" s="17"/>
    </row>
    <row r="57" spans="1:20" ht="75">
      <c r="A57" s="122" t="s">
        <v>297</v>
      </c>
      <c r="L57" s="24">
        <v>52</v>
      </c>
      <c r="M57" s="25">
        <v>89853</v>
      </c>
      <c r="N57" s="25">
        <v>41126</v>
      </c>
      <c r="O57" s="25">
        <v>48727</v>
      </c>
      <c r="P57" s="17"/>
      <c r="Q57" s="17"/>
      <c r="R57" s="17"/>
      <c r="S57" s="17"/>
      <c r="T57" s="17"/>
    </row>
    <row r="58" spans="1:20" ht="30">
      <c r="A58" s="194" t="s">
        <v>387</v>
      </c>
      <c r="L58" s="24">
        <v>53</v>
      </c>
      <c r="M58" s="25">
        <v>86123</v>
      </c>
      <c r="N58" s="25">
        <v>39261</v>
      </c>
      <c r="O58" s="25">
        <v>46862</v>
      </c>
      <c r="P58" s="17"/>
      <c r="Q58" s="17"/>
      <c r="R58" s="17"/>
      <c r="S58" s="17"/>
      <c r="T58" s="17"/>
    </row>
    <row r="59" spans="1:20" ht="15">
      <c r="A59" s="121"/>
      <c r="L59" s="24">
        <v>54</v>
      </c>
      <c r="M59" s="25">
        <v>82296</v>
      </c>
      <c r="N59" s="25">
        <v>37385</v>
      </c>
      <c r="O59" s="25">
        <v>44911</v>
      </c>
      <c r="P59" s="17"/>
      <c r="Q59" s="17"/>
      <c r="R59" s="17"/>
      <c r="S59" s="17"/>
      <c r="T59" s="17"/>
    </row>
    <row r="60" spans="1:20" ht="15">
      <c r="A60" s="121"/>
      <c r="L60" s="24">
        <v>55</v>
      </c>
      <c r="M60" s="25">
        <v>78491</v>
      </c>
      <c r="N60" s="25">
        <v>35569</v>
      </c>
      <c r="O60" s="25">
        <v>42922</v>
      </c>
      <c r="P60" s="17"/>
      <c r="Q60" s="17"/>
      <c r="R60" s="17"/>
      <c r="S60" s="17"/>
      <c r="T60" s="17"/>
    </row>
    <row r="61" spans="1:20" ht="15">
      <c r="A61" s="121"/>
      <c r="L61" s="24">
        <v>56</v>
      </c>
      <c r="M61" s="25">
        <v>74708</v>
      </c>
      <c r="N61" s="25">
        <v>33799</v>
      </c>
      <c r="O61" s="25">
        <v>40909</v>
      </c>
      <c r="P61" s="17"/>
      <c r="Q61" s="17"/>
      <c r="R61" s="17"/>
      <c r="S61" s="17"/>
      <c r="T61" s="17"/>
    </row>
    <row r="62" spans="1:20" ht="15">
      <c r="A62" s="121"/>
      <c r="L62" s="24">
        <v>57</v>
      </c>
      <c r="M62" s="25">
        <v>70811</v>
      </c>
      <c r="N62" s="25">
        <v>31979</v>
      </c>
      <c r="O62" s="25">
        <v>38832</v>
      </c>
      <c r="P62" s="17"/>
      <c r="Q62" s="17"/>
      <c r="R62" s="17"/>
      <c r="S62" s="17"/>
      <c r="T62" s="17"/>
    </row>
    <row r="63" spans="1:20" ht="15">
      <c r="A63" s="121"/>
      <c r="L63" s="24">
        <v>58</v>
      </c>
      <c r="M63" s="25">
        <v>66807</v>
      </c>
      <c r="N63" s="25">
        <v>30117</v>
      </c>
      <c r="O63" s="25">
        <v>36690</v>
      </c>
      <c r="P63" s="17"/>
      <c r="Q63" s="17"/>
      <c r="R63" s="17"/>
      <c r="S63" s="17"/>
      <c r="T63" s="17"/>
    </row>
    <row r="64" spans="12:20" ht="12.75">
      <c r="L64" s="24">
        <v>59</v>
      </c>
      <c r="M64" s="25">
        <v>63071</v>
      </c>
      <c r="N64" s="25">
        <v>28387</v>
      </c>
      <c r="O64" s="25">
        <v>34684</v>
      </c>
      <c r="P64" s="17"/>
      <c r="Q64" s="17"/>
      <c r="R64" s="17"/>
      <c r="S64" s="17"/>
      <c r="T64" s="17"/>
    </row>
    <row r="65" spans="12:20" ht="12.75">
      <c r="L65" s="24">
        <v>60</v>
      </c>
      <c r="M65" s="25">
        <v>59761</v>
      </c>
      <c r="N65" s="25">
        <v>26856</v>
      </c>
      <c r="O65" s="25">
        <v>32905</v>
      </c>
      <c r="P65" s="17"/>
      <c r="Q65" s="17"/>
      <c r="R65" s="17"/>
      <c r="S65" s="17"/>
      <c r="T65" s="17"/>
    </row>
    <row r="66" spans="12:20" ht="12.75">
      <c r="L66" s="24">
        <v>61</v>
      </c>
      <c r="M66" s="25">
        <v>56749</v>
      </c>
      <c r="N66" s="25">
        <v>25466</v>
      </c>
      <c r="O66" s="25">
        <v>31283</v>
      </c>
      <c r="P66" s="17"/>
      <c r="Q66" s="17"/>
      <c r="R66" s="17"/>
      <c r="S66" s="17"/>
      <c r="T66" s="17"/>
    </row>
    <row r="67" spans="12:20" ht="12.75">
      <c r="L67" s="24">
        <v>62</v>
      </c>
      <c r="M67" s="25">
        <v>53748</v>
      </c>
      <c r="N67" s="25">
        <v>24086</v>
      </c>
      <c r="O67" s="25">
        <v>29662</v>
      </c>
      <c r="P67" s="17"/>
      <c r="Q67" s="17"/>
      <c r="R67" s="17"/>
      <c r="S67" s="17"/>
      <c r="T67" s="17"/>
    </row>
    <row r="68" spans="12:20" ht="12.75">
      <c r="L68" s="24">
        <v>63</v>
      </c>
      <c r="M68" s="25">
        <v>50833</v>
      </c>
      <c r="N68" s="25">
        <v>22745</v>
      </c>
      <c r="O68" s="25">
        <v>28088</v>
      </c>
      <c r="P68" s="17"/>
      <c r="Q68" s="17"/>
      <c r="R68" s="17"/>
      <c r="S68" s="17"/>
      <c r="T68" s="17"/>
    </row>
    <row r="69" spans="12:20" ht="12.75">
      <c r="L69" s="24">
        <v>64</v>
      </c>
      <c r="M69" s="25">
        <v>47916</v>
      </c>
      <c r="N69" s="25">
        <v>21407</v>
      </c>
      <c r="O69" s="25">
        <v>26509</v>
      </c>
      <c r="P69" s="17"/>
      <c r="Q69" s="17"/>
      <c r="R69" s="17"/>
      <c r="S69" s="17"/>
      <c r="T69" s="17"/>
    </row>
    <row r="70" spans="12:20" ht="12.75">
      <c r="L70" s="24">
        <v>65</v>
      </c>
      <c r="M70" s="25">
        <v>44929</v>
      </c>
      <c r="N70" s="25">
        <v>20042</v>
      </c>
      <c r="O70" s="25">
        <v>24887</v>
      </c>
      <c r="P70" s="17"/>
      <c r="Q70" s="17"/>
      <c r="R70" s="17"/>
      <c r="S70" s="17"/>
      <c r="T70" s="17"/>
    </row>
    <row r="71" spans="12:20" ht="12.75">
      <c r="L71" s="24">
        <v>66</v>
      </c>
      <c r="M71" s="25">
        <v>41939</v>
      </c>
      <c r="N71" s="25">
        <v>18676</v>
      </c>
      <c r="O71" s="25">
        <v>23263</v>
      </c>
      <c r="P71" s="17"/>
      <c r="Q71" s="17"/>
      <c r="R71" s="17"/>
      <c r="S71" s="17"/>
      <c r="T71" s="17"/>
    </row>
    <row r="72" spans="12:20" ht="12.75">
      <c r="L72" s="24">
        <v>67</v>
      </c>
      <c r="M72" s="25">
        <v>39086</v>
      </c>
      <c r="N72" s="25">
        <v>17369</v>
      </c>
      <c r="O72" s="25">
        <v>21717</v>
      </c>
      <c r="P72" s="17"/>
      <c r="Q72" s="17"/>
      <c r="R72" s="17"/>
      <c r="S72" s="17"/>
      <c r="T72" s="17"/>
    </row>
    <row r="73" spans="12:20" ht="12.75">
      <c r="L73" s="24">
        <v>68</v>
      </c>
      <c r="M73" s="25">
        <v>36348</v>
      </c>
      <c r="N73" s="25">
        <v>16117</v>
      </c>
      <c r="O73" s="25">
        <v>20231</v>
      </c>
      <c r="P73" s="17"/>
      <c r="Q73" s="17"/>
      <c r="R73" s="17"/>
      <c r="S73" s="17"/>
      <c r="T73" s="17"/>
    </row>
    <row r="74" spans="12:20" ht="12.75">
      <c r="L74" s="24">
        <v>69</v>
      </c>
      <c r="M74" s="25">
        <v>33755</v>
      </c>
      <c r="N74" s="25">
        <v>14898</v>
      </c>
      <c r="O74" s="25">
        <v>18857</v>
      </c>
      <c r="P74" s="17"/>
      <c r="Q74" s="17"/>
      <c r="R74" s="17"/>
      <c r="S74" s="17"/>
      <c r="T74" s="17"/>
    </row>
    <row r="75" spans="12:20" ht="12.75">
      <c r="L75" s="24">
        <v>70</v>
      </c>
      <c r="M75" s="25">
        <v>31333</v>
      </c>
      <c r="N75" s="25">
        <v>13708</v>
      </c>
      <c r="O75" s="25">
        <v>17625</v>
      </c>
      <c r="P75" s="17"/>
      <c r="Q75" s="17"/>
      <c r="R75" s="17"/>
      <c r="S75" s="17"/>
      <c r="T75" s="17"/>
    </row>
    <row r="76" spans="12:20" ht="12.75">
      <c r="L76" s="24">
        <v>71</v>
      </c>
      <c r="M76" s="25">
        <v>28832</v>
      </c>
      <c r="N76" s="25">
        <v>12440</v>
      </c>
      <c r="O76" s="25">
        <v>16392</v>
      </c>
      <c r="P76" s="17"/>
      <c r="Q76" s="17"/>
      <c r="R76" s="17"/>
      <c r="S76" s="17"/>
      <c r="T76" s="17"/>
    </row>
    <row r="77" spans="12:20" ht="12.75">
      <c r="L77" s="24">
        <v>72</v>
      </c>
      <c r="M77" s="25">
        <v>26662</v>
      </c>
      <c r="N77" s="25">
        <v>11342</v>
      </c>
      <c r="O77" s="25">
        <v>15320</v>
      </c>
      <c r="P77" s="17"/>
      <c r="Q77" s="17"/>
      <c r="R77" s="17"/>
      <c r="S77" s="17"/>
      <c r="T77" s="17"/>
    </row>
    <row r="78" spans="12:20" ht="12.75">
      <c r="L78" s="24">
        <v>73</v>
      </c>
      <c r="M78" s="25">
        <v>24625</v>
      </c>
      <c r="N78" s="25">
        <v>10306</v>
      </c>
      <c r="O78" s="25">
        <v>14319</v>
      </c>
      <c r="P78" s="17"/>
      <c r="Q78" s="17"/>
      <c r="R78" s="17"/>
      <c r="S78" s="17"/>
      <c r="T78" s="17"/>
    </row>
    <row r="79" spans="12:20" ht="12.75">
      <c r="L79" s="24">
        <v>74</v>
      </c>
      <c r="M79" s="25">
        <v>22734</v>
      </c>
      <c r="N79" s="25">
        <v>9334</v>
      </c>
      <c r="O79" s="25">
        <v>13400</v>
      </c>
      <c r="P79" s="17"/>
      <c r="Q79" s="17"/>
      <c r="R79" s="17"/>
      <c r="S79" s="17"/>
      <c r="T79" s="17"/>
    </row>
    <row r="80" spans="12:20" ht="12.75">
      <c r="L80" s="24">
        <v>75</v>
      </c>
      <c r="M80" s="25">
        <v>20994</v>
      </c>
      <c r="N80" s="25">
        <v>8432</v>
      </c>
      <c r="O80" s="25">
        <v>12562</v>
      </c>
      <c r="P80" s="17"/>
      <c r="Q80" s="17"/>
      <c r="R80" s="17"/>
      <c r="S80" s="17"/>
      <c r="T80" s="17"/>
    </row>
    <row r="81" spans="12:20" ht="12.75">
      <c r="L81" s="24">
        <v>76</v>
      </c>
      <c r="M81" s="25">
        <v>19408</v>
      </c>
      <c r="N81" s="25">
        <v>7603</v>
      </c>
      <c r="O81" s="25">
        <v>11805</v>
      </c>
      <c r="P81" s="17"/>
      <c r="Q81" s="17"/>
      <c r="R81" s="17"/>
      <c r="S81" s="17"/>
      <c r="T81" s="17"/>
    </row>
    <row r="82" spans="12:20" ht="12.75">
      <c r="L82" s="24">
        <v>77</v>
      </c>
      <c r="M82" s="25">
        <v>17988</v>
      </c>
      <c r="N82" s="25">
        <v>7002</v>
      </c>
      <c r="O82" s="25">
        <v>10986</v>
      </c>
      <c r="P82" s="17"/>
      <c r="Q82" s="17"/>
      <c r="R82" s="17"/>
      <c r="S82" s="17"/>
      <c r="T82" s="17"/>
    </row>
    <row r="83" spans="12:20" ht="12.75">
      <c r="L83" s="24">
        <v>78</v>
      </c>
      <c r="M83" s="25">
        <v>16675</v>
      </c>
      <c r="N83" s="25">
        <v>6510</v>
      </c>
      <c r="O83" s="25">
        <v>10165</v>
      </c>
      <c r="P83" s="17"/>
      <c r="Q83" s="17"/>
      <c r="R83" s="17"/>
      <c r="S83" s="17"/>
      <c r="T83" s="17"/>
    </row>
    <row r="84" spans="12:20" ht="12.75">
      <c r="L84" s="24">
        <v>79</v>
      </c>
      <c r="M84" s="25">
        <v>15472</v>
      </c>
      <c r="N84" s="25">
        <v>6134</v>
      </c>
      <c r="O84" s="25">
        <v>9338</v>
      </c>
      <c r="P84" s="17"/>
      <c r="Q84" s="17"/>
      <c r="R84" s="17"/>
      <c r="S84" s="17"/>
      <c r="T84" s="17"/>
    </row>
    <row r="85" spans="12:20" ht="12.75">
      <c r="L85" s="24" t="s">
        <v>126</v>
      </c>
      <c r="M85" s="21">
        <v>89747</v>
      </c>
      <c r="N85" s="21">
        <v>33084</v>
      </c>
      <c r="O85" s="21">
        <v>56663</v>
      </c>
      <c r="P85" s="17"/>
      <c r="Q85" s="17"/>
      <c r="R85" s="17"/>
      <c r="S85" s="17"/>
      <c r="T85" s="17"/>
    </row>
  </sheetData>
  <sheetProtection/>
  <mergeCells count="9">
    <mergeCell ref="Q25:T25"/>
    <mergeCell ref="Q26:T26"/>
    <mergeCell ref="Q27:Q28"/>
    <mergeCell ref="H1:K1"/>
    <mergeCell ref="L1:O1"/>
    <mergeCell ref="Q1:T1"/>
    <mergeCell ref="H2:K2"/>
    <mergeCell ref="L2:L3"/>
    <mergeCell ref="H3:H4"/>
  </mergeCells>
  <dataValidations count="1">
    <dataValidation type="list" allowBlank="1" showInputMessage="1" showErrorMessage="1" sqref="A10">
      <formula1>$A$13:$A$42</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S15"/>
  <sheetViews>
    <sheetView zoomScalePageLayoutView="0" workbookViewId="0" topLeftCell="A4">
      <selection activeCell="L12" sqref="L12"/>
    </sheetView>
  </sheetViews>
  <sheetFormatPr defaultColWidth="11.421875" defaultRowHeight="15"/>
  <cols>
    <col min="1" max="1" width="1.8515625" style="162" customWidth="1"/>
    <col min="2" max="2" width="8.57421875" style="162" customWidth="1"/>
    <col min="3" max="3" width="29.00390625" style="162" customWidth="1"/>
    <col min="4" max="4" width="14.57421875" style="162" customWidth="1"/>
    <col min="5" max="5" width="14.7109375" style="162" customWidth="1"/>
    <col min="6" max="6" width="23.57421875" style="162" customWidth="1"/>
    <col min="7" max="11" width="11.28125" style="162" customWidth="1"/>
    <col min="12" max="12" width="16.140625" style="162" customWidth="1"/>
    <col min="13" max="13" width="31.8515625" style="162" customWidth="1"/>
    <col min="14" max="16384" width="11.421875" style="162" customWidth="1"/>
  </cols>
  <sheetData>
    <row r="2" spans="2:11" s="160" customFormat="1" ht="21.75" customHeight="1">
      <c r="B2" s="308"/>
      <c r="C2" s="308"/>
      <c r="D2" s="309" t="s">
        <v>339</v>
      </c>
      <c r="E2" s="310"/>
      <c r="F2" s="310"/>
      <c r="G2" s="310"/>
      <c r="H2" s="310"/>
      <c r="I2" s="310"/>
      <c r="J2" s="310"/>
      <c r="K2" s="311"/>
    </row>
    <row r="3" spans="2:11" s="160" customFormat="1" ht="18" customHeight="1">
      <c r="B3" s="308"/>
      <c r="C3" s="308"/>
      <c r="D3" s="309" t="s">
        <v>15</v>
      </c>
      <c r="E3" s="310"/>
      <c r="F3" s="310"/>
      <c r="G3" s="310"/>
      <c r="H3" s="310"/>
      <c r="I3" s="310"/>
      <c r="J3" s="310"/>
      <c r="K3" s="311"/>
    </row>
    <row r="4" spans="2:11" s="160" customFormat="1" ht="18" customHeight="1">
      <c r="B4" s="308"/>
      <c r="C4" s="308"/>
      <c r="D4" s="309" t="s">
        <v>298</v>
      </c>
      <c r="E4" s="310"/>
      <c r="F4" s="310"/>
      <c r="G4" s="310"/>
      <c r="H4" s="310"/>
      <c r="I4" s="310"/>
      <c r="J4" s="310"/>
      <c r="K4" s="311"/>
    </row>
    <row r="5" spans="2:11" s="160" customFormat="1" ht="18" customHeight="1">
      <c r="B5" s="308"/>
      <c r="C5" s="308"/>
      <c r="D5" s="312" t="s">
        <v>367</v>
      </c>
      <c r="E5" s="313"/>
      <c r="F5" s="313"/>
      <c r="G5" s="314"/>
      <c r="H5" s="315" t="s">
        <v>368</v>
      </c>
      <c r="I5" s="315"/>
      <c r="J5" s="315"/>
      <c r="K5" s="315"/>
    </row>
    <row r="6" s="160" customFormat="1" ht="33.75" customHeight="1" thickBot="1"/>
    <row r="7" spans="1:19" ht="24.75" customHeight="1" thickBot="1">
      <c r="A7" s="161"/>
      <c r="B7" s="316" t="s">
        <v>23</v>
      </c>
      <c r="C7" s="317"/>
      <c r="D7" s="318" t="str">
        <f>+Metas_Magnitud!C7</f>
        <v>SUBSECRETARIA DE GESTION DE LA MOVILIDAD</v>
      </c>
      <c r="E7" s="319"/>
      <c r="F7" s="320"/>
      <c r="G7" s="160"/>
      <c r="H7" s="160"/>
      <c r="I7" s="160"/>
      <c r="J7" s="160"/>
      <c r="K7" s="160"/>
      <c r="L7" s="160"/>
      <c r="M7" s="160"/>
      <c r="N7" s="160"/>
      <c r="O7" s="160"/>
      <c r="P7" s="160"/>
      <c r="Q7" s="160"/>
      <c r="R7" s="160"/>
      <c r="S7" s="160"/>
    </row>
    <row r="8" spans="1:19" ht="30" customHeight="1" thickBot="1">
      <c r="A8" s="161"/>
      <c r="B8" s="316" t="s">
        <v>369</v>
      </c>
      <c r="C8" s="317"/>
      <c r="D8" s="316" t="s">
        <v>347</v>
      </c>
      <c r="E8" s="321"/>
      <c r="F8" s="317"/>
      <c r="G8" s="160"/>
      <c r="H8" s="160"/>
      <c r="I8" s="160"/>
      <c r="J8" s="160"/>
      <c r="K8" s="160"/>
      <c r="L8" s="160"/>
      <c r="M8" s="160"/>
      <c r="N8" s="160"/>
      <c r="O8" s="160"/>
      <c r="P8" s="160"/>
      <c r="Q8" s="160"/>
      <c r="R8" s="160"/>
      <c r="S8" s="160"/>
    </row>
    <row r="9" spans="1:19" ht="24.75" customHeight="1">
      <c r="A9" s="161"/>
      <c r="B9" s="160"/>
      <c r="C9" s="160"/>
      <c r="D9" s="160"/>
      <c r="E9" s="160"/>
      <c r="F9" s="160"/>
      <c r="G9" s="160"/>
      <c r="H9" s="160"/>
      <c r="I9" s="160"/>
      <c r="J9" s="160"/>
      <c r="K9" s="160"/>
      <c r="L9" s="160"/>
      <c r="M9" s="160"/>
      <c r="N9" s="160"/>
      <c r="O9" s="160"/>
      <c r="P9" s="160"/>
      <c r="Q9" s="160"/>
      <c r="R9" s="160"/>
      <c r="S9" s="160"/>
    </row>
    <row r="10" spans="2:19" s="163" customFormat="1" ht="36.75" customHeight="1">
      <c r="B10" s="322" t="s">
        <v>370</v>
      </c>
      <c r="C10" s="322"/>
      <c r="D10" s="322"/>
      <c r="E10" s="322"/>
      <c r="F10" s="322"/>
      <c r="G10" s="322"/>
      <c r="H10" s="322"/>
      <c r="I10" s="322"/>
      <c r="J10" s="322"/>
      <c r="K10" s="322"/>
      <c r="L10" s="323" t="s">
        <v>371</v>
      </c>
      <c r="M10" s="160"/>
      <c r="N10" s="160"/>
      <c r="O10" s="160"/>
      <c r="P10" s="160"/>
      <c r="Q10" s="160"/>
      <c r="R10" s="160"/>
      <c r="S10" s="160"/>
    </row>
    <row r="11" spans="2:19" s="163" customFormat="1" ht="38.25" customHeight="1">
      <c r="B11" s="164" t="s">
        <v>7</v>
      </c>
      <c r="C11" s="164" t="s">
        <v>129</v>
      </c>
      <c r="D11" s="164" t="s">
        <v>372</v>
      </c>
      <c r="E11" s="164" t="s">
        <v>373</v>
      </c>
      <c r="F11" s="164" t="s">
        <v>374</v>
      </c>
      <c r="G11" s="164" t="s">
        <v>405</v>
      </c>
      <c r="H11" s="164" t="s">
        <v>406</v>
      </c>
      <c r="I11" s="164" t="s">
        <v>407</v>
      </c>
      <c r="J11" s="164" t="s">
        <v>408</v>
      </c>
      <c r="K11" s="164" t="s">
        <v>409</v>
      </c>
      <c r="L11" s="324"/>
      <c r="M11" s="160"/>
      <c r="N11" s="160"/>
      <c r="O11" s="160"/>
      <c r="P11" s="160"/>
      <c r="Q11" s="160"/>
      <c r="R11" s="160"/>
      <c r="S11" s="160"/>
    </row>
    <row r="12" spans="2:13" s="165" customFormat="1" ht="82.5" customHeight="1">
      <c r="B12" s="167">
        <v>1</v>
      </c>
      <c r="C12" s="166" t="str">
        <f>+'HV 1'!E9</f>
        <v>1. Alcanzar al 95 % la ejecución presupuestal de los proyectos de inversión de la Subsecretaría de Gestion de la Movilidad</v>
      </c>
      <c r="D12" s="167" t="s">
        <v>152</v>
      </c>
      <c r="E12" s="168" t="s">
        <v>375</v>
      </c>
      <c r="F12" s="169">
        <v>0.95</v>
      </c>
      <c r="G12" s="170" t="s">
        <v>234</v>
      </c>
      <c r="H12" s="170">
        <v>0.9797</v>
      </c>
      <c r="I12" s="191">
        <v>0.9766</v>
      </c>
      <c r="J12" s="171">
        <v>0.95</v>
      </c>
      <c r="K12" s="171">
        <v>0.95</v>
      </c>
      <c r="L12" s="172">
        <f>+AVERAGE(H12:I12,Metas_Magnitud!T15,0)/Anualización!F12</f>
        <v>0.7585774806090606</v>
      </c>
      <c r="M12" s="173"/>
    </row>
    <row r="13" spans="2:13" s="165" customFormat="1" ht="82.5" customHeight="1">
      <c r="B13" s="167">
        <v>2</v>
      </c>
      <c r="C13" s="166" t="str">
        <f>+'HV 2'!E9</f>
        <v>2. Alcanzar al 90 % la ejecución del PAC programado de vigencia y reserva por la Subsecretaría de Gestion de la Movilidad de los proyectos de inversion a su cargo.</v>
      </c>
      <c r="D13" s="167" t="s">
        <v>152</v>
      </c>
      <c r="E13" s="168" t="s">
        <v>375</v>
      </c>
      <c r="F13" s="169">
        <v>0.9</v>
      </c>
      <c r="G13" s="170" t="s">
        <v>234</v>
      </c>
      <c r="H13" s="170">
        <v>0.8964</v>
      </c>
      <c r="I13" s="191">
        <v>0.8886</v>
      </c>
      <c r="J13" s="171">
        <v>0.9</v>
      </c>
      <c r="K13" s="171">
        <v>0.9</v>
      </c>
      <c r="L13" s="172">
        <f>+AVERAGE(H13:I13,Metas_Magnitud!T18,0)/Anualización!F13</f>
        <v>0.7293332372110216</v>
      </c>
      <c r="M13" s="173"/>
    </row>
    <row r="14" spans="2:13" s="165" customFormat="1" ht="82.5" customHeight="1">
      <c r="B14" s="167">
        <v>3</v>
      </c>
      <c r="C14" s="166" t="str">
        <f>+'HV 3_PAAC'!F9</f>
        <v>3. Realizar el 100% de las actividades programadas en el Plan Anticorrupción y de Atención al Ciudadano de la vigencia por la Subsecretaria de Gestión de la Movilidad</v>
      </c>
      <c r="D14" s="167" t="s">
        <v>152</v>
      </c>
      <c r="E14" s="168" t="s">
        <v>375</v>
      </c>
      <c r="F14" s="169">
        <v>1</v>
      </c>
      <c r="G14" s="170" t="s">
        <v>234</v>
      </c>
      <c r="H14" s="170" t="s">
        <v>234</v>
      </c>
      <c r="I14" s="170">
        <v>1</v>
      </c>
      <c r="J14" s="171">
        <v>1</v>
      </c>
      <c r="K14" s="171">
        <v>1</v>
      </c>
      <c r="L14" s="172">
        <f>+AVERAGE(I14,Metas_Magnitud!T21,0)/Anualización!F14</f>
        <v>0.6666666666666666</v>
      </c>
      <c r="M14" s="173"/>
    </row>
    <row r="15" spans="2:13" s="165" customFormat="1" ht="82.5" customHeight="1">
      <c r="B15" s="167">
        <v>4</v>
      </c>
      <c r="C15" s="166" t="str">
        <f>+'HV 4 MIPG'!E9</f>
        <v>4. Realizar el 100% de las actividades programadas en el Modelo Integrado de Planeación y Gestión - MIPG de la vigencia, por la Subsecretaria de Gestión de la Movilidad</v>
      </c>
      <c r="D15" s="167" t="s">
        <v>152</v>
      </c>
      <c r="E15" s="168" t="s">
        <v>375</v>
      </c>
      <c r="F15" s="169">
        <v>1</v>
      </c>
      <c r="G15" s="170" t="s">
        <v>234</v>
      </c>
      <c r="H15" s="170" t="s">
        <v>234</v>
      </c>
      <c r="I15" s="170" t="s">
        <v>234</v>
      </c>
      <c r="J15" s="171">
        <v>1</v>
      </c>
      <c r="K15" s="171">
        <v>1</v>
      </c>
      <c r="L15" s="172">
        <f>+AVERAGE(I15,Metas_Magnitud!T24,0)/Anualización!F15</f>
        <v>0.5</v>
      </c>
      <c r="M15" s="173"/>
    </row>
  </sheetData>
  <sheetProtection password="C9C5" sheet="1" objects="1" scenarios="1" formatCells="0" formatColumns="0" formatRows="0"/>
  <mergeCells count="12">
    <mergeCell ref="B7:C7"/>
    <mergeCell ref="D7:F7"/>
    <mergeCell ref="B8:C8"/>
    <mergeCell ref="D8:F8"/>
    <mergeCell ref="B10:K10"/>
    <mergeCell ref="L10:L11"/>
    <mergeCell ref="B2:C5"/>
    <mergeCell ref="D2:K2"/>
    <mergeCell ref="D3:K3"/>
    <mergeCell ref="D4:K4"/>
    <mergeCell ref="D5:G5"/>
    <mergeCell ref="H5:K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58"/>
  <sheetViews>
    <sheetView tabSelected="1" zoomScale="90" zoomScaleNormal="90" zoomScalePageLayoutView="0" workbookViewId="0" topLeftCell="A37">
      <selection activeCell="J50" sqref="J50"/>
    </sheetView>
  </sheetViews>
  <sheetFormatPr defaultColWidth="11.421875" defaultRowHeight="15"/>
  <cols>
    <col min="1" max="1" width="23.00390625" style="107" customWidth="1"/>
    <col min="2" max="2" width="18.00390625" style="107" customWidth="1"/>
    <col min="3" max="3" width="20.8515625" style="107" customWidth="1"/>
    <col min="4" max="4" width="22.421875" style="107" customWidth="1"/>
    <col min="5" max="5" width="16.421875" style="107" customWidth="1"/>
    <col min="6" max="6" width="20.140625" style="107" customWidth="1"/>
    <col min="7" max="7" width="16.8515625" style="107" customWidth="1"/>
    <col min="8" max="8" width="16.7109375" style="107" customWidth="1"/>
    <col min="9" max="11" width="11.421875" style="48" customWidth="1"/>
    <col min="12" max="12" width="34.421875" style="48" customWidth="1"/>
    <col min="13" max="14" width="11.421875" style="52" customWidth="1"/>
    <col min="15" max="16" width="11.421875" style="212" customWidth="1"/>
    <col min="17" max="17" width="11.421875" style="213" customWidth="1"/>
    <col min="18" max="16384" width="11.421875" style="48" customWidth="1"/>
  </cols>
  <sheetData>
    <row r="1" spans="1:6" ht="5.25" customHeight="1" thickBot="1">
      <c r="A1" s="210"/>
      <c r="F1" s="211"/>
    </row>
    <row r="2" spans="1:13" ht="31.5" customHeight="1">
      <c r="A2" s="427"/>
      <c r="B2" s="430" t="s">
        <v>341</v>
      </c>
      <c r="C2" s="430"/>
      <c r="D2" s="430"/>
      <c r="E2" s="430"/>
      <c r="F2" s="430"/>
      <c r="G2" s="430"/>
      <c r="H2" s="431"/>
      <c r="M2" s="53" t="s">
        <v>208</v>
      </c>
    </row>
    <row r="3" spans="1:13" ht="19.5" customHeight="1">
      <c r="A3" s="428"/>
      <c r="B3" s="429" t="s">
        <v>15</v>
      </c>
      <c r="C3" s="429"/>
      <c r="D3" s="429"/>
      <c r="E3" s="429"/>
      <c r="F3" s="429"/>
      <c r="G3" s="429"/>
      <c r="H3" s="432"/>
      <c r="M3" s="53" t="s">
        <v>209</v>
      </c>
    </row>
    <row r="4" spans="1:13" ht="19.5" customHeight="1">
      <c r="A4" s="428"/>
      <c r="B4" s="429" t="s">
        <v>133</v>
      </c>
      <c r="C4" s="429"/>
      <c r="D4" s="429"/>
      <c r="E4" s="429"/>
      <c r="F4" s="429"/>
      <c r="G4" s="429"/>
      <c r="H4" s="432"/>
      <c r="M4" s="53" t="s">
        <v>210</v>
      </c>
    </row>
    <row r="5" spans="1:13" ht="19.5" customHeight="1">
      <c r="A5" s="428"/>
      <c r="B5" s="429" t="s">
        <v>134</v>
      </c>
      <c r="C5" s="429"/>
      <c r="D5" s="429"/>
      <c r="E5" s="429"/>
      <c r="F5" s="425" t="s">
        <v>340</v>
      </c>
      <c r="G5" s="425"/>
      <c r="H5" s="426"/>
      <c r="M5" s="53" t="s">
        <v>211</v>
      </c>
    </row>
    <row r="6" spans="1:8" ht="19.5" customHeight="1">
      <c r="A6" s="417" t="s">
        <v>135</v>
      </c>
      <c r="B6" s="418"/>
      <c r="C6" s="418"/>
      <c r="D6" s="418"/>
      <c r="E6" s="418"/>
      <c r="F6" s="418"/>
      <c r="G6" s="418"/>
      <c r="H6" s="419"/>
    </row>
    <row r="7" spans="1:8" ht="19.5" customHeight="1">
      <c r="A7" s="351" t="s">
        <v>136</v>
      </c>
      <c r="B7" s="352"/>
      <c r="C7" s="352"/>
      <c r="D7" s="352"/>
      <c r="E7" s="352"/>
      <c r="F7" s="352"/>
      <c r="G7" s="352"/>
      <c r="H7" s="353"/>
    </row>
    <row r="8" spans="1:14" ht="12">
      <c r="A8" s="342" t="s">
        <v>137</v>
      </c>
      <c r="B8" s="343"/>
      <c r="C8" s="343"/>
      <c r="D8" s="343"/>
      <c r="E8" s="343"/>
      <c r="F8" s="343"/>
      <c r="G8" s="343"/>
      <c r="H8" s="344"/>
      <c r="N8" s="52" t="s">
        <v>152</v>
      </c>
    </row>
    <row r="9" spans="1:14" ht="41.25" customHeight="1">
      <c r="A9" s="39" t="s">
        <v>345</v>
      </c>
      <c r="B9" s="199">
        <v>1</v>
      </c>
      <c r="C9" s="420" t="s">
        <v>326</v>
      </c>
      <c r="D9" s="420"/>
      <c r="E9" s="423" t="s">
        <v>348</v>
      </c>
      <c r="F9" s="362"/>
      <c r="G9" s="362"/>
      <c r="H9" s="424"/>
      <c r="M9" s="53" t="s">
        <v>212</v>
      </c>
      <c r="N9" s="52" t="s">
        <v>213</v>
      </c>
    </row>
    <row r="10" spans="1:14" ht="33.75" customHeight="1">
      <c r="A10" s="39" t="s">
        <v>138</v>
      </c>
      <c r="B10" s="115" t="s">
        <v>220</v>
      </c>
      <c r="C10" s="421" t="s">
        <v>139</v>
      </c>
      <c r="D10" s="422"/>
      <c r="E10" s="423" t="s">
        <v>349</v>
      </c>
      <c r="F10" s="362"/>
      <c r="G10" s="38" t="s">
        <v>140</v>
      </c>
      <c r="H10" s="155" t="s">
        <v>220</v>
      </c>
      <c r="M10" s="53" t="s">
        <v>207</v>
      </c>
      <c r="N10" s="52" t="s">
        <v>214</v>
      </c>
    </row>
    <row r="11" spans="1:14" ht="26.25" customHeight="1">
      <c r="A11" s="39" t="s">
        <v>141</v>
      </c>
      <c r="B11" s="406" t="s">
        <v>206</v>
      </c>
      <c r="C11" s="406"/>
      <c r="D11" s="406"/>
      <c r="E11" s="406"/>
      <c r="F11" s="38" t="s">
        <v>142</v>
      </c>
      <c r="G11" s="415" t="s">
        <v>206</v>
      </c>
      <c r="H11" s="416"/>
      <c r="M11" s="53" t="s">
        <v>215</v>
      </c>
      <c r="N11" s="52" t="s">
        <v>216</v>
      </c>
    </row>
    <row r="12" spans="1:13" ht="26.25" customHeight="1">
      <c r="A12" s="39" t="s">
        <v>143</v>
      </c>
      <c r="B12" s="409" t="s">
        <v>207</v>
      </c>
      <c r="C12" s="409"/>
      <c r="D12" s="409"/>
      <c r="E12" s="409"/>
      <c r="F12" s="38" t="s">
        <v>144</v>
      </c>
      <c r="G12" s="407" t="s">
        <v>389</v>
      </c>
      <c r="H12" s="408"/>
      <c r="M12" s="54" t="s">
        <v>217</v>
      </c>
    </row>
    <row r="13" spans="1:13" ht="26.25" customHeight="1">
      <c r="A13" s="39" t="s">
        <v>145</v>
      </c>
      <c r="B13" s="410" t="s">
        <v>232</v>
      </c>
      <c r="C13" s="410"/>
      <c r="D13" s="410"/>
      <c r="E13" s="410"/>
      <c r="F13" s="410"/>
      <c r="G13" s="410"/>
      <c r="H13" s="411"/>
      <c r="M13" s="54"/>
    </row>
    <row r="14" spans="1:14" ht="26.25" customHeight="1">
      <c r="A14" s="39" t="s">
        <v>146</v>
      </c>
      <c r="B14" s="412" t="s">
        <v>206</v>
      </c>
      <c r="C14" s="413"/>
      <c r="D14" s="413"/>
      <c r="E14" s="413"/>
      <c r="F14" s="413"/>
      <c r="G14" s="413"/>
      <c r="H14" s="414"/>
      <c r="M14" s="54"/>
      <c r="N14" s="52" t="s">
        <v>218</v>
      </c>
    </row>
    <row r="15" spans="1:14" ht="26.25" customHeight="1">
      <c r="A15" s="39" t="s">
        <v>147</v>
      </c>
      <c r="B15" s="390" t="s">
        <v>293</v>
      </c>
      <c r="C15" s="390"/>
      <c r="D15" s="390"/>
      <c r="E15" s="390"/>
      <c r="F15" s="38" t="s">
        <v>148</v>
      </c>
      <c r="G15" s="380" t="s">
        <v>149</v>
      </c>
      <c r="H15" s="381"/>
      <c r="M15" s="54" t="s">
        <v>219</v>
      </c>
      <c r="N15" s="52" t="s">
        <v>220</v>
      </c>
    </row>
    <row r="16" spans="1:13" ht="26.25" customHeight="1">
      <c r="A16" s="39" t="s">
        <v>150</v>
      </c>
      <c r="B16" s="402" t="s">
        <v>328</v>
      </c>
      <c r="C16" s="403"/>
      <c r="D16" s="403"/>
      <c r="E16" s="403"/>
      <c r="F16" s="38" t="s">
        <v>151</v>
      </c>
      <c r="G16" s="380" t="s">
        <v>152</v>
      </c>
      <c r="H16" s="381"/>
      <c r="M16" s="54" t="s">
        <v>221</v>
      </c>
    </row>
    <row r="17" spans="1:14" ht="26.25" customHeight="1">
      <c r="A17" s="39" t="s">
        <v>153</v>
      </c>
      <c r="B17" s="404" t="s">
        <v>350</v>
      </c>
      <c r="C17" s="404"/>
      <c r="D17" s="404"/>
      <c r="E17" s="404"/>
      <c r="F17" s="404"/>
      <c r="G17" s="404"/>
      <c r="H17" s="405"/>
      <c r="M17" s="54" t="s">
        <v>222</v>
      </c>
      <c r="N17" s="52" t="s">
        <v>223</v>
      </c>
    </row>
    <row r="18" spans="1:14" ht="26.25" customHeight="1">
      <c r="A18" s="39" t="s">
        <v>154</v>
      </c>
      <c r="B18" s="390" t="s">
        <v>237</v>
      </c>
      <c r="C18" s="390"/>
      <c r="D18" s="390"/>
      <c r="E18" s="390"/>
      <c r="F18" s="390"/>
      <c r="G18" s="390"/>
      <c r="H18" s="391"/>
      <c r="M18" s="54" t="s">
        <v>224</v>
      </c>
      <c r="N18" s="52" t="s">
        <v>225</v>
      </c>
    </row>
    <row r="19" spans="1:14" ht="26.25" customHeight="1">
      <c r="A19" s="39" t="s">
        <v>155</v>
      </c>
      <c r="B19" s="390" t="s">
        <v>291</v>
      </c>
      <c r="C19" s="390"/>
      <c r="D19" s="390"/>
      <c r="E19" s="390"/>
      <c r="F19" s="390"/>
      <c r="G19" s="390"/>
      <c r="H19" s="391"/>
      <c r="M19" s="54"/>
      <c r="N19" s="52" t="s">
        <v>226</v>
      </c>
    </row>
    <row r="20" spans="1:14" ht="26.25" customHeight="1">
      <c r="A20" s="39" t="s">
        <v>156</v>
      </c>
      <c r="B20" s="392" t="s">
        <v>236</v>
      </c>
      <c r="C20" s="392"/>
      <c r="D20" s="392"/>
      <c r="E20" s="392"/>
      <c r="F20" s="392"/>
      <c r="G20" s="392"/>
      <c r="H20" s="393"/>
      <c r="M20" s="54" t="s">
        <v>227</v>
      </c>
      <c r="N20" s="52" t="s">
        <v>228</v>
      </c>
    </row>
    <row r="21" spans="1:14" ht="26.25" customHeight="1">
      <c r="A21" s="394" t="s">
        <v>157</v>
      </c>
      <c r="B21" s="396" t="s">
        <v>158</v>
      </c>
      <c r="C21" s="396"/>
      <c r="D21" s="396"/>
      <c r="E21" s="397" t="s">
        <v>159</v>
      </c>
      <c r="F21" s="397"/>
      <c r="G21" s="397"/>
      <c r="H21" s="398"/>
      <c r="M21" s="54" t="s">
        <v>149</v>
      </c>
      <c r="N21" s="52" t="s">
        <v>229</v>
      </c>
    </row>
    <row r="22" spans="1:14" ht="26.25" customHeight="1">
      <c r="A22" s="395"/>
      <c r="B22" s="399" t="s">
        <v>132</v>
      </c>
      <c r="C22" s="400"/>
      <c r="D22" s="400"/>
      <c r="E22" s="399" t="s">
        <v>292</v>
      </c>
      <c r="F22" s="400"/>
      <c r="G22" s="400"/>
      <c r="H22" s="401"/>
      <c r="M22" s="54" t="s">
        <v>230</v>
      </c>
      <c r="N22" s="52" t="s">
        <v>231</v>
      </c>
    </row>
    <row r="23" spans="1:14" ht="26.25" customHeight="1">
      <c r="A23" s="39" t="s">
        <v>160</v>
      </c>
      <c r="B23" s="380" t="s">
        <v>235</v>
      </c>
      <c r="C23" s="380"/>
      <c r="D23" s="380"/>
      <c r="E23" s="380" t="s">
        <v>235</v>
      </c>
      <c r="F23" s="380"/>
      <c r="G23" s="380"/>
      <c r="H23" s="381"/>
      <c r="M23" s="54"/>
      <c r="N23" s="52" t="s">
        <v>232</v>
      </c>
    </row>
    <row r="24" spans="1:14" ht="41.25" customHeight="1">
      <c r="A24" s="39" t="s">
        <v>161</v>
      </c>
      <c r="B24" s="382" t="s">
        <v>351</v>
      </c>
      <c r="C24" s="383"/>
      <c r="D24" s="383"/>
      <c r="E24" s="382" t="s">
        <v>352</v>
      </c>
      <c r="F24" s="383"/>
      <c r="G24" s="383"/>
      <c r="H24" s="384"/>
      <c r="M24" s="54"/>
      <c r="N24" s="52" t="s">
        <v>233</v>
      </c>
    </row>
    <row r="25" spans="1:13" ht="26.25" customHeight="1">
      <c r="A25" s="39" t="s">
        <v>162</v>
      </c>
      <c r="B25" s="361">
        <v>43466</v>
      </c>
      <c r="C25" s="385"/>
      <c r="D25" s="386"/>
      <c r="E25" s="38" t="s">
        <v>163</v>
      </c>
      <c r="F25" s="387">
        <v>0.98</v>
      </c>
      <c r="G25" s="388"/>
      <c r="H25" s="389"/>
      <c r="M25" s="54"/>
    </row>
    <row r="26" spans="1:13" ht="26.25" customHeight="1">
      <c r="A26" s="39" t="s">
        <v>164</v>
      </c>
      <c r="B26" s="361">
        <v>43800</v>
      </c>
      <c r="C26" s="362"/>
      <c r="D26" s="363"/>
      <c r="E26" s="38" t="s">
        <v>165</v>
      </c>
      <c r="F26" s="364">
        <v>0.95</v>
      </c>
      <c r="G26" s="365"/>
      <c r="H26" s="366"/>
      <c r="M26" s="54"/>
    </row>
    <row r="27" spans="1:13" ht="72.75" customHeight="1">
      <c r="A27" s="200" t="s">
        <v>166</v>
      </c>
      <c r="B27" s="367" t="s">
        <v>222</v>
      </c>
      <c r="C27" s="368"/>
      <c r="D27" s="369"/>
      <c r="E27" s="116" t="s">
        <v>167</v>
      </c>
      <c r="F27" s="370" t="s">
        <v>353</v>
      </c>
      <c r="G27" s="371"/>
      <c r="H27" s="372"/>
      <c r="I27" s="325"/>
      <c r="J27" s="326"/>
      <c r="K27" s="326"/>
      <c r="L27" s="326"/>
      <c r="M27" s="54"/>
    </row>
    <row r="28" spans="1:13" ht="12">
      <c r="A28" s="342" t="s">
        <v>168</v>
      </c>
      <c r="B28" s="343"/>
      <c r="C28" s="343"/>
      <c r="D28" s="343"/>
      <c r="E28" s="343"/>
      <c r="F28" s="343"/>
      <c r="G28" s="343"/>
      <c r="H28" s="344"/>
      <c r="M28" s="54"/>
    </row>
    <row r="29" spans="1:13" ht="53.25" customHeight="1">
      <c r="A29" s="41" t="s">
        <v>169</v>
      </c>
      <c r="B29" s="207" t="s">
        <v>170</v>
      </c>
      <c r="C29" s="207" t="s">
        <v>171</v>
      </c>
      <c r="D29" s="207" t="s">
        <v>172</v>
      </c>
      <c r="E29" s="207" t="s">
        <v>173</v>
      </c>
      <c r="F29" s="42" t="s">
        <v>174</v>
      </c>
      <c r="G29" s="42" t="s">
        <v>175</v>
      </c>
      <c r="H29" s="43" t="s">
        <v>176</v>
      </c>
      <c r="M29" s="54"/>
    </row>
    <row r="30" spans="1:13" ht="21" customHeight="1">
      <c r="A30" s="44" t="s">
        <v>177</v>
      </c>
      <c r="B30" s="111">
        <v>81039914393</v>
      </c>
      <c r="C30" s="45">
        <f>+B30</f>
        <v>81039914393</v>
      </c>
      <c r="D30" s="374">
        <v>303793858367.1</v>
      </c>
      <c r="E30" s="377">
        <f>+D30</f>
        <v>303793858367.1</v>
      </c>
      <c r="F30" s="112">
        <f>+B30/$D$30</f>
        <v>0.2667595547473925</v>
      </c>
      <c r="G30" s="113">
        <f aca="true" t="shared" si="0" ref="G30:G36">+C30/$E$30</f>
        <v>0.2667595547473925</v>
      </c>
      <c r="H30" s="114">
        <f>+G30/$F$26</f>
        <v>0.28079953131304475</v>
      </c>
      <c r="M30" s="54"/>
    </row>
    <row r="31" spans="1:13" ht="21" customHeight="1">
      <c r="A31" s="44" t="s">
        <v>178</v>
      </c>
      <c r="B31" s="111">
        <v>12188461628</v>
      </c>
      <c r="C31" s="45">
        <f>+C30+B31</f>
        <v>93228376021</v>
      </c>
      <c r="D31" s="375"/>
      <c r="E31" s="378"/>
      <c r="F31" s="112">
        <f>+B31/$D$30</f>
        <v>0.04012082960963498</v>
      </c>
      <c r="G31" s="113">
        <f t="shared" si="0"/>
        <v>0.30688038435702747</v>
      </c>
      <c r="H31" s="114">
        <f aca="true" t="shared" si="1" ref="H31:H41">+G31/$F$26</f>
        <v>0.32303198353371315</v>
      </c>
      <c r="M31" s="54"/>
    </row>
    <row r="32" spans="1:13" ht="21" customHeight="1">
      <c r="A32" s="44" t="s">
        <v>179</v>
      </c>
      <c r="B32" s="111">
        <v>22842551797</v>
      </c>
      <c r="C32" s="45">
        <f>+C31+B32</f>
        <v>116070927818</v>
      </c>
      <c r="D32" s="375"/>
      <c r="E32" s="378"/>
      <c r="F32" s="112">
        <f>+B32/$D$30</f>
        <v>0.07519095981656548</v>
      </c>
      <c r="G32" s="113">
        <f t="shared" si="0"/>
        <v>0.38207134417359295</v>
      </c>
      <c r="H32" s="114">
        <f t="shared" si="1"/>
        <v>0.4021803622879926</v>
      </c>
      <c r="M32" s="54"/>
    </row>
    <row r="33" spans="1:8" ht="21" customHeight="1">
      <c r="A33" s="44" t="s">
        <v>180</v>
      </c>
      <c r="B33" s="111">
        <v>22119991110</v>
      </c>
      <c r="C33" s="45">
        <f aca="true" t="shared" si="2" ref="C33:C41">+C32+B33</f>
        <v>138190918928</v>
      </c>
      <c r="D33" s="375"/>
      <c r="E33" s="378"/>
      <c r="F33" s="112">
        <f aca="true" t="shared" si="3" ref="F33:F41">+B33/$D$30</f>
        <v>0.07281250262561441</v>
      </c>
      <c r="G33" s="113">
        <f t="shared" si="0"/>
        <v>0.45488384679920735</v>
      </c>
      <c r="H33" s="114">
        <f t="shared" si="1"/>
        <v>0.4788251018939025</v>
      </c>
    </row>
    <row r="34" spans="1:8" ht="21" customHeight="1">
      <c r="A34" s="44" t="s">
        <v>181</v>
      </c>
      <c r="B34" s="111">
        <v>19592682813</v>
      </c>
      <c r="C34" s="45">
        <f t="shared" si="2"/>
        <v>157783601741</v>
      </c>
      <c r="D34" s="375"/>
      <c r="E34" s="378"/>
      <c r="F34" s="112">
        <f t="shared" si="3"/>
        <v>0.06449334729250679</v>
      </c>
      <c r="G34" s="113">
        <f t="shared" si="0"/>
        <v>0.5193771940917141</v>
      </c>
      <c r="H34" s="114">
        <f t="shared" si="1"/>
        <v>0.5467128358860149</v>
      </c>
    </row>
    <row r="35" spans="1:8" ht="21" customHeight="1">
      <c r="A35" s="44" t="s">
        <v>182</v>
      </c>
      <c r="B35" s="111">
        <v>5998952110</v>
      </c>
      <c r="C35" s="45">
        <f t="shared" si="2"/>
        <v>163782553851</v>
      </c>
      <c r="D35" s="375"/>
      <c r="E35" s="378"/>
      <c r="F35" s="112">
        <f t="shared" si="3"/>
        <v>0.019746785343997823</v>
      </c>
      <c r="G35" s="113">
        <f t="shared" si="0"/>
        <v>0.539123979435712</v>
      </c>
      <c r="H35" s="114">
        <f t="shared" si="1"/>
        <v>0.5674989257218022</v>
      </c>
    </row>
    <row r="36" spans="1:8" ht="21" customHeight="1">
      <c r="A36" s="44" t="s">
        <v>183</v>
      </c>
      <c r="B36" s="111">
        <v>8236852908</v>
      </c>
      <c r="C36" s="45">
        <f t="shared" si="2"/>
        <v>172019406759</v>
      </c>
      <c r="D36" s="375"/>
      <c r="E36" s="378"/>
      <c r="F36" s="112">
        <f t="shared" si="3"/>
        <v>0.027113296339410224</v>
      </c>
      <c r="G36" s="113">
        <f t="shared" si="0"/>
        <v>0.5662372757751222</v>
      </c>
      <c r="H36" s="114">
        <f t="shared" si="1"/>
        <v>0.5960392376580234</v>
      </c>
    </row>
    <row r="37" spans="1:8" ht="21" customHeight="1">
      <c r="A37" s="44" t="s">
        <v>184</v>
      </c>
      <c r="B37" s="111">
        <v>13973743533</v>
      </c>
      <c r="C37" s="45">
        <f t="shared" si="2"/>
        <v>185993150292</v>
      </c>
      <c r="D37" s="375"/>
      <c r="E37" s="378"/>
      <c r="F37" s="112">
        <f t="shared" si="3"/>
        <v>0.045997452378100205</v>
      </c>
      <c r="G37" s="113">
        <f>+C37/$E$30</f>
        <v>0.6122347281532224</v>
      </c>
      <c r="H37" s="114">
        <f t="shared" si="1"/>
        <v>0.6444576085823395</v>
      </c>
    </row>
    <row r="38" spans="1:8" ht="21" customHeight="1">
      <c r="A38" s="44" t="s">
        <v>185</v>
      </c>
      <c r="B38" s="111">
        <v>39035180275</v>
      </c>
      <c r="C38" s="45">
        <f>+C37+B38</f>
        <v>225028330567</v>
      </c>
      <c r="D38" s="375"/>
      <c r="E38" s="378"/>
      <c r="F38" s="112">
        <f t="shared" si="3"/>
        <v>0.12849232859681603</v>
      </c>
      <c r="G38" s="113">
        <f>+C38/$E$30</f>
        <v>0.7407270567500385</v>
      </c>
      <c r="H38" s="114">
        <f t="shared" si="1"/>
        <v>0.77971269131583</v>
      </c>
    </row>
    <row r="39" spans="1:8" ht="21" customHeight="1">
      <c r="A39" s="44" t="s">
        <v>186</v>
      </c>
      <c r="B39" s="111">
        <v>21266613581</v>
      </c>
      <c r="C39" s="45">
        <f t="shared" si="2"/>
        <v>246294944148</v>
      </c>
      <c r="D39" s="375"/>
      <c r="E39" s="378"/>
      <c r="F39" s="112">
        <f t="shared" si="3"/>
        <v>0.07000343487952196</v>
      </c>
      <c r="G39" s="113">
        <f>+C39/$E$30</f>
        <v>0.8107304916295603</v>
      </c>
      <c r="H39" s="114">
        <f t="shared" si="1"/>
        <v>0.8534005175048004</v>
      </c>
    </row>
    <row r="40" spans="1:8" ht="21" customHeight="1">
      <c r="A40" s="44" t="s">
        <v>187</v>
      </c>
      <c r="B40" s="111">
        <v>13362177839</v>
      </c>
      <c r="C40" s="45">
        <f t="shared" si="2"/>
        <v>259657121987</v>
      </c>
      <c r="D40" s="375"/>
      <c r="E40" s="378"/>
      <c r="F40" s="112">
        <f t="shared" si="3"/>
        <v>0.04398435804733532</v>
      </c>
      <c r="G40" s="113">
        <f>+C40/$E$30</f>
        <v>0.8547148496768957</v>
      </c>
      <c r="H40" s="114">
        <f t="shared" si="1"/>
        <v>0.8996998417651534</v>
      </c>
    </row>
    <row r="41" spans="1:12" ht="21" customHeight="1">
      <c r="A41" s="44" t="s">
        <v>188</v>
      </c>
      <c r="B41" s="111">
        <v>21745435767</v>
      </c>
      <c r="C41" s="45">
        <f t="shared" si="2"/>
        <v>281402557754</v>
      </c>
      <c r="D41" s="376"/>
      <c r="E41" s="379"/>
      <c r="F41" s="112">
        <f t="shared" si="3"/>
        <v>0.07157957663753406</v>
      </c>
      <c r="G41" s="113">
        <f>+C41/$E$30</f>
        <v>0.9262944263144297</v>
      </c>
      <c r="H41" s="114">
        <f t="shared" si="1"/>
        <v>0.975046764541505</v>
      </c>
      <c r="L41" s="602"/>
    </row>
    <row r="42" spans="1:8" ht="59.25" customHeight="1">
      <c r="A42" s="156" t="s">
        <v>189</v>
      </c>
      <c r="B42" s="373" t="s">
        <v>430</v>
      </c>
      <c r="C42" s="373"/>
      <c r="D42" s="373"/>
      <c r="E42" s="373"/>
      <c r="F42" s="373"/>
      <c r="G42" s="373"/>
      <c r="H42" s="373"/>
    </row>
    <row r="43" spans="1:8" ht="12">
      <c r="A43" s="342" t="s">
        <v>190</v>
      </c>
      <c r="B43" s="343"/>
      <c r="C43" s="343"/>
      <c r="D43" s="343"/>
      <c r="E43" s="343"/>
      <c r="F43" s="343"/>
      <c r="G43" s="343"/>
      <c r="H43" s="344"/>
    </row>
    <row r="44" spans="1:8" ht="12">
      <c r="A44" s="351"/>
      <c r="B44" s="352"/>
      <c r="C44" s="352"/>
      <c r="D44" s="352"/>
      <c r="E44" s="352"/>
      <c r="F44" s="352"/>
      <c r="G44" s="352"/>
      <c r="H44" s="353"/>
    </row>
    <row r="45" spans="1:8" ht="75.75" customHeight="1">
      <c r="A45" s="354"/>
      <c r="B45" s="355"/>
      <c r="C45" s="355"/>
      <c r="D45" s="355"/>
      <c r="E45" s="355"/>
      <c r="F45" s="355"/>
      <c r="G45" s="355"/>
      <c r="H45" s="356"/>
    </row>
    <row r="46" spans="1:8" ht="80.25" customHeight="1">
      <c r="A46" s="354"/>
      <c r="B46" s="355"/>
      <c r="C46" s="355"/>
      <c r="D46" s="355"/>
      <c r="E46" s="355"/>
      <c r="F46" s="355"/>
      <c r="G46" s="355"/>
      <c r="H46" s="356"/>
    </row>
    <row r="47" spans="1:8" ht="0.75" customHeight="1">
      <c r="A47" s="354"/>
      <c r="B47" s="355"/>
      <c r="C47" s="355"/>
      <c r="D47" s="355"/>
      <c r="E47" s="355"/>
      <c r="F47" s="355"/>
      <c r="G47" s="355"/>
      <c r="H47" s="356"/>
    </row>
    <row r="48" spans="1:8" ht="33" customHeight="1">
      <c r="A48" s="357"/>
      <c r="B48" s="358"/>
      <c r="C48" s="358"/>
      <c r="D48" s="358"/>
      <c r="E48" s="358"/>
      <c r="F48" s="358"/>
      <c r="G48" s="358"/>
      <c r="H48" s="359"/>
    </row>
    <row r="49" spans="1:8" ht="57" customHeight="1">
      <c r="A49" s="39" t="s">
        <v>191</v>
      </c>
      <c r="B49" s="360" t="s">
        <v>383</v>
      </c>
      <c r="C49" s="360"/>
      <c r="D49" s="360"/>
      <c r="E49" s="360"/>
      <c r="F49" s="360"/>
      <c r="G49" s="360"/>
      <c r="H49" s="360"/>
    </row>
    <row r="50" spans="1:8" ht="41.25" customHeight="1">
      <c r="A50" s="39" t="s">
        <v>192</v>
      </c>
      <c r="B50" s="327" t="s">
        <v>431</v>
      </c>
      <c r="C50" s="327"/>
      <c r="D50" s="327"/>
      <c r="E50" s="327"/>
      <c r="F50" s="327"/>
      <c r="G50" s="327"/>
      <c r="H50" s="327"/>
    </row>
    <row r="51" spans="1:8" ht="48" customHeight="1">
      <c r="A51" s="202" t="s">
        <v>193</v>
      </c>
      <c r="B51" s="360" t="s">
        <v>381</v>
      </c>
      <c r="C51" s="360"/>
      <c r="D51" s="360"/>
      <c r="E51" s="360"/>
      <c r="F51" s="360"/>
      <c r="G51" s="360"/>
      <c r="H51" s="360"/>
    </row>
    <row r="52" spans="1:8" ht="31.5" customHeight="1">
      <c r="A52" s="342" t="s">
        <v>194</v>
      </c>
      <c r="B52" s="343"/>
      <c r="C52" s="343"/>
      <c r="D52" s="343"/>
      <c r="E52" s="343"/>
      <c r="F52" s="343"/>
      <c r="G52" s="343"/>
      <c r="H52" s="344"/>
    </row>
    <row r="53" spans="1:8" ht="27.75" customHeight="1">
      <c r="A53" s="345" t="s">
        <v>195</v>
      </c>
      <c r="B53" s="203" t="s">
        <v>196</v>
      </c>
      <c r="C53" s="346" t="s">
        <v>197</v>
      </c>
      <c r="D53" s="346"/>
      <c r="E53" s="346"/>
      <c r="F53" s="346" t="s">
        <v>198</v>
      </c>
      <c r="G53" s="346"/>
      <c r="H53" s="347"/>
    </row>
    <row r="54" spans="1:8" ht="24.75" customHeight="1">
      <c r="A54" s="345"/>
      <c r="B54" s="196">
        <v>43617</v>
      </c>
      <c r="C54" s="348" t="s">
        <v>414</v>
      </c>
      <c r="D54" s="348"/>
      <c r="E54" s="348"/>
      <c r="F54" s="349" t="s">
        <v>415</v>
      </c>
      <c r="G54" s="349"/>
      <c r="H54" s="349"/>
    </row>
    <row r="55" spans="1:8" ht="24.75" customHeight="1">
      <c r="A55" s="202" t="s">
        <v>199</v>
      </c>
      <c r="B55" s="329" t="s">
        <v>382</v>
      </c>
      <c r="C55" s="329"/>
      <c r="D55" s="350" t="s">
        <v>200</v>
      </c>
      <c r="E55" s="350"/>
      <c r="F55" s="329" t="s">
        <v>382</v>
      </c>
      <c r="G55" s="329"/>
      <c r="H55" s="330"/>
    </row>
    <row r="56" spans="1:8" ht="24.75" customHeight="1">
      <c r="A56" s="202" t="s">
        <v>201</v>
      </c>
      <c r="B56" s="327" t="s">
        <v>354</v>
      </c>
      <c r="C56" s="327"/>
      <c r="D56" s="328" t="s">
        <v>202</v>
      </c>
      <c r="E56" s="328"/>
      <c r="F56" s="329" t="s">
        <v>354</v>
      </c>
      <c r="G56" s="329"/>
      <c r="H56" s="330"/>
    </row>
    <row r="57" spans="1:8" ht="24.75" customHeight="1">
      <c r="A57" s="202" t="s">
        <v>203</v>
      </c>
      <c r="B57" s="327"/>
      <c r="C57" s="327"/>
      <c r="D57" s="331" t="s">
        <v>204</v>
      </c>
      <c r="E57" s="332"/>
      <c r="F57" s="336"/>
      <c r="G57" s="337"/>
      <c r="H57" s="338"/>
    </row>
    <row r="58" spans="1:8" ht="24.75" customHeight="1" thickBot="1">
      <c r="A58" s="157" t="s">
        <v>205</v>
      </c>
      <c r="B58" s="335"/>
      <c r="C58" s="335"/>
      <c r="D58" s="333"/>
      <c r="E58" s="334"/>
      <c r="F58" s="339"/>
      <c r="G58" s="340"/>
      <c r="H58" s="341"/>
    </row>
  </sheetData>
  <sheetProtection/>
  <mergeCells count="69">
    <mergeCell ref="F5:H5"/>
    <mergeCell ref="A2:A5"/>
    <mergeCell ref="B5:E5"/>
    <mergeCell ref="B2:H2"/>
    <mergeCell ref="B3:H3"/>
    <mergeCell ref="B4:H4"/>
    <mergeCell ref="A6:H6"/>
    <mergeCell ref="A7:H7"/>
    <mergeCell ref="A8:H8"/>
    <mergeCell ref="C9:D9"/>
    <mergeCell ref="C10:D10"/>
    <mergeCell ref="E10:F10"/>
    <mergeCell ref="E9:H9"/>
    <mergeCell ref="B11:E11"/>
    <mergeCell ref="G12:H12"/>
    <mergeCell ref="B12:E12"/>
    <mergeCell ref="B13:H13"/>
    <mergeCell ref="B14:H14"/>
    <mergeCell ref="G11:H11"/>
    <mergeCell ref="B15:E15"/>
    <mergeCell ref="G15:H15"/>
    <mergeCell ref="B16:E16"/>
    <mergeCell ref="G16:H16"/>
    <mergeCell ref="B17:H17"/>
    <mergeCell ref="B18:H18"/>
    <mergeCell ref="B19:H19"/>
    <mergeCell ref="B20:H20"/>
    <mergeCell ref="A21:A22"/>
    <mergeCell ref="B21:D21"/>
    <mergeCell ref="E21:H21"/>
    <mergeCell ref="B22:D22"/>
    <mergeCell ref="E22:H22"/>
    <mergeCell ref="B42:H42"/>
    <mergeCell ref="D30:D41"/>
    <mergeCell ref="E30:E41"/>
    <mergeCell ref="B23:D23"/>
    <mergeCell ref="E23:H23"/>
    <mergeCell ref="B24:D24"/>
    <mergeCell ref="E24:H24"/>
    <mergeCell ref="B25:D25"/>
    <mergeCell ref="F25:H25"/>
    <mergeCell ref="A44:H48"/>
    <mergeCell ref="B49:H49"/>
    <mergeCell ref="B50:H50"/>
    <mergeCell ref="B51:H51"/>
    <mergeCell ref="A52:H52"/>
    <mergeCell ref="B26:D26"/>
    <mergeCell ref="F26:H26"/>
    <mergeCell ref="B27:D27"/>
    <mergeCell ref="F27:H27"/>
    <mergeCell ref="A28:H28"/>
    <mergeCell ref="A53:A54"/>
    <mergeCell ref="C53:E53"/>
    <mergeCell ref="F53:H53"/>
    <mergeCell ref="C54:E54"/>
    <mergeCell ref="F54:H54"/>
    <mergeCell ref="B55:C55"/>
    <mergeCell ref="D55:E55"/>
    <mergeCell ref="F55:H55"/>
    <mergeCell ref="I27:L27"/>
    <mergeCell ref="B56:C56"/>
    <mergeCell ref="D56:E56"/>
    <mergeCell ref="F56:H56"/>
    <mergeCell ref="B57:C57"/>
    <mergeCell ref="D57:E58"/>
    <mergeCell ref="B58:C58"/>
    <mergeCell ref="F57:H57"/>
    <mergeCell ref="F58:H58"/>
    <mergeCell ref="A43:H43"/>
  </mergeCells>
  <dataValidations count="6">
    <dataValidation type="list" allowBlank="1" showInputMessage="1" showErrorMessage="1" sqref="H10 B10">
      <formula1>$N$14:$N$15</formula1>
    </dataValidation>
    <dataValidation type="list" allowBlank="1" showInputMessage="1" showErrorMessage="1" sqref="G16:H16">
      <formula1>$N$8:$N$11</formula1>
    </dataValidation>
    <dataValidation type="list" allowBlank="1" showInputMessage="1" showErrorMessage="1" sqref="B13:H13">
      <formula1>$N$17:$N$24</formula1>
    </dataValidation>
    <dataValidation type="list" allowBlank="1" showInputMessage="1" showErrorMessage="1" sqref="G15:H15">
      <formula1>$M$20:$M$22</formula1>
    </dataValidation>
    <dataValidation type="list" allowBlank="1" showInputMessage="1" showErrorMessage="1" sqref="B12:E12">
      <formula1>$M$9:$M$12</formula1>
    </dataValidation>
    <dataValidation type="list" allowBlank="1" showInputMessage="1" showErrorMessage="1" sqref="B27:D27">
      <formula1>$M$15:$M$18</formula1>
    </dataValidation>
  </dataValidation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tabColor rgb="FF002060"/>
  </sheetPr>
  <dimension ref="A1:L17"/>
  <sheetViews>
    <sheetView zoomScalePageLayoutView="0" workbookViewId="0" topLeftCell="A7">
      <selection activeCell="K14" sqref="K14:K16"/>
    </sheetView>
  </sheetViews>
  <sheetFormatPr defaultColWidth="11.421875" defaultRowHeight="15"/>
  <cols>
    <col min="1" max="1" width="11.421875" style="48" customWidth="1"/>
    <col min="2" max="2" width="18.00390625" style="48" customWidth="1"/>
    <col min="3" max="3" width="17.8515625" style="48" customWidth="1"/>
    <col min="4" max="4" width="20.28125" style="48" bestFit="1" customWidth="1"/>
    <col min="5" max="5" width="24.8515625" style="48" customWidth="1"/>
    <col min="6" max="6" width="32.421875" style="48" customWidth="1"/>
    <col min="7" max="11" width="19.57421875" style="48" customWidth="1"/>
    <col min="12" max="16384" width="11.421875" style="48" customWidth="1"/>
  </cols>
  <sheetData>
    <row r="1" spans="2:12" ht="15.75" customHeight="1" thickBot="1">
      <c r="B1" s="214"/>
      <c r="K1" s="215"/>
      <c r="L1" s="216"/>
    </row>
    <row r="2" spans="2:12" ht="15.75" customHeight="1" thickBot="1">
      <c r="B2" s="439"/>
      <c r="C2" s="433" t="s">
        <v>343</v>
      </c>
      <c r="D2" s="434"/>
      <c r="E2" s="434"/>
      <c r="F2" s="434"/>
      <c r="G2" s="434"/>
      <c r="H2" s="434"/>
      <c r="I2" s="434"/>
      <c r="J2" s="435"/>
      <c r="K2" s="215"/>
      <c r="L2" s="216"/>
    </row>
    <row r="3" spans="2:12" ht="15.75" customHeight="1" thickBot="1">
      <c r="B3" s="440"/>
      <c r="C3" s="436" t="s">
        <v>15</v>
      </c>
      <c r="D3" s="437"/>
      <c r="E3" s="437"/>
      <c r="F3" s="437"/>
      <c r="G3" s="437"/>
      <c r="H3" s="437"/>
      <c r="I3" s="437"/>
      <c r="J3" s="438"/>
      <c r="K3" s="215"/>
      <c r="L3" s="216"/>
    </row>
    <row r="4" spans="2:12" ht="15.75" customHeight="1" thickBot="1">
      <c r="B4" s="440"/>
      <c r="C4" s="436" t="s">
        <v>424</v>
      </c>
      <c r="D4" s="437"/>
      <c r="E4" s="437"/>
      <c r="F4" s="437"/>
      <c r="G4" s="437"/>
      <c r="H4" s="437"/>
      <c r="I4" s="437"/>
      <c r="J4" s="438"/>
      <c r="K4" s="215"/>
      <c r="L4" s="216"/>
    </row>
    <row r="5" spans="2:12" ht="12.75" thickBot="1">
      <c r="B5" s="441"/>
      <c r="C5" s="436" t="s">
        <v>342</v>
      </c>
      <c r="D5" s="437"/>
      <c r="E5" s="437"/>
      <c r="F5" s="437"/>
      <c r="G5" s="437"/>
      <c r="H5" s="442" t="s">
        <v>340</v>
      </c>
      <c r="I5" s="443"/>
      <c r="J5" s="444"/>
      <c r="K5" s="216"/>
      <c r="L5" s="216"/>
    </row>
    <row r="6" spans="2:12" ht="34.5" customHeight="1" thickBot="1">
      <c r="B6" s="136" t="s">
        <v>307</v>
      </c>
      <c r="C6" s="450" t="s">
        <v>355</v>
      </c>
      <c r="D6" s="451"/>
      <c r="E6" s="452"/>
      <c r="F6" s="137"/>
      <c r="G6" s="217"/>
      <c r="H6" s="217"/>
      <c r="I6" s="217"/>
      <c r="J6" s="218"/>
      <c r="K6" s="216"/>
      <c r="L6" s="216"/>
    </row>
    <row r="7" spans="2:10" ht="12.75" thickBot="1">
      <c r="B7" s="138" t="s">
        <v>23</v>
      </c>
      <c r="C7" s="453" t="str">
        <f>+Metas_Magnitud!C7</f>
        <v>SUBSECRETARIA DE GESTION DE LA MOVILIDAD</v>
      </c>
      <c r="D7" s="454"/>
      <c r="E7" s="455"/>
      <c r="F7" s="137"/>
      <c r="G7" s="217"/>
      <c r="H7" s="217"/>
      <c r="I7" s="217"/>
      <c r="J7" s="218"/>
    </row>
    <row r="8" spans="2:10" ht="24.75" thickBot="1">
      <c r="B8" s="138" t="s">
        <v>308</v>
      </c>
      <c r="C8" s="456" t="str">
        <f>+C7</f>
        <v>SUBSECRETARIA DE GESTION DE LA MOVILIDAD</v>
      </c>
      <c r="D8" s="457"/>
      <c r="E8" s="458"/>
      <c r="F8" s="139"/>
      <c r="G8" s="217"/>
      <c r="H8" s="217"/>
      <c r="I8" s="217"/>
      <c r="J8" s="218"/>
    </row>
    <row r="9" spans="2:10" ht="24.75" thickBot="1">
      <c r="B9" s="138" t="s">
        <v>309</v>
      </c>
      <c r="C9" s="459" t="s">
        <v>354</v>
      </c>
      <c r="D9" s="460"/>
      <c r="E9" s="461"/>
      <c r="F9" s="137"/>
      <c r="G9" s="217"/>
      <c r="H9" s="217"/>
      <c r="I9" s="217"/>
      <c r="J9" s="218"/>
    </row>
    <row r="10" spans="2:10" ht="24.75" thickBot="1">
      <c r="B10" s="138" t="s">
        <v>310</v>
      </c>
      <c r="C10" s="462" t="str">
        <f>+'HV 1'!E9</f>
        <v>1. Alcanzar al 95 % la ejecución presupuestal de los proyectos de inversión de la Subsecretaría de Gestion de la Movilidad</v>
      </c>
      <c r="D10" s="463"/>
      <c r="E10" s="464"/>
      <c r="F10" s="137"/>
      <c r="G10" s="217"/>
      <c r="H10" s="217"/>
      <c r="I10" s="217"/>
      <c r="J10" s="218"/>
    </row>
    <row r="11" ht="12">
      <c r="B11" s="214"/>
    </row>
    <row r="12" spans="2:11" ht="12">
      <c r="B12" s="465" t="s">
        <v>425</v>
      </c>
      <c r="C12" s="466"/>
      <c r="D12" s="466"/>
      <c r="E12" s="466"/>
      <c r="F12" s="466"/>
      <c r="G12" s="466"/>
      <c r="H12" s="467"/>
      <c r="I12" s="446" t="s">
        <v>311</v>
      </c>
      <c r="J12" s="447"/>
      <c r="K12" s="447"/>
    </row>
    <row r="13" spans="1:11" ht="36">
      <c r="A13" s="219"/>
      <c r="B13" s="220" t="s">
        <v>312</v>
      </c>
      <c r="C13" s="220" t="s">
        <v>313</v>
      </c>
      <c r="D13" s="220" t="s">
        <v>314</v>
      </c>
      <c r="E13" s="220" t="s">
        <v>315</v>
      </c>
      <c r="F13" s="220" t="s">
        <v>316</v>
      </c>
      <c r="G13" s="220" t="s">
        <v>317</v>
      </c>
      <c r="H13" s="220" t="s">
        <v>318</v>
      </c>
      <c r="I13" s="221" t="s">
        <v>319</v>
      </c>
      <c r="J13" s="221" t="s">
        <v>320</v>
      </c>
      <c r="K13" s="221" t="s">
        <v>321</v>
      </c>
    </row>
    <row r="14" spans="2:11" ht="97.5" customHeight="1">
      <c r="B14" s="468">
        <v>1</v>
      </c>
      <c r="C14" s="445" t="s">
        <v>421</v>
      </c>
      <c r="D14" s="470" t="s">
        <v>206</v>
      </c>
      <c r="E14" s="206">
        <v>1</v>
      </c>
      <c r="F14" s="222" t="s">
        <v>376</v>
      </c>
      <c r="G14" s="469" t="s">
        <v>206</v>
      </c>
      <c r="H14" s="471">
        <v>43800</v>
      </c>
      <c r="I14" s="469" t="s">
        <v>206</v>
      </c>
      <c r="J14" s="472">
        <v>43830</v>
      </c>
      <c r="K14" s="445" t="s">
        <v>390</v>
      </c>
    </row>
    <row r="15" spans="2:11" ht="97.5" customHeight="1">
      <c r="B15" s="468"/>
      <c r="C15" s="445"/>
      <c r="D15" s="470"/>
      <c r="E15" s="206">
        <v>2</v>
      </c>
      <c r="F15" s="222" t="s">
        <v>377</v>
      </c>
      <c r="G15" s="469"/>
      <c r="H15" s="471"/>
      <c r="I15" s="469"/>
      <c r="J15" s="472"/>
      <c r="K15" s="445"/>
    </row>
    <row r="16" spans="2:11" ht="97.5" customHeight="1">
      <c r="B16" s="468"/>
      <c r="C16" s="445"/>
      <c r="D16" s="470"/>
      <c r="E16" s="206">
        <v>3</v>
      </c>
      <c r="F16" s="222" t="s">
        <v>378</v>
      </c>
      <c r="G16" s="469"/>
      <c r="H16" s="471"/>
      <c r="I16" s="469"/>
      <c r="J16" s="472"/>
      <c r="K16" s="445"/>
    </row>
    <row r="17" spans="1:11" ht="27" customHeight="1">
      <c r="A17" s="223"/>
      <c r="B17" s="448" t="s">
        <v>323</v>
      </c>
      <c r="C17" s="449"/>
      <c r="D17" s="224" t="s">
        <v>206</v>
      </c>
      <c r="E17" s="225">
        <v>0</v>
      </c>
      <c r="F17" s="226"/>
      <c r="G17" s="224" t="s">
        <v>206</v>
      </c>
      <c r="H17" s="227"/>
      <c r="I17" s="228" t="s">
        <v>206</v>
      </c>
      <c r="J17" s="229"/>
      <c r="K17" s="229"/>
    </row>
  </sheetData>
  <sheetProtection/>
  <mergeCells count="22">
    <mergeCell ref="B14:B16"/>
    <mergeCell ref="G14:G16"/>
    <mergeCell ref="D14:D16"/>
    <mergeCell ref="H14:H16"/>
    <mergeCell ref="I14:I16"/>
    <mergeCell ref="J14:J16"/>
    <mergeCell ref="K14:K16"/>
    <mergeCell ref="I12:K12"/>
    <mergeCell ref="B17:C17"/>
    <mergeCell ref="C6:E6"/>
    <mergeCell ref="C7:E7"/>
    <mergeCell ref="C8:E8"/>
    <mergeCell ref="C9:E9"/>
    <mergeCell ref="C10:E10"/>
    <mergeCell ref="B12:H12"/>
    <mergeCell ref="C14:C16"/>
    <mergeCell ref="C2:J2"/>
    <mergeCell ref="C3:J3"/>
    <mergeCell ref="B2:B5"/>
    <mergeCell ref="C4:J4"/>
    <mergeCell ref="C5:G5"/>
    <mergeCell ref="H5:J5"/>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58"/>
  <sheetViews>
    <sheetView zoomScale="90" zoomScaleNormal="90" zoomScalePageLayoutView="0" workbookViewId="0" topLeftCell="A46">
      <selection activeCell="K24" sqref="K24"/>
    </sheetView>
  </sheetViews>
  <sheetFormatPr defaultColWidth="11.421875" defaultRowHeight="15"/>
  <cols>
    <col min="1" max="1" width="32.140625" style="48" customWidth="1"/>
    <col min="2" max="2" width="17.140625" style="48" customWidth="1"/>
    <col min="3" max="3" width="21.00390625" style="48" customWidth="1"/>
    <col min="4" max="4" width="17.140625" style="48" customWidth="1"/>
    <col min="5" max="5" width="16.421875" style="48" customWidth="1"/>
    <col min="6" max="6" width="18.00390625" style="48" customWidth="1"/>
    <col min="7" max="7" width="16.57421875" style="48" customWidth="1"/>
    <col min="8" max="8" width="20.140625" style="48" customWidth="1"/>
    <col min="9" max="10" width="11.421875" style="48" customWidth="1"/>
    <col min="11" max="11" width="17.8515625" style="48" customWidth="1"/>
    <col min="12" max="12" width="11.421875" style="48" customWidth="1"/>
    <col min="13" max="14" width="11.421875" style="52" customWidth="1"/>
    <col min="15" max="15" width="13.28125" style="212" bestFit="1" customWidth="1"/>
    <col min="16" max="19" width="11.421875" style="212" customWidth="1"/>
    <col min="20" max="16384" width="11.421875" style="48" customWidth="1"/>
  </cols>
  <sheetData>
    <row r="1" spans="1:6" ht="12">
      <c r="A1" s="47"/>
      <c r="F1" s="49"/>
    </row>
    <row r="2" spans="1:13" ht="37.5" customHeight="1">
      <c r="A2" s="473"/>
      <c r="B2" s="494" t="s">
        <v>339</v>
      </c>
      <c r="C2" s="494"/>
      <c r="D2" s="494"/>
      <c r="E2" s="494"/>
      <c r="F2" s="494"/>
      <c r="G2" s="494"/>
      <c r="H2" s="494"/>
      <c r="M2" s="53" t="s">
        <v>208</v>
      </c>
    </row>
    <row r="3" spans="1:13" ht="23.25" customHeight="1">
      <c r="A3" s="473"/>
      <c r="B3" s="429" t="s">
        <v>15</v>
      </c>
      <c r="C3" s="429"/>
      <c r="D3" s="429"/>
      <c r="E3" s="429"/>
      <c r="F3" s="429"/>
      <c r="G3" s="429"/>
      <c r="H3" s="429"/>
      <c r="M3" s="53" t="s">
        <v>209</v>
      </c>
    </row>
    <row r="4" spans="1:13" ht="23.25" customHeight="1">
      <c r="A4" s="473"/>
      <c r="B4" s="429" t="s">
        <v>133</v>
      </c>
      <c r="C4" s="429"/>
      <c r="D4" s="429"/>
      <c r="E4" s="429"/>
      <c r="F4" s="429"/>
      <c r="G4" s="429"/>
      <c r="H4" s="429"/>
      <c r="M4" s="53" t="s">
        <v>210</v>
      </c>
    </row>
    <row r="5" spans="1:13" ht="23.25" customHeight="1">
      <c r="A5" s="473"/>
      <c r="B5" s="429" t="s">
        <v>134</v>
      </c>
      <c r="C5" s="429"/>
      <c r="D5" s="429"/>
      <c r="E5" s="429"/>
      <c r="F5" s="425" t="s">
        <v>340</v>
      </c>
      <c r="G5" s="425"/>
      <c r="H5" s="425"/>
      <c r="M5" s="53" t="s">
        <v>211</v>
      </c>
    </row>
    <row r="6" spans="1:8" ht="23.25" customHeight="1">
      <c r="A6" s="417" t="s">
        <v>135</v>
      </c>
      <c r="B6" s="418"/>
      <c r="C6" s="418"/>
      <c r="D6" s="418"/>
      <c r="E6" s="418"/>
      <c r="F6" s="418"/>
      <c r="G6" s="418"/>
      <c r="H6" s="419"/>
    </row>
    <row r="7" spans="1:8" ht="23.25" customHeight="1">
      <c r="A7" s="351" t="s">
        <v>136</v>
      </c>
      <c r="B7" s="352"/>
      <c r="C7" s="352"/>
      <c r="D7" s="352"/>
      <c r="E7" s="352"/>
      <c r="F7" s="352"/>
      <c r="G7" s="352"/>
      <c r="H7" s="353"/>
    </row>
    <row r="8" spans="1:14" ht="12">
      <c r="A8" s="342" t="s">
        <v>137</v>
      </c>
      <c r="B8" s="343"/>
      <c r="C8" s="343"/>
      <c r="D8" s="343"/>
      <c r="E8" s="343"/>
      <c r="F8" s="343"/>
      <c r="G8" s="343"/>
      <c r="H8" s="344"/>
      <c r="N8" s="52" t="s">
        <v>152</v>
      </c>
    </row>
    <row r="9" spans="1:14" ht="41.25" customHeight="1">
      <c r="A9" s="159" t="s">
        <v>345</v>
      </c>
      <c r="B9" s="199">
        <v>2</v>
      </c>
      <c r="C9" s="420" t="s">
        <v>326</v>
      </c>
      <c r="D9" s="420"/>
      <c r="E9" s="423" t="s">
        <v>356</v>
      </c>
      <c r="F9" s="474"/>
      <c r="G9" s="474"/>
      <c r="H9" s="424"/>
      <c r="M9" s="53" t="s">
        <v>212</v>
      </c>
      <c r="N9" s="52" t="s">
        <v>213</v>
      </c>
    </row>
    <row r="10" spans="1:14" ht="33.75" customHeight="1">
      <c r="A10" s="159" t="s">
        <v>138</v>
      </c>
      <c r="B10" s="50" t="s">
        <v>220</v>
      </c>
      <c r="C10" s="421" t="s">
        <v>139</v>
      </c>
      <c r="D10" s="422"/>
      <c r="E10" s="423" t="s">
        <v>357</v>
      </c>
      <c r="F10" s="362"/>
      <c r="G10" s="38" t="s">
        <v>140</v>
      </c>
      <c r="H10" s="155" t="s">
        <v>220</v>
      </c>
      <c r="M10" s="53" t="s">
        <v>207</v>
      </c>
      <c r="N10" s="52" t="s">
        <v>214</v>
      </c>
    </row>
    <row r="11" spans="1:14" ht="25.5" customHeight="1">
      <c r="A11" s="39" t="s">
        <v>141</v>
      </c>
      <c r="B11" s="406" t="s">
        <v>206</v>
      </c>
      <c r="C11" s="406"/>
      <c r="D11" s="406"/>
      <c r="E11" s="406"/>
      <c r="F11" s="38" t="s">
        <v>142</v>
      </c>
      <c r="G11" s="475" t="s">
        <v>206</v>
      </c>
      <c r="H11" s="476"/>
      <c r="M11" s="53" t="s">
        <v>215</v>
      </c>
      <c r="N11" s="52" t="s">
        <v>216</v>
      </c>
    </row>
    <row r="12" spans="1:13" ht="25.5" customHeight="1">
      <c r="A12" s="39" t="s">
        <v>143</v>
      </c>
      <c r="B12" s="409" t="s">
        <v>207</v>
      </c>
      <c r="C12" s="409"/>
      <c r="D12" s="409"/>
      <c r="E12" s="409"/>
      <c r="F12" s="38" t="s">
        <v>144</v>
      </c>
      <c r="G12" s="407" t="s">
        <v>389</v>
      </c>
      <c r="H12" s="408"/>
      <c r="M12" s="54" t="s">
        <v>217</v>
      </c>
    </row>
    <row r="13" spans="1:13" ht="25.5" customHeight="1">
      <c r="A13" s="39" t="s">
        <v>145</v>
      </c>
      <c r="B13" s="410" t="s">
        <v>232</v>
      </c>
      <c r="C13" s="410"/>
      <c r="D13" s="410"/>
      <c r="E13" s="410"/>
      <c r="F13" s="410"/>
      <c r="G13" s="410"/>
      <c r="H13" s="411"/>
      <c r="M13" s="54"/>
    </row>
    <row r="14" spans="1:14" ht="25.5" customHeight="1">
      <c r="A14" s="39" t="s">
        <v>146</v>
      </c>
      <c r="B14" s="412" t="s">
        <v>206</v>
      </c>
      <c r="C14" s="413"/>
      <c r="D14" s="413"/>
      <c r="E14" s="413"/>
      <c r="F14" s="413"/>
      <c r="G14" s="413"/>
      <c r="H14" s="414"/>
      <c r="M14" s="54"/>
      <c r="N14" s="52" t="s">
        <v>218</v>
      </c>
    </row>
    <row r="15" spans="1:14" ht="25.5" customHeight="1">
      <c r="A15" s="39" t="s">
        <v>147</v>
      </c>
      <c r="B15" s="390" t="s">
        <v>294</v>
      </c>
      <c r="C15" s="390"/>
      <c r="D15" s="390"/>
      <c r="E15" s="390"/>
      <c r="F15" s="38" t="s">
        <v>148</v>
      </c>
      <c r="G15" s="380" t="s">
        <v>149</v>
      </c>
      <c r="H15" s="381"/>
      <c r="M15" s="54" t="s">
        <v>219</v>
      </c>
      <c r="N15" s="52" t="s">
        <v>220</v>
      </c>
    </row>
    <row r="16" spans="1:13" ht="25.5" customHeight="1">
      <c r="A16" s="39" t="s">
        <v>150</v>
      </c>
      <c r="B16" s="402" t="s">
        <v>328</v>
      </c>
      <c r="C16" s="403"/>
      <c r="D16" s="403"/>
      <c r="E16" s="403"/>
      <c r="F16" s="38" t="s">
        <v>151</v>
      </c>
      <c r="G16" s="380" t="s">
        <v>152</v>
      </c>
      <c r="H16" s="381"/>
      <c r="M16" s="54" t="s">
        <v>221</v>
      </c>
    </row>
    <row r="17" spans="1:14" ht="33" customHeight="1">
      <c r="A17" s="39" t="s">
        <v>153</v>
      </c>
      <c r="B17" s="404" t="s">
        <v>358</v>
      </c>
      <c r="C17" s="404"/>
      <c r="D17" s="404"/>
      <c r="E17" s="404"/>
      <c r="F17" s="404"/>
      <c r="G17" s="404"/>
      <c r="H17" s="405"/>
      <c r="M17" s="54" t="s">
        <v>222</v>
      </c>
      <c r="N17" s="52" t="s">
        <v>223</v>
      </c>
    </row>
    <row r="18" spans="1:14" ht="25.5" customHeight="1">
      <c r="A18" s="39" t="s">
        <v>154</v>
      </c>
      <c r="B18" s="390" t="s">
        <v>359</v>
      </c>
      <c r="C18" s="390"/>
      <c r="D18" s="390"/>
      <c r="E18" s="390"/>
      <c r="F18" s="390"/>
      <c r="G18" s="390"/>
      <c r="H18" s="391"/>
      <c r="M18" s="54" t="s">
        <v>224</v>
      </c>
      <c r="N18" s="52" t="s">
        <v>225</v>
      </c>
    </row>
    <row r="19" spans="1:14" ht="25.5" customHeight="1">
      <c r="A19" s="39" t="s">
        <v>155</v>
      </c>
      <c r="B19" s="477" t="s">
        <v>295</v>
      </c>
      <c r="C19" s="477"/>
      <c r="D19" s="477"/>
      <c r="E19" s="477"/>
      <c r="F19" s="477"/>
      <c r="G19" s="477"/>
      <c r="H19" s="478"/>
      <c r="M19" s="54"/>
      <c r="N19" s="52" t="s">
        <v>226</v>
      </c>
    </row>
    <row r="20" spans="1:14" ht="25.5" customHeight="1">
      <c r="A20" s="39" t="s">
        <v>156</v>
      </c>
      <c r="B20" s="392"/>
      <c r="C20" s="392"/>
      <c r="D20" s="392"/>
      <c r="E20" s="392"/>
      <c r="F20" s="392"/>
      <c r="G20" s="392"/>
      <c r="H20" s="393"/>
      <c r="M20" s="54" t="s">
        <v>227</v>
      </c>
      <c r="N20" s="52" t="s">
        <v>228</v>
      </c>
    </row>
    <row r="21" spans="1:14" ht="25.5" customHeight="1">
      <c r="A21" s="394" t="s">
        <v>157</v>
      </c>
      <c r="B21" s="396" t="s">
        <v>158</v>
      </c>
      <c r="C21" s="396"/>
      <c r="D21" s="396"/>
      <c r="E21" s="397" t="s">
        <v>159</v>
      </c>
      <c r="F21" s="397"/>
      <c r="G21" s="397"/>
      <c r="H21" s="398"/>
      <c r="M21" s="54" t="s">
        <v>149</v>
      </c>
      <c r="N21" s="52" t="s">
        <v>229</v>
      </c>
    </row>
    <row r="22" spans="1:14" ht="25.5" customHeight="1">
      <c r="A22" s="395"/>
      <c r="B22" s="477" t="s">
        <v>360</v>
      </c>
      <c r="C22" s="477"/>
      <c r="D22" s="477"/>
      <c r="E22" s="479" t="s">
        <v>361</v>
      </c>
      <c r="F22" s="480"/>
      <c r="G22" s="480"/>
      <c r="H22" s="481"/>
      <c r="M22" s="54" t="s">
        <v>230</v>
      </c>
      <c r="N22" s="52" t="s">
        <v>231</v>
      </c>
    </row>
    <row r="23" spans="1:14" ht="25.5" customHeight="1">
      <c r="A23" s="39" t="s">
        <v>160</v>
      </c>
      <c r="B23" s="380" t="s">
        <v>235</v>
      </c>
      <c r="C23" s="380"/>
      <c r="D23" s="380"/>
      <c r="E23" s="380" t="s">
        <v>235</v>
      </c>
      <c r="F23" s="380"/>
      <c r="G23" s="380"/>
      <c r="H23" s="381"/>
      <c r="M23" s="54"/>
      <c r="N23" s="52" t="s">
        <v>232</v>
      </c>
    </row>
    <row r="24" spans="1:14" ht="46.5" customHeight="1">
      <c r="A24" s="39" t="s">
        <v>161</v>
      </c>
      <c r="B24" s="382" t="s">
        <v>362</v>
      </c>
      <c r="C24" s="383"/>
      <c r="D24" s="383"/>
      <c r="E24" s="382" t="s">
        <v>363</v>
      </c>
      <c r="F24" s="383"/>
      <c r="G24" s="383"/>
      <c r="H24" s="384"/>
      <c r="M24" s="54"/>
      <c r="N24" s="52" t="s">
        <v>233</v>
      </c>
    </row>
    <row r="25" spans="1:13" ht="25.5" customHeight="1">
      <c r="A25" s="39" t="s">
        <v>162</v>
      </c>
      <c r="B25" s="361">
        <v>43466</v>
      </c>
      <c r="C25" s="385"/>
      <c r="D25" s="386"/>
      <c r="E25" s="38" t="s">
        <v>163</v>
      </c>
      <c r="F25" s="482">
        <v>0.8886</v>
      </c>
      <c r="G25" s="483"/>
      <c r="H25" s="484"/>
      <c r="M25" s="54"/>
    </row>
    <row r="26" spans="1:13" ht="25.5" customHeight="1">
      <c r="A26" s="39" t="s">
        <v>164</v>
      </c>
      <c r="B26" s="361">
        <v>43800</v>
      </c>
      <c r="C26" s="362"/>
      <c r="D26" s="363"/>
      <c r="E26" s="38" t="s">
        <v>165</v>
      </c>
      <c r="F26" s="364">
        <v>0.9</v>
      </c>
      <c r="G26" s="365"/>
      <c r="H26" s="366"/>
      <c r="M26" s="54"/>
    </row>
    <row r="27" spans="1:16" ht="49.5" customHeight="1">
      <c r="A27" s="200" t="s">
        <v>166</v>
      </c>
      <c r="B27" s="367" t="s">
        <v>222</v>
      </c>
      <c r="C27" s="368"/>
      <c r="D27" s="369"/>
      <c r="E27" s="40" t="s">
        <v>167</v>
      </c>
      <c r="F27" s="479" t="s">
        <v>206</v>
      </c>
      <c r="G27" s="480"/>
      <c r="H27" s="481"/>
      <c r="I27" s="325"/>
      <c r="J27" s="325"/>
      <c r="K27" s="325"/>
      <c r="L27" s="325"/>
      <c r="M27" s="325"/>
      <c r="N27" s="325"/>
      <c r="O27" s="325"/>
      <c r="P27" s="325"/>
    </row>
    <row r="28" spans="1:13" ht="12">
      <c r="A28" s="342" t="s">
        <v>168</v>
      </c>
      <c r="B28" s="343"/>
      <c r="C28" s="343"/>
      <c r="D28" s="343"/>
      <c r="E28" s="343"/>
      <c r="F28" s="343"/>
      <c r="G28" s="343"/>
      <c r="H28" s="344"/>
      <c r="M28" s="54"/>
    </row>
    <row r="29" spans="1:13" ht="36">
      <c r="A29" s="41" t="s">
        <v>169</v>
      </c>
      <c r="B29" s="207" t="s">
        <v>170</v>
      </c>
      <c r="C29" s="207" t="s">
        <v>171</v>
      </c>
      <c r="D29" s="207" t="s">
        <v>172</v>
      </c>
      <c r="E29" s="207" t="s">
        <v>173</v>
      </c>
      <c r="F29" s="42" t="s">
        <v>174</v>
      </c>
      <c r="G29" s="42" t="s">
        <v>175</v>
      </c>
      <c r="H29" s="43" t="s">
        <v>176</v>
      </c>
      <c r="M29" s="54"/>
    </row>
    <row r="30" spans="1:13" ht="21.75" customHeight="1">
      <c r="A30" s="44" t="s">
        <v>177</v>
      </c>
      <c r="B30" s="193">
        <v>2128951428</v>
      </c>
      <c r="C30" s="45">
        <f>+B30</f>
        <v>2128951428</v>
      </c>
      <c r="D30" s="193">
        <v>5077142214</v>
      </c>
      <c r="E30" s="46">
        <f>+D30</f>
        <v>5077142214</v>
      </c>
      <c r="F30" s="112">
        <f aca="true" t="shared" si="0" ref="F30:G32">+B30/D30</f>
        <v>0.4193208183394014</v>
      </c>
      <c r="G30" s="113">
        <f t="shared" si="0"/>
        <v>0.4193208183394014</v>
      </c>
      <c r="H30" s="114">
        <f>+G30/$F$26</f>
        <v>0.46591202037711266</v>
      </c>
      <c r="M30" s="54"/>
    </row>
    <row r="31" spans="1:13" ht="21.75" customHeight="1">
      <c r="A31" s="44" t="s">
        <v>178</v>
      </c>
      <c r="B31" s="193">
        <v>16069614049</v>
      </c>
      <c r="C31" s="45">
        <f>+C30+B31</f>
        <v>18198565477</v>
      </c>
      <c r="D31" s="193">
        <v>20808517082</v>
      </c>
      <c r="E31" s="46">
        <f>+D31+E30</f>
        <v>25885659296</v>
      </c>
      <c r="F31" s="112">
        <f t="shared" si="0"/>
        <v>0.7722613767081319</v>
      </c>
      <c r="G31" s="113">
        <f t="shared" si="0"/>
        <v>0.703036583650475</v>
      </c>
      <c r="H31" s="114">
        <f>+G31/$F$26</f>
        <v>0.781151759611639</v>
      </c>
      <c r="J31" s="230"/>
      <c r="K31" s="231"/>
      <c r="M31" s="54"/>
    </row>
    <row r="32" spans="1:13" ht="21.75" customHeight="1">
      <c r="A32" s="44" t="s">
        <v>179</v>
      </c>
      <c r="B32" s="193">
        <v>10197359212</v>
      </c>
      <c r="C32" s="45">
        <f aca="true" t="shared" si="1" ref="C32:C41">+C31+B32</f>
        <v>28395924689</v>
      </c>
      <c r="D32" s="193">
        <v>11423898908</v>
      </c>
      <c r="E32" s="46">
        <f>+D32+E31</f>
        <v>37309558204</v>
      </c>
      <c r="F32" s="112">
        <f>+B32/D32</f>
        <v>0.8926338804397971</v>
      </c>
      <c r="G32" s="113">
        <f t="shared" si="0"/>
        <v>0.7610898133324892</v>
      </c>
      <c r="H32" s="114">
        <f>+G32/$F$26</f>
        <v>0.8456553481472101</v>
      </c>
      <c r="J32" s="230"/>
      <c r="K32" s="231"/>
      <c r="M32" s="54"/>
    </row>
    <row r="33" spans="1:8" ht="21.75" customHeight="1">
      <c r="A33" s="44" t="s">
        <v>180</v>
      </c>
      <c r="B33" s="193">
        <v>19312347718</v>
      </c>
      <c r="C33" s="45">
        <f t="shared" si="1"/>
        <v>47708272407</v>
      </c>
      <c r="D33" s="193">
        <v>21034481328</v>
      </c>
      <c r="E33" s="46">
        <f aca="true" t="shared" si="2" ref="E33:E41">+D33+E32</f>
        <v>58344039532</v>
      </c>
      <c r="F33" s="112">
        <f aca="true" t="shared" si="3" ref="F33:G41">+B33/D33</f>
        <v>0.9181280687103235</v>
      </c>
      <c r="G33" s="113">
        <f t="shared" si="3"/>
        <v>0.8177060208666801</v>
      </c>
      <c r="H33" s="114">
        <f aca="true" t="shared" si="4" ref="H33:H41">+G33/$F$26</f>
        <v>0.9085622454074223</v>
      </c>
    </row>
    <row r="34" spans="1:8" ht="21.75" customHeight="1">
      <c r="A34" s="44" t="s">
        <v>181</v>
      </c>
      <c r="B34" s="193">
        <v>26018090514</v>
      </c>
      <c r="C34" s="45">
        <f t="shared" si="1"/>
        <v>73726362921</v>
      </c>
      <c r="D34" s="193">
        <v>28352145078</v>
      </c>
      <c r="E34" s="46">
        <f t="shared" si="2"/>
        <v>86696184610</v>
      </c>
      <c r="F34" s="112">
        <f t="shared" si="3"/>
        <v>0.9176762619696411</v>
      </c>
      <c r="G34" s="113">
        <f t="shared" si="3"/>
        <v>0.8503991640768931</v>
      </c>
      <c r="H34" s="114">
        <f t="shared" si="4"/>
        <v>0.9448879600854367</v>
      </c>
    </row>
    <row r="35" spans="1:8" ht="21.75" customHeight="1">
      <c r="A35" s="44" t="s">
        <v>182</v>
      </c>
      <c r="B35" s="193">
        <v>10376944821</v>
      </c>
      <c r="C35" s="45">
        <f t="shared" si="1"/>
        <v>84103307742</v>
      </c>
      <c r="D35" s="193">
        <v>12168633832</v>
      </c>
      <c r="E35" s="46">
        <f t="shared" si="2"/>
        <v>98864818442</v>
      </c>
      <c r="F35" s="112">
        <f t="shared" si="3"/>
        <v>0.8527616957058586</v>
      </c>
      <c r="G35" s="113">
        <f t="shared" si="3"/>
        <v>0.8506899528808625</v>
      </c>
      <c r="H35" s="114">
        <f t="shared" si="4"/>
        <v>0.9452110587565138</v>
      </c>
    </row>
    <row r="36" spans="1:17" ht="21.75" customHeight="1">
      <c r="A36" s="44" t="s">
        <v>183</v>
      </c>
      <c r="B36" s="193">
        <v>16498202097</v>
      </c>
      <c r="C36" s="45">
        <f t="shared" si="1"/>
        <v>100601509839</v>
      </c>
      <c r="D36" s="193">
        <v>19361722523</v>
      </c>
      <c r="E36" s="46">
        <f t="shared" si="2"/>
        <v>118226540965</v>
      </c>
      <c r="F36" s="112">
        <f t="shared" si="3"/>
        <v>0.8521040458771996</v>
      </c>
      <c r="G36" s="113">
        <f t="shared" si="3"/>
        <v>0.8509215360430976</v>
      </c>
      <c r="H36" s="114">
        <f t="shared" si="4"/>
        <v>0.9454683733812196</v>
      </c>
      <c r="O36" s="213"/>
      <c r="P36" s="213"/>
      <c r="Q36" s="213"/>
    </row>
    <row r="37" spans="1:18" ht="21.75" customHeight="1">
      <c r="A37" s="44" t="s">
        <v>184</v>
      </c>
      <c r="B37" s="193">
        <v>21139106632</v>
      </c>
      <c r="C37" s="45">
        <f t="shared" si="1"/>
        <v>121740616471</v>
      </c>
      <c r="D37" s="193">
        <v>23086234811</v>
      </c>
      <c r="E37" s="46">
        <f t="shared" si="2"/>
        <v>141312775776</v>
      </c>
      <c r="F37" s="112">
        <f t="shared" si="3"/>
        <v>0.91565847809569</v>
      </c>
      <c r="G37" s="113">
        <f t="shared" si="3"/>
        <v>0.8614975949801981</v>
      </c>
      <c r="H37" s="114">
        <f t="shared" si="4"/>
        <v>0.9572195499779979</v>
      </c>
      <c r="N37" s="192"/>
      <c r="O37" s="232"/>
      <c r="P37" s="232"/>
      <c r="Q37" s="232"/>
      <c r="R37" s="232"/>
    </row>
    <row r="38" spans="1:18" ht="21.75" customHeight="1">
      <c r="A38" s="44" t="s">
        <v>185</v>
      </c>
      <c r="B38" s="193">
        <v>29303794477</v>
      </c>
      <c r="C38" s="45">
        <f t="shared" si="1"/>
        <v>151044410948</v>
      </c>
      <c r="D38" s="193">
        <v>38156460800</v>
      </c>
      <c r="E38" s="46">
        <f t="shared" si="2"/>
        <v>179469236576</v>
      </c>
      <c r="F38" s="112">
        <f t="shared" si="3"/>
        <v>0.7679903707683496</v>
      </c>
      <c r="G38" s="113">
        <f t="shared" si="3"/>
        <v>0.8416172812104045</v>
      </c>
      <c r="H38" s="114">
        <f t="shared" si="4"/>
        <v>0.935130312456005</v>
      </c>
      <c r="N38" s="192"/>
      <c r="O38" s="232"/>
      <c r="P38" s="232"/>
      <c r="Q38" s="232"/>
      <c r="R38" s="232"/>
    </row>
    <row r="39" spans="1:8" ht="21.75" customHeight="1">
      <c r="A39" s="44" t="s">
        <v>186</v>
      </c>
      <c r="B39" s="193">
        <v>32768273465</v>
      </c>
      <c r="C39" s="45">
        <f t="shared" si="1"/>
        <v>183812684413</v>
      </c>
      <c r="D39" s="193">
        <v>36822489155</v>
      </c>
      <c r="E39" s="46">
        <f t="shared" si="2"/>
        <v>216291725731</v>
      </c>
      <c r="F39" s="112">
        <f>+B39/D39</f>
        <v>0.8898983804996384</v>
      </c>
      <c r="G39" s="113">
        <f t="shared" si="3"/>
        <v>0.8498368755983117</v>
      </c>
      <c r="H39" s="114">
        <f t="shared" si="4"/>
        <v>0.9442631951092352</v>
      </c>
    </row>
    <row r="40" spans="1:8" ht="21.75" customHeight="1">
      <c r="A40" s="44" t="s">
        <v>187</v>
      </c>
      <c r="B40" s="193">
        <v>32007189026</v>
      </c>
      <c r="C40" s="45">
        <f t="shared" si="1"/>
        <v>215819873439</v>
      </c>
      <c r="D40" s="193">
        <v>46486721685</v>
      </c>
      <c r="E40" s="46">
        <f t="shared" si="2"/>
        <v>262778447416</v>
      </c>
      <c r="F40" s="112">
        <f t="shared" si="3"/>
        <v>0.6885232570901606</v>
      </c>
      <c r="G40" s="113">
        <f t="shared" si="3"/>
        <v>0.8212997510307202</v>
      </c>
      <c r="H40" s="114">
        <f t="shared" si="4"/>
        <v>0.9125552789230224</v>
      </c>
    </row>
    <row r="41" spans="1:8" ht="21.75" customHeight="1">
      <c r="A41" s="44" t="s">
        <v>188</v>
      </c>
      <c r="B41" s="193">
        <v>31816734737</v>
      </c>
      <c r="C41" s="45">
        <f t="shared" si="1"/>
        <v>247636608176</v>
      </c>
      <c r="D41" s="193">
        <v>31816734737</v>
      </c>
      <c r="E41" s="46">
        <f t="shared" si="2"/>
        <v>294595182153</v>
      </c>
      <c r="F41" s="112">
        <f t="shared" si="3"/>
        <v>1</v>
      </c>
      <c r="G41" s="113">
        <f t="shared" si="3"/>
        <v>0.8405996539596776</v>
      </c>
      <c r="H41" s="114">
        <f t="shared" si="4"/>
        <v>0.9339996155107528</v>
      </c>
    </row>
    <row r="42" spans="1:8" ht="46.5" customHeight="1">
      <c r="A42" s="156" t="s">
        <v>189</v>
      </c>
      <c r="B42" s="485" t="s">
        <v>422</v>
      </c>
      <c r="C42" s="486"/>
      <c r="D42" s="486"/>
      <c r="E42" s="486"/>
      <c r="F42" s="486"/>
      <c r="G42" s="486"/>
      <c r="H42" s="487"/>
    </row>
    <row r="43" spans="1:8" ht="12">
      <c r="A43" s="342" t="s">
        <v>190</v>
      </c>
      <c r="B43" s="343"/>
      <c r="C43" s="343"/>
      <c r="D43" s="343"/>
      <c r="E43" s="343"/>
      <c r="F43" s="343"/>
      <c r="G43" s="343"/>
      <c r="H43" s="344"/>
    </row>
    <row r="44" spans="1:8" ht="12">
      <c r="A44" s="351"/>
      <c r="B44" s="352"/>
      <c r="C44" s="352"/>
      <c r="D44" s="352"/>
      <c r="E44" s="352"/>
      <c r="F44" s="352"/>
      <c r="G44" s="352"/>
      <c r="H44" s="353"/>
    </row>
    <row r="45" spans="1:8" ht="87" customHeight="1">
      <c r="A45" s="354"/>
      <c r="B45" s="355"/>
      <c r="C45" s="355"/>
      <c r="D45" s="355"/>
      <c r="E45" s="355"/>
      <c r="F45" s="355"/>
      <c r="G45" s="355"/>
      <c r="H45" s="356"/>
    </row>
    <row r="46" spans="1:8" ht="108.75" customHeight="1">
      <c r="A46" s="354"/>
      <c r="B46" s="355"/>
      <c r="C46" s="355"/>
      <c r="D46" s="355"/>
      <c r="E46" s="355"/>
      <c r="F46" s="355"/>
      <c r="G46" s="355"/>
      <c r="H46" s="356"/>
    </row>
    <row r="47" spans="1:8" ht="0.75" customHeight="1">
      <c r="A47" s="354"/>
      <c r="B47" s="355"/>
      <c r="C47" s="355"/>
      <c r="D47" s="355"/>
      <c r="E47" s="355"/>
      <c r="F47" s="355"/>
      <c r="G47" s="355"/>
      <c r="H47" s="356"/>
    </row>
    <row r="48" spans="1:8" ht="15" customHeight="1" hidden="1">
      <c r="A48" s="357"/>
      <c r="B48" s="358"/>
      <c r="C48" s="358"/>
      <c r="D48" s="358"/>
      <c r="E48" s="358"/>
      <c r="F48" s="358"/>
      <c r="G48" s="358"/>
      <c r="H48" s="359"/>
    </row>
    <row r="49" spans="1:11" ht="44.25" customHeight="1">
      <c r="A49" s="39" t="s">
        <v>191</v>
      </c>
      <c r="B49" s="373" t="str">
        <f>B42</f>
        <v>Para el tercer trimestre del año 2019, se logra da un cumplimiento al PAC programado con un porcentaje del 84,06% al cierre del mes de diciembre de 2019.</v>
      </c>
      <c r="C49" s="373"/>
      <c r="D49" s="373"/>
      <c r="E49" s="373"/>
      <c r="F49" s="373"/>
      <c r="G49" s="373"/>
      <c r="H49" s="495"/>
      <c r="K49" s="233"/>
    </row>
    <row r="50" spans="1:11" ht="39" customHeight="1">
      <c r="A50" s="39" t="s">
        <v>192</v>
      </c>
      <c r="B50" s="468" t="s">
        <v>234</v>
      </c>
      <c r="C50" s="468"/>
      <c r="D50" s="468"/>
      <c r="E50" s="468"/>
      <c r="F50" s="468"/>
      <c r="G50" s="468"/>
      <c r="H50" s="468"/>
      <c r="K50" s="233"/>
    </row>
    <row r="51" spans="1:8" ht="48.75" customHeight="1">
      <c r="A51" s="202" t="s">
        <v>193</v>
      </c>
      <c r="B51" s="373" t="s">
        <v>385</v>
      </c>
      <c r="C51" s="373"/>
      <c r="D51" s="373"/>
      <c r="E51" s="373"/>
      <c r="F51" s="373"/>
      <c r="G51" s="373"/>
      <c r="H51" s="495"/>
    </row>
    <row r="52" spans="1:8" ht="21.75" customHeight="1">
      <c r="A52" s="342" t="s">
        <v>194</v>
      </c>
      <c r="B52" s="343"/>
      <c r="C52" s="343"/>
      <c r="D52" s="343"/>
      <c r="E52" s="343"/>
      <c r="F52" s="343"/>
      <c r="G52" s="343"/>
      <c r="H52" s="344"/>
    </row>
    <row r="53" spans="1:8" ht="21.75" customHeight="1">
      <c r="A53" s="345" t="s">
        <v>195</v>
      </c>
      <c r="B53" s="203" t="s">
        <v>196</v>
      </c>
      <c r="C53" s="346" t="s">
        <v>197</v>
      </c>
      <c r="D53" s="346"/>
      <c r="E53" s="346"/>
      <c r="F53" s="346" t="s">
        <v>198</v>
      </c>
      <c r="G53" s="346"/>
      <c r="H53" s="347"/>
    </row>
    <row r="54" spans="1:8" ht="27.75" customHeight="1">
      <c r="A54" s="345"/>
      <c r="B54" s="196">
        <v>43617</v>
      </c>
      <c r="C54" s="348" t="s">
        <v>414</v>
      </c>
      <c r="D54" s="348"/>
      <c r="E54" s="348"/>
      <c r="F54" s="349" t="s">
        <v>415</v>
      </c>
      <c r="G54" s="349"/>
      <c r="H54" s="349"/>
    </row>
    <row r="55" spans="1:8" ht="27.75" customHeight="1">
      <c r="A55" s="202" t="s">
        <v>199</v>
      </c>
      <c r="B55" s="329" t="s">
        <v>238</v>
      </c>
      <c r="C55" s="329"/>
      <c r="D55" s="350" t="s">
        <v>200</v>
      </c>
      <c r="E55" s="350"/>
      <c r="F55" s="329" t="s">
        <v>382</v>
      </c>
      <c r="G55" s="329"/>
      <c r="H55" s="330"/>
    </row>
    <row r="56" spans="1:8" ht="27.75" customHeight="1">
      <c r="A56" s="202" t="s">
        <v>201</v>
      </c>
      <c r="B56" s="327" t="s">
        <v>354</v>
      </c>
      <c r="C56" s="327"/>
      <c r="D56" s="328" t="s">
        <v>202</v>
      </c>
      <c r="E56" s="328"/>
      <c r="F56" s="329" t="str">
        <f>+B56</f>
        <v>JONNY LEONARDO VASQUEZ ESCOBAR</v>
      </c>
      <c r="G56" s="329"/>
      <c r="H56" s="330"/>
    </row>
    <row r="57" spans="1:8" ht="27.75" customHeight="1">
      <c r="A57" s="202" t="s">
        <v>203</v>
      </c>
      <c r="B57" s="327"/>
      <c r="C57" s="327"/>
      <c r="D57" s="331" t="s">
        <v>204</v>
      </c>
      <c r="E57" s="332"/>
      <c r="F57" s="488"/>
      <c r="G57" s="489"/>
      <c r="H57" s="490"/>
    </row>
    <row r="58" spans="1:8" ht="27.75" customHeight="1" thickBot="1">
      <c r="A58" s="157" t="s">
        <v>205</v>
      </c>
      <c r="B58" s="335"/>
      <c r="C58" s="335"/>
      <c r="D58" s="333"/>
      <c r="E58" s="334"/>
      <c r="F58" s="491"/>
      <c r="G58" s="492"/>
      <c r="H58" s="493"/>
    </row>
  </sheetData>
  <sheetProtection/>
  <mergeCells count="66">
    <mergeCell ref="D55:E55"/>
    <mergeCell ref="C53:E53"/>
    <mergeCell ref="B2:H2"/>
    <mergeCell ref="B3:H3"/>
    <mergeCell ref="B4:H4"/>
    <mergeCell ref="F5:H5"/>
    <mergeCell ref="B49:H49"/>
    <mergeCell ref="B50:H50"/>
    <mergeCell ref="B51:H51"/>
    <mergeCell ref="A52:H52"/>
    <mergeCell ref="B57:C57"/>
    <mergeCell ref="D57:E58"/>
    <mergeCell ref="F57:H58"/>
    <mergeCell ref="B58:C58"/>
    <mergeCell ref="B55:C55"/>
    <mergeCell ref="A44:H48"/>
    <mergeCell ref="F55:H55"/>
    <mergeCell ref="B56:C56"/>
    <mergeCell ref="D56:E56"/>
    <mergeCell ref="F56:H56"/>
    <mergeCell ref="A53:A54"/>
    <mergeCell ref="B26:D26"/>
    <mergeCell ref="F26:H26"/>
    <mergeCell ref="F53:H53"/>
    <mergeCell ref="C54:E54"/>
    <mergeCell ref="F54:H54"/>
    <mergeCell ref="B27:D27"/>
    <mergeCell ref="F27:H27"/>
    <mergeCell ref="A28:H28"/>
    <mergeCell ref="B42:H42"/>
    <mergeCell ref="A43:H43"/>
    <mergeCell ref="B23:D23"/>
    <mergeCell ref="E23:H23"/>
    <mergeCell ref="B24:D24"/>
    <mergeCell ref="E24:H24"/>
    <mergeCell ref="B25:D25"/>
    <mergeCell ref="F25:H25"/>
    <mergeCell ref="B19:H19"/>
    <mergeCell ref="B20:H20"/>
    <mergeCell ref="A21:A22"/>
    <mergeCell ref="B21:D21"/>
    <mergeCell ref="E21:H21"/>
    <mergeCell ref="B22:D22"/>
    <mergeCell ref="E22:H22"/>
    <mergeCell ref="B15:E15"/>
    <mergeCell ref="G15:H15"/>
    <mergeCell ref="B16:E16"/>
    <mergeCell ref="G16:H16"/>
    <mergeCell ref="B17:H17"/>
    <mergeCell ref="B18:H18"/>
    <mergeCell ref="B11:E11"/>
    <mergeCell ref="G12:H12"/>
    <mergeCell ref="B12:E12"/>
    <mergeCell ref="B13:H13"/>
    <mergeCell ref="B14:H14"/>
    <mergeCell ref="G11:H11"/>
    <mergeCell ref="I27:P27"/>
    <mergeCell ref="A2:A5"/>
    <mergeCell ref="B5:E5"/>
    <mergeCell ref="A6:H6"/>
    <mergeCell ref="A7:H7"/>
    <mergeCell ref="A8:H8"/>
    <mergeCell ref="C9:D9"/>
    <mergeCell ref="E9:H9"/>
    <mergeCell ref="C10:D10"/>
    <mergeCell ref="E10:F10"/>
  </mergeCells>
  <dataValidations count="6">
    <dataValidation type="list" allowBlank="1" showInputMessage="1" showErrorMessage="1" sqref="B10 H10">
      <formula1>$N$14:$N$15</formula1>
    </dataValidation>
    <dataValidation type="list" allowBlank="1" showInputMessage="1" showErrorMessage="1" sqref="B12:E12">
      <formula1>$M$9:$M$12</formula1>
    </dataValidation>
    <dataValidation type="list" allowBlank="1" showInputMessage="1" showErrorMessage="1" sqref="G15:H15">
      <formula1>$M$20:$M$22</formula1>
    </dataValidation>
    <dataValidation type="list" allowBlank="1" showInputMessage="1" showErrorMessage="1" sqref="B13:H13">
      <formula1>$N$17:$N$24</formula1>
    </dataValidation>
    <dataValidation type="list" allowBlank="1" showInputMessage="1" showErrorMessage="1" sqref="G16:H16">
      <formula1>$N$8:$N$11</formula1>
    </dataValidation>
    <dataValidation type="list" allowBlank="1" showInputMessage="1" showErrorMessage="1" sqref="B27:D27">
      <formula1>$M$15:$M$18</formula1>
    </dataValidation>
  </dataValidations>
  <printOptions/>
  <pageMargins left="0.7" right="0.7" top="0.75" bottom="0.75" header="0.3" footer="0.3"/>
  <pageSetup fitToHeight="1" fitToWidth="1" horizontalDpi="600" verticalDpi="600" orientation="portrait" scale="26" r:id="rId4"/>
  <drawing r:id="rId3"/>
  <legacyDrawing r:id="rId2"/>
</worksheet>
</file>

<file path=xl/worksheets/sheet6.xml><?xml version="1.0" encoding="utf-8"?>
<worksheet xmlns="http://schemas.openxmlformats.org/spreadsheetml/2006/main" xmlns:r="http://schemas.openxmlformats.org/officeDocument/2006/relationships">
  <sheetPr>
    <tabColor rgb="FF002060"/>
  </sheetPr>
  <dimension ref="A1:K16"/>
  <sheetViews>
    <sheetView zoomScalePageLayoutView="0" workbookViewId="0" topLeftCell="A7">
      <selection activeCell="K15" sqref="K15"/>
    </sheetView>
  </sheetViews>
  <sheetFormatPr defaultColWidth="11.421875" defaultRowHeight="15"/>
  <cols>
    <col min="2" max="2" width="18.00390625" style="0" customWidth="1"/>
    <col min="3" max="3" width="17.8515625" style="0" customWidth="1"/>
    <col min="4" max="4" width="20.28125" style="0" bestFit="1" customWidth="1"/>
    <col min="5" max="5" width="24.8515625" style="0" customWidth="1"/>
    <col min="6" max="6" width="27.7109375" style="0" customWidth="1"/>
    <col min="7" max="7" width="18.7109375" style="0" customWidth="1"/>
    <col min="8" max="8" width="14.8515625" style="0" customWidth="1"/>
    <col min="9" max="10" width="20.421875" style="0" customWidth="1"/>
    <col min="11" max="11" width="28.28125" style="0" customWidth="1"/>
  </cols>
  <sheetData>
    <row r="1" spans="2:10" ht="15.75" customHeight="1" thickBot="1">
      <c r="B1" s="496"/>
      <c r="C1" s="499" t="s">
        <v>343</v>
      </c>
      <c r="D1" s="500"/>
      <c r="E1" s="500"/>
      <c r="F1" s="500"/>
      <c r="G1" s="500"/>
      <c r="H1" s="500"/>
      <c r="I1" s="500"/>
      <c r="J1" s="501"/>
    </row>
    <row r="2" spans="2:10" ht="15.75" customHeight="1" thickBot="1">
      <c r="B2" s="497"/>
      <c r="C2" s="502" t="s">
        <v>15</v>
      </c>
      <c r="D2" s="503"/>
      <c r="E2" s="503"/>
      <c r="F2" s="503"/>
      <c r="G2" s="503"/>
      <c r="H2" s="503"/>
      <c r="I2" s="503"/>
      <c r="J2" s="504"/>
    </row>
    <row r="3" spans="2:10" ht="15.75" customHeight="1" thickBot="1">
      <c r="B3" s="497"/>
      <c r="C3" s="502" t="s">
        <v>306</v>
      </c>
      <c r="D3" s="503"/>
      <c r="E3" s="503"/>
      <c r="F3" s="503"/>
      <c r="G3" s="503"/>
      <c r="H3" s="503"/>
      <c r="I3" s="503"/>
      <c r="J3" s="504"/>
    </row>
    <row r="4" spans="2:10" ht="15.75" customHeight="1" thickBot="1">
      <c r="B4" s="498"/>
      <c r="C4" s="502" t="s">
        <v>342</v>
      </c>
      <c r="D4" s="503"/>
      <c r="E4" s="503"/>
      <c r="F4" s="503"/>
      <c r="G4" s="503"/>
      <c r="H4" s="505" t="s">
        <v>340</v>
      </c>
      <c r="I4" s="506"/>
      <c r="J4" s="507"/>
    </row>
    <row r="5" spans="2:10" ht="15.75" thickBot="1">
      <c r="B5" s="133"/>
      <c r="C5" s="134"/>
      <c r="D5" s="134"/>
      <c r="E5" s="134"/>
      <c r="F5" s="134"/>
      <c r="G5" s="134"/>
      <c r="H5" s="134"/>
      <c r="I5" s="134"/>
      <c r="J5" s="135"/>
    </row>
    <row r="6" spans="2:10" ht="34.5" customHeight="1" thickBot="1">
      <c r="B6" s="136" t="s">
        <v>307</v>
      </c>
      <c r="C6" s="450" t="s">
        <v>355</v>
      </c>
      <c r="D6" s="451"/>
      <c r="E6" s="452"/>
      <c r="F6" s="137"/>
      <c r="G6" s="134"/>
      <c r="H6" s="134"/>
      <c r="I6" s="134"/>
      <c r="J6" s="135"/>
    </row>
    <row r="7" spans="2:10" ht="15.75" customHeight="1" thickBot="1">
      <c r="B7" s="138" t="s">
        <v>23</v>
      </c>
      <c r="C7" s="453" t="str">
        <f>+Metas_Magnitud!C7</f>
        <v>SUBSECRETARIA DE GESTION DE LA MOVILIDAD</v>
      </c>
      <c r="D7" s="454"/>
      <c r="E7" s="455"/>
      <c r="F7" s="137"/>
      <c r="G7" s="134"/>
      <c r="H7" s="134"/>
      <c r="I7" s="134"/>
      <c r="J7" s="135"/>
    </row>
    <row r="8" spans="2:10" ht="24.75" customHeight="1" thickBot="1">
      <c r="B8" s="138" t="s">
        <v>308</v>
      </c>
      <c r="C8" s="456" t="str">
        <f>+C7</f>
        <v>SUBSECRETARIA DE GESTION DE LA MOVILIDAD</v>
      </c>
      <c r="D8" s="457"/>
      <c r="E8" s="458"/>
      <c r="F8" s="139"/>
      <c r="G8" s="134"/>
      <c r="H8" s="134"/>
      <c r="I8" s="134"/>
      <c r="J8" s="135"/>
    </row>
    <row r="9" spans="2:10" ht="24.75" thickBot="1">
      <c r="B9" s="138" t="s">
        <v>309</v>
      </c>
      <c r="C9" s="459" t="s">
        <v>354</v>
      </c>
      <c r="D9" s="460"/>
      <c r="E9" s="461"/>
      <c r="F9" s="137"/>
      <c r="G9" s="134"/>
      <c r="H9" s="134"/>
      <c r="I9" s="134"/>
      <c r="J9" s="135"/>
    </row>
    <row r="10" spans="2:10" ht="37.5" customHeight="1" thickBot="1">
      <c r="B10" s="138" t="s">
        <v>310</v>
      </c>
      <c r="C10" s="462" t="str">
        <f>+'HV 2'!E9</f>
        <v>2. Alcanzar al 90 % la ejecución del PAC programado de vigencia y reserva por la Subsecretaría de Gestion de la Movilidad de los proyectos de inversion a su cargo.</v>
      </c>
      <c r="D10" s="463"/>
      <c r="E10" s="464"/>
      <c r="F10" s="137"/>
      <c r="G10" s="134"/>
      <c r="H10" s="134"/>
      <c r="I10" s="134"/>
      <c r="J10" s="135"/>
    </row>
    <row r="11" ht="15">
      <c r="B11" s="140"/>
    </row>
    <row r="12" spans="2:11" ht="15">
      <c r="B12" s="512" t="s">
        <v>344</v>
      </c>
      <c r="C12" s="513"/>
      <c r="D12" s="513"/>
      <c r="E12" s="513"/>
      <c r="F12" s="513"/>
      <c r="G12" s="513"/>
      <c r="H12" s="514"/>
      <c r="I12" s="508" t="s">
        <v>311</v>
      </c>
      <c r="J12" s="509"/>
      <c r="K12" s="509"/>
    </row>
    <row r="13" spans="1:11" ht="60">
      <c r="A13" s="143"/>
      <c r="B13" s="141" t="s">
        <v>312</v>
      </c>
      <c r="C13" s="141" t="s">
        <v>313</v>
      </c>
      <c r="D13" s="141" t="s">
        <v>314</v>
      </c>
      <c r="E13" s="141" t="s">
        <v>315</v>
      </c>
      <c r="F13" s="141" t="s">
        <v>316</v>
      </c>
      <c r="G13" s="141" t="s">
        <v>317</v>
      </c>
      <c r="H13" s="141" t="s">
        <v>318</v>
      </c>
      <c r="I13" s="142" t="s">
        <v>319</v>
      </c>
      <c r="J13" s="142" t="s">
        <v>320</v>
      </c>
      <c r="K13" s="142" t="s">
        <v>321</v>
      </c>
    </row>
    <row r="14" spans="1:11" ht="120">
      <c r="A14" s="143"/>
      <c r="B14" s="188">
        <v>1</v>
      </c>
      <c r="C14" s="195" t="s">
        <v>379</v>
      </c>
      <c r="D14" s="189" t="s">
        <v>206</v>
      </c>
      <c r="E14" s="144">
        <v>1</v>
      </c>
      <c r="F14" s="152" t="s">
        <v>206</v>
      </c>
      <c r="G14" s="152" t="s">
        <v>206</v>
      </c>
      <c r="H14" s="150">
        <v>43800</v>
      </c>
      <c r="I14" s="152" t="s">
        <v>206</v>
      </c>
      <c r="J14" s="145">
        <v>43830</v>
      </c>
      <c r="K14" s="158" t="s">
        <v>391</v>
      </c>
    </row>
    <row r="15" spans="2:11" ht="97.5" customHeight="1">
      <c r="B15" s="188">
        <v>2</v>
      </c>
      <c r="C15" s="190" t="s">
        <v>380</v>
      </c>
      <c r="D15" s="189" t="s">
        <v>206</v>
      </c>
      <c r="E15" s="144">
        <v>1</v>
      </c>
      <c r="F15" s="152" t="s">
        <v>206</v>
      </c>
      <c r="G15" s="152" t="s">
        <v>206</v>
      </c>
      <c r="H15" s="150">
        <v>43800</v>
      </c>
      <c r="I15" s="152" t="s">
        <v>206</v>
      </c>
      <c r="J15" s="145">
        <v>43830</v>
      </c>
      <c r="K15" s="158" t="s">
        <v>391</v>
      </c>
    </row>
    <row r="16" spans="1:11" ht="15">
      <c r="A16" s="149"/>
      <c r="B16" s="510" t="s">
        <v>323</v>
      </c>
      <c r="C16" s="511"/>
      <c r="D16" s="146" t="s">
        <v>206</v>
      </c>
      <c r="E16" s="154">
        <v>0</v>
      </c>
      <c r="F16" s="153"/>
      <c r="G16" s="146" t="s">
        <v>206</v>
      </c>
      <c r="H16" s="147"/>
      <c r="I16" s="146" t="s">
        <v>206</v>
      </c>
      <c r="J16" s="148"/>
      <c r="K16" s="148"/>
    </row>
  </sheetData>
  <sheetProtection/>
  <mergeCells count="14">
    <mergeCell ref="I12:K12"/>
    <mergeCell ref="B16:C16"/>
    <mergeCell ref="C6:E6"/>
    <mergeCell ref="C7:E7"/>
    <mergeCell ref="C8:E8"/>
    <mergeCell ref="C9:E9"/>
    <mergeCell ref="C10:E10"/>
    <mergeCell ref="B12:H12"/>
    <mergeCell ref="B1:B4"/>
    <mergeCell ref="C1:J1"/>
    <mergeCell ref="C2:J2"/>
    <mergeCell ref="C3:J3"/>
    <mergeCell ref="C4:G4"/>
    <mergeCell ref="H4:J4"/>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B2:N67"/>
  <sheetViews>
    <sheetView zoomScale="80" zoomScaleNormal="80" zoomScalePageLayoutView="0" workbookViewId="0" topLeftCell="A46">
      <selection activeCell="O14" sqref="O14"/>
    </sheetView>
  </sheetViews>
  <sheetFormatPr defaultColWidth="11.421875" defaultRowHeight="15"/>
  <cols>
    <col min="1" max="1" width="0.9921875" style="48" customWidth="1"/>
    <col min="2" max="2" width="25.421875" style="47" customWidth="1"/>
    <col min="3" max="3" width="14.57421875" style="48" customWidth="1"/>
    <col min="4" max="4" width="25.00390625" style="48" customWidth="1"/>
    <col min="5" max="5" width="16.421875" style="48" customWidth="1"/>
    <col min="6" max="6" width="25.00390625" style="48" customWidth="1"/>
    <col min="7" max="7" width="22.00390625" style="49" customWidth="1"/>
    <col min="8" max="8" width="20.57421875" style="48" customWidth="1"/>
    <col min="9" max="9" width="22.421875" style="48" customWidth="1"/>
    <col min="10" max="10" width="11.421875" style="125" customWidth="1"/>
    <col min="11" max="12" width="11.421875" style="48" customWidth="1"/>
    <col min="13" max="14" width="11.421875" style="126" customWidth="1"/>
    <col min="15" max="16384" width="11.421875" style="48" customWidth="1"/>
  </cols>
  <sheetData>
    <row r="1" ht="6" customHeight="1"/>
    <row r="2" spans="2:13" ht="25.5" customHeight="1">
      <c r="B2" s="473"/>
      <c r="C2" s="494" t="s">
        <v>339</v>
      </c>
      <c r="D2" s="494"/>
      <c r="E2" s="494"/>
      <c r="F2" s="494"/>
      <c r="G2" s="494"/>
      <c r="H2" s="494"/>
      <c r="I2" s="494"/>
      <c r="M2" s="127" t="s">
        <v>208</v>
      </c>
    </row>
    <row r="3" spans="2:13" ht="25.5" customHeight="1">
      <c r="B3" s="473"/>
      <c r="C3" s="429" t="s">
        <v>15</v>
      </c>
      <c r="D3" s="429"/>
      <c r="E3" s="429"/>
      <c r="F3" s="429"/>
      <c r="G3" s="429"/>
      <c r="H3" s="429"/>
      <c r="I3" s="429"/>
      <c r="M3" s="127" t="s">
        <v>209</v>
      </c>
    </row>
    <row r="4" spans="2:13" ht="25.5" customHeight="1">
      <c r="B4" s="473"/>
      <c r="C4" s="429" t="s">
        <v>133</v>
      </c>
      <c r="D4" s="429"/>
      <c r="E4" s="429"/>
      <c r="F4" s="429"/>
      <c r="G4" s="429"/>
      <c r="H4" s="429"/>
      <c r="I4" s="429"/>
      <c r="M4" s="127" t="s">
        <v>210</v>
      </c>
    </row>
    <row r="5" spans="2:13" ht="25.5" customHeight="1">
      <c r="B5" s="473"/>
      <c r="C5" s="429" t="s">
        <v>134</v>
      </c>
      <c r="D5" s="429"/>
      <c r="E5" s="429"/>
      <c r="F5" s="429"/>
      <c r="G5" s="425" t="s">
        <v>340</v>
      </c>
      <c r="H5" s="425"/>
      <c r="I5" s="425"/>
      <c r="M5" s="127" t="s">
        <v>211</v>
      </c>
    </row>
    <row r="6" spans="2:9" ht="23.25" customHeight="1">
      <c r="B6" s="417" t="s">
        <v>135</v>
      </c>
      <c r="C6" s="418"/>
      <c r="D6" s="418"/>
      <c r="E6" s="418"/>
      <c r="F6" s="418"/>
      <c r="G6" s="418"/>
      <c r="H6" s="418"/>
      <c r="I6" s="419"/>
    </row>
    <row r="7" spans="2:9" ht="24" customHeight="1">
      <c r="B7" s="351" t="s">
        <v>136</v>
      </c>
      <c r="C7" s="352"/>
      <c r="D7" s="352"/>
      <c r="E7" s="352"/>
      <c r="F7" s="352"/>
      <c r="G7" s="352"/>
      <c r="H7" s="352"/>
      <c r="I7" s="353"/>
    </row>
    <row r="8" spans="2:14" ht="24" customHeight="1">
      <c r="B8" s="343" t="s">
        <v>137</v>
      </c>
      <c r="C8" s="343"/>
      <c r="D8" s="343"/>
      <c r="E8" s="343"/>
      <c r="F8" s="343"/>
      <c r="G8" s="343"/>
      <c r="H8" s="343"/>
      <c r="I8" s="343"/>
      <c r="N8" s="126" t="s">
        <v>152</v>
      </c>
    </row>
    <row r="9" spans="2:14" ht="30.75" customHeight="1">
      <c r="B9" s="159" t="s">
        <v>345</v>
      </c>
      <c r="C9" s="199">
        <v>3</v>
      </c>
      <c r="D9" s="515" t="s">
        <v>327</v>
      </c>
      <c r="E9" s="515"/>
      <c r="F9" s="423" t="s">
        <v>403</v>
      </c>
      <c r="G9" s="474"/>
      <c r="H9" s="474"/>
      <c r="I9" s="516"/>
      <c r="M9" s="127" t="s">
        <v>212</v>
      </c>
      <c r="N9" s="126" t="s">
        <v>213</v>
      </c>
    </row>
    <row r="10" spans="2:14" ht="30.75" customHeight="1">
      <c r="B10" s="159" t="s">
        <v>138</v>
      </c>
      <c r="C10" s="50" t="s">
        <v>220</v>
      </c>
      <c r="D10" s="515" t="s">
        <v>139</v>
      </c>
      <c r="E10" s="515"/>
      <c r="F10" s="380" t="s">
        <v>404</v>
      </c>
      <c r="G10" s="380"/>
      <c r="H10" s="38" t="s">
        <v>140</v>
      </c>
      <c r="I10" s="50" t="s">
        <v>220</v>
      </c>
      <c r="M10" s="127" t="s">
        <v>207</v>
      </c>
      <c r="N10" s="126" t="s">
        <v>214</v>
      </c>
    </row>
    <row r="11" spans="2:14" ht="30.75" customHeight="1">
      <c r="B11" s="39" t="s">
        <v>141</v>
      </c>
      <c r="C11" s="406" t="s">
        <v>234</v>
      </c>
      <c r="D11" s="406"/>
      <c r="E11" s="406"/>
      <c r="F11" s="406"/>
      <c r="G11" s="38" t="s">
        <v>142</v>
      </c>
      <c r="H11" s="517" t="s">
        <v>234</v>
      </c>
      <c r="I11" s="517"/>
      <c r="M11" s="127" t="s">
        <v>215</v>
      </c>
      <c r="N11" s="126" t="s">
        <v>216</v>
      </c>
    </row>
    <row r="12" spans="2:13" ht="30.75" customHeight="1">
      <c r="B12" s="39" t="s">
        <v>143</v>
      </c>
      <c r="C12" s="518" t="s">
        <v>207</v>
      </c>
      <c r="D12" s="518"/>
      <c r="E12" s="518"/>
      <c r="F12" s="518"/>
      <c r="G12" s="38" t="s">
        <v>144</v>
      </c>
      <c r="H12" s="407" t="s">
        <v>389</v>
      </c>
      <c r="I12" s="408"/>
      <c r="M12" s="128" t="s">
        <v>217</v>
      </c>
    </row>
    <row r="13" spans="2:13" ht="30.75" customHeight="1">
      <c r="B13" s="39" t="s">
        <v>145</v>
      </c>
      <c r="C13" s="404" t="s">
        <v>232</v>
      </c>
      <c r="D13" s="404"/>
      <c r="E13" s="404"/>
      <c r="F13" s="404"/>
      <c r="G13" s="404"/>
      <c r="H13" s="404"/>
      <c r="I13" s="404"/>
      <c r="M13" s="128"/>
    </row>
    <row r="14" spans="2:14" ht="30.75" customHeight="1">
      <c r="B14" s="39" t="s">
        <v>146</v>
      </c>
      <c r="C14" s="519" t="s">
        <v>234</v>
      </c>
      <c r="D14" s="519"/>
      <c r="E14" s="519"/>
      <c r="F14" s="519"/>
      <c r="G14" s="519"/>
      <c r="H14" s="519"/>
      <c r="I14" s="519"/>
      <c r="M14" s="128"/>
      <c r="N14" s="126" t="s">
        <v>218</v>
      </c>
    </row>
    <row r="15" spans="2:14" ht="30.75" customHeight="1">
      <c r="B15" s="39" t="s">
        <v>147</v>
      </c>
      <c r="C15" s="390" t="s">
        <v>299</v>
      </c>
      <c r="D15" s="390"/>
      <c r="E15" s="390"/>
      <c r="F15" s="390"/>
      <c r="G15" s="38" t="s">
        <v>148</v>
      </c>
      <c r="H15" s="380" t="s">
        <v>227</v>
      </c>
      <c r="I15" s="380"/>
      <c r="M15" s="128" t="s">
        <v>219</v>
      </c>
      <c r="N15" s="126" t="s">
        <v>220</v>
      </c>
    </row>
    <row r="16" spans="2:13" ht="30.75" customHeight="1">
      <c r="B16" s="39" t="s">
        <v>150</v>
      </c>
      <c r="C16" s="520" t="s">
        <v>329</v>
      </c>
      <c r="D16" s="520"/>
      <c r="E16" s="520"/>
      <c r="F16" s="520"/>
      <c r="G16" s="38" t="s">
        <v>151</v>
      </c>
      <c r="H16" s="380" t="s">
        <v>152</v>
      </c>
      <c r="I16" s="380"/>
      <c r="M16" s="128" t="s">
        <v>221</v>
      </c>
    </row>
    <row r="17" spans="2:14" ht="40.5" customHeight="1">
      <c r="B17" s="39" t="s">
        <v>153</v>
      </c>
      <c r="C17" s="521" t="s">
        <v>364</v>
      </c>
      <c r="D17" s="522"/>
      <c r="E17" s="522"/>
      <c r="F17" s="522"/>
      <c r="G17" s="522"/>
      <c r="H17" s="522"/>
      <c r="I17" s="523"/>
      <c r="M17" s="128" t="s">
        <v>222</v>
      </c>
      <c r="N17" s="126" t="s">
        <v>223</v>
      </c>
    </row>
    <row r="18" spans="2:14" ht="30.75" customHeight="1">
      <c r="B18" s="39" t="s">
        <v>154</v>
      </c>
      <c r="C18" s="390" t="s">
        <v>324</v>
      </c>
      <c r="D18" s="390"/>
      <c r="E18" s="390"/>
      <c r="F18" s="390"/>
      <c r="G18" s="390"/>
      <c r="H18" s="390"/>
      <c r="I18" s="390"/>
      <c r="M18" s="128" t="s">
        <v>224</v>
      </c>
      <c r="N18" s="126" t="s">
        <v>225</v>
      </c>
    </row>
    <row r="19" spans="2:14" ht="30.75" customHeight="1">
      <c r="B19" s="39" t="s">
        <v>155</v>
      </c>
      <c r="C19" s="477" t="s">
        <v>300</v>
      </c>
      <c r="D19" s="477"/>
      <c r="E19" s="477"/>
      <c r="F19" s="477"/>
      <c r="G19" s="477"/>
      <c r="H19" s="477"/>
      <c r="I19" s="477"/>
      <c r="M19" s="128"/>
      <c r="N19" s="126" t="s">
        <v>226</v>
      </c>
    </row>
    <row r="20" spans="2:14" ht="30.75" customHeight="1">
      <c r="B20" s="39" t="s">
        <v>156</v>
      </c>
      <c r="C20" s="392" t="s">
        <v>301</v>
      </c>
      <c r="D20" s="392"/>
      <c r="E20" s="392"/>
      <c r="F20" s="392"/>
      <c r="G20" s="392"/>
      <c r="H20" s="392"/>
      <c r="I20" s="392"/>
      <c r="M20" s="128" t="s">
        <v>227</v>
      </c>
      <c r="N20" s="126" t="s">
        <v>228</v>
      </c>
    </row>
    <row r="21" spans="2:14" ht="27.75" customHeight="1">
      <c r="B21" s="394" t="s">
        <v>157</v>
      </c>
      <c r="C21" s="396" t="s">
        <v>158</v>
      </c>
      <c r="D21" s="396"/>
      <c r="E21" s="396"/>
      <c r="F21" s="397" t="s">
        <v>159</v>
      </c>
      <c r="G21" s="397"/>
      <c r="H21" s="397"/>
      <c r="I21" s="397"/>
      <c r="M21" s="128" t="s">
        <v>149</v>
      </c>
      <c r="N21" s="126" t="s">
        <v>229</v>
      </c>
    </row>
    <row r="22" spans="2:14" ht="27" customHeight="1">
      <c r="B22" s="395"/>
      <c r="C22" s="477" t="s">
        <v>302</v>
      </c>
      <c r="D22" s="477"/>
      <c r="E22" s="477"/>
      <c r="F22" s="477" t="s">
        <v>303</v>
      </c>
      <c r="G22" s="477"/>
      <c r="H22" s="477"/>
      <c r="I22" s="477"/>
      <c r="M22" s="128" t="s">
        <v>230</v>
      </c>
      <c r="N22" s="126" t="s">
        <v>231</v>
      </c>
    </row>
    <row r="23" spans="2:14" ht="39.75" customHeight="1">
      <c r="B23" s="39" t="s">
        <v>160</v>
      </c>
      <c r="C23" s="380" t="s">
        <v>304</v>
      </c>
      <c r="D23" s="380"/>
      <c r="E23" s="380"/>
      <c r="F23" s="380" t="s">
        <v>304</v>
      </c>
      <c r="G23" s="380"/>
      <c r="H23" s="380"/>
      <c r="I23" s="380"/>
      <c r="M23" s="128"/>
      <c r="N23" s="126" t="s">
        <v>232</v>
      </c>
    </row>
    <row r="24" spans="2:14" ht="48.75" customHeight="1">
      <c r="B24" s="39" t="s">
        <v>161</v>
      </c>
      <c r="C24" s="524" t="s">
        <v>305</v>
      </c>
      <c r="D24" s="524"/>
      <c r="E24" s="524"/>
      <c r="F24" s="477" t="s">
        <v>365</v>
      </c>
      <c r="G24" s="477"/>
      <c r="H24" s="477"/>
      <c r="I24" s="477"/>
      <c r="M24" s="128"/>
      <c r="N24" s="126" t="s">
        <v>233</v>
      </c>
    </row>
    <row r="25" spans="2:13" ht="29.25" customHeight="1">
      <c r="B25" s="39" t="s">
        <v>162</v>
      </c>
      <c r="C25" s="525">
        <v>43466</v>
      </c>
      <c r="D25" s="390"/>
      <c r="E25" s="390"/>
      <c r="F25" s="38" t="s">
        <v>163</v>
      </c>
      <c r="G25" s="526">
        <v>1</v>
      </c>
      <c r="H25" s="526"/>
      <c r="I25" s="526"/>
      <c r="M25" s="128"/>
    </row>
    <row r="26" spans="2:13" ht="27" customHeight="1">
      <c r="B26" s="39" t="s">
        <v>164</v>
      </c>
      <c r="C26" s="525">
        <v>43830</v>
      </c>
      <c r="D26" s="390"/>
      <c r="E26" s="390"/>
      <c r="F26" s="38" t="s">
        <v>165</v>
      </c>
      <c r="G26" s="528">
        <v>1</v>
      </c>
      <c r="H26" s="528"/>
      <c r="I26" s="528"/>
      <c r="M26" s="128"/>
    </row>
    <row r="27" spans="2:13" ht="47.25" customHeight="1">
      <c r="B27" s="200" t="s">
        <v>166</v>
      </c>
      <c r="C27" s="519" t="s">
        <v>222</v>
      </c>
      <c r="D27" s="519"/>
      <c r="E27" s="519"/>
      <c r="F27" s="129" t="s">
        <v>167</v>
      </c>
      <c r="G27" s="529" t="s">
        <v>234</v>
      </c>
      <c r="H27" s="529"/>
      <c r="I27" s="529"/>
      <c r="M27" s="128"/>
    </row>
    <row r="28" spans="2:13" ht="30" customHeight="1">
      <c r="B28" s="530" t="s">
        <v>168</v>
      </c>
      <c r="C28" s="530"/>
      <c r="D28" s="530"/>
      <c r="E28" s="530"/>
      <c r="F28" s="530"/>
      <c r="G28" s="530"/>
      <c r="H28" s="530"/>
      <c r="I28" s="530"/>
      <c r="M28" s="128"/>
    </row>
    <row r="29" spans="2:13" ht="56.25" customHeight="1">
      <c r="B29" s="207" t="s">
        <v>169</v>
      </c>
      <c r="C29" s="207" t="s">
        <v>170</v>
      </c>
      <c r="D29" s="207" t="s">
        <v>171</v>
      </c>
      <c r="E29" s="207" t="s">
        <v>172</v>
      </c>
      <c r="F29" s="207" t="s">
        <v>173</v>
      </c>
      <c r="G29" s="42" t="s">
        <v>174</v>
      </c>
      <c r="H29" s="42" t="s">
        <v>175</v>
      </c>
      <c r="I29" s="207" t="s">
        <v>176</v>
      </c>
      <c r="M29" s="128"/>
    </row>
    <row r="30" spans="2:13" ht="19.5" customHeight="1">
      <c r="B30" s="201" t="s">
        <v>177</v>
      </c>
      <c r="C30" s="123">
        <v>0</v>
      </c>
      <c r="D30" s="151">
        <f>+C30</f>
        <v>0</v>
      </c>
      <c r="E30" s="124">
        <v>0</v>
      </c>
      <c r="F30" s="46">
        <f>+E30</f>
        <v>0</v>
      </c>
      <c r="G30" s="130" t="e">
        <f>+C30/E30</f>
        <v>#DIV/0!</v>
      </c>
      <c r="H30" s="131">
        <f>+D30/$F$41</f>
        <v>0</v>
      </c>
      <c r="I30" s="132">
        <f>+H30/$G$26</f>
        <v>0</v>
      </c>
      <c r="M30" s="128"/>
    </row>
    <row r="31" spans="2:13" ht="19.5" customHeight="1">
      <c r="B31" s="201" t="s">
        <v>178</v>
      </c>
      <c r="C31" s="123">
        <v>0</v>
      </c>
      <c r="D31" s="151">
        <f>+D30+C31</f>
        <v>0</v>
      </c>
      <c r="E31" s="124">
        <v>0</v>
      </c>
      <c r="F31" s="46">
        <f>+E31+F30</f>
        <v>0</v>
      </c>
      <c r="G31" s="130" t="e">
        <f aca="true" t="shared" si="0" ref="G31:G41">+C31/E31</f>
        <v>#DIV/0!</v>
      </c>
      <c r="H31" s="131">
        <f aca="true" t="shared" si="1" ref="H31:H41">+D31/$F$41</f>
        <v>0</v>
      </c>
      <c r="I31" s="132">
        <f aca="true" t="shared" si="2" ref="I31:I41">+H31/$G$26</f>
        <v>0</v>
      </c>
      <c r="M31" s="128"/>
    </row>
    <row r="32" spans="2:13" ht="19.5" customHeight="1">
      <c r="B32" s="201" t="s">
        <v>179</v>
      </c>
      <c r="C32" s="123">
        <v>0</v>
      </c>
      <c r="D32" s="151">
        <f aca="true" t="shared" si="3" ref="D32:D41">+D31+C32</f>
        <v>0</v>
      </c>
      <c r="E32" s="124">
        <v>0</v>
      </c>
      <c r="F32" s="46">
        <f aca="true" t="shared" si="4" ref="F32:F41">+E32+F31</f>
        <v>0</v>
      </c>
      <c r="G32" s="130" t="e">
        <f t="shared" si="0"/>
        <v>#DIV/0!</v>
      </c>
      <c r="H32" s="131">
        <f t="shared" si="1"/>
        <v>0</v>
      </c>
      <c r="I32" s="132">
        <f t="shared" si="2"/>
        <v>0</v>
      </c>
      <c r="M32" s="128"/>
    </row>
    <row r="33" spans="2:9" ht="19.5" customHeight="1">
      <c r="B33" s="201" t="s">
        <v>180</v>
      </c>
      <c r="C33" s="123">
        <v>0</v>
      </c>
      <c r="D33" s="151">
        <f t="shared" si="3"/>
        <v>0</v>
      </c>
      <c r="E33" s="123">
        <v>0</v>
      </c>
      <c r="F33" s="46">
        <f t="shared" si="4"/>
        <v>0</v>
      </c>
      <c r="G33" s="130" t="e">
        <f t="shared" si="0"/>
        <v>#DIV/0!</v>
      </c>
      <c r="H33" s="131">
        <f t="shared" si="1"/>
        <v>0</v>
      </c>
      <c r="I33" s="132">
        <f t="shared" si="2"/>
        <v>0</v>
      </c>
    </row>
    <row r="34" spans="2:9" ht="19.5" customHeight="1">
      <c r="B34" s="201" t="s">
        <v>181</v>
      </c>
      <c r="C34" s="123">
        <v>1</v>
      </c>
      <c r="D34" s="151">
        <f t="shared" si="3"/>
        <v>1</v>
      </c>
      <c r="E34" s="123">
        <v>1</v>
      </c>
      <c r="F34" s="46">
        <f t="shared" si="4"/>
        <v>1</v>
      </c>
      <c r="G34" s="130">
        <f t="shared" si="0"/>
        <v>1</v>
      </c>
      <c r="H34" s="131">
        <f t="shared" si="1"/>
        <v>0.3333333333333333</v>
      </c>
      <c r="I34" s="132">
        <f t="shared" si="2"/>
        <v>0.3333333333333333</v>
      </c>
    </row>
    <row r="35" spans="2:9" ht="19.5" customHeight="1">
      <c r="B35" s="201" t="s">
        <v>182</v>
      </c>
      <c r="C35" s="123">
        <v>0</v>
      </c>
      <c r="D35" s="151">
        <f t="shared" si="3"/>
        <v>1</v>
      </c>
      <c r="E35" s="123">
        <v>0</v>
      </c>
      <c r="F35" s="46">
        <f t="shared" si="4"/>
        <v>1</v>
      </c>
      <c r="G35" s="130" t="e">
        <f t="shared" si="0"/>
        <v>#DIV/0!</v>
      </c>
      <c r="H35" s="131">
        <f t="shared" si="1"/>
        <v>0.3333333333333333</v>
      </c>
      <c r="I35" s="132">
        <f t="shared" si="2"/>
        <v>0.3333333333333333</v>
      </c>
    </row>
    <row r="36" spans="2:9" ht="19.5" customHeight="1">
      <c r="B36" s="201" t="s">
        <v>183</v>
      </c>
      <c r="C36" s="123">
        <v>0</v>
      </c>
      <c r="D36" s="151">
        <f t="shared" si="3"/>
        <v>1</v>
      </c>
      <c r="E36" s="123">
        <v>0</v>
      </c>
      <c r="F36" s="46">
        <f t="shared" si="4"/>
        <v>1</v>
      </c>
      <c r="G36" s="130" t="e">
        <f t="shared" si="0"/>
        <v>#DIV/0!</v>
      </c>
      <c r="H36" s="131">
        <f t="shared" si="1"/>
        <v>0.3333333333333333</v>
      </c>
      <c r="I36" s="132">
        <f t="shared" si="2"/>
        <v>0.3333333333333333</v>
      </c>
    </row>
    <row r="37" spans="2:9" ht="19.5" customHeight="1">
      <c r="B37" s="201" t="s">
        <v>184</v>
      </c>
      <c r="C37" s="123">
        <v>1</v>
      </c>
      <c r="D37" s="151">
        <f t="shared" si="3"/>
        <v>2</v>
      </c>
      <c r="E37" s="123">
        <v>1</v>
      </c>
      <c r="F37" s="46">
        <f t="shared" si="4"/>
        <v>2</v>
      </c>
      <c r="G37" s="130">
        <f t="shared" si="0"/>
        <v>1</v>
      </c>
      <c r="H37" s="131">
        <f t="shared" si="1"/>
        <v>0.6666666666666666</v>
      </c>
      <c r="I37" s="132">
        <f t="shared" si="2"/>
        <v>0.6666666666666666</v>
      </c>
    </row>
    <row r="38" spans="2:9" ht="19.5" customHeight="1">
      <c r="B38" s="201" t="s">
        <v>185</v>
      </c>
      <c r="C38" s="123">
        <v>0</v>
      </c>
      <c r="D38" s="151">
        <f t="shared" si="3"/>
        <v>2</v>
      </c>
      <c r="E38" s="123">
        <v>0</v>
      </c>
      <c r="F38" s="46">
        <f t="shared" si="4"/>
        <v>2</v>
      </c>
      <c r="G38" s="130" t="e">
        <f t="shared" si="0"/>
        <v>#DIV/0!</v>
      </c>
      <c r="H38" s="131">
        <f t="shared" si="1"/>
        <v>0.6666666666666666</v>
      </c>
      <c r="I38" s="132">
        <f t="shared" si="2"/>
        <v>0.6666666666666666</v>
      </c>
    </row>
    <row r="39" spans="2:9" ht="19.5" customHeight="1">
      <c r="B39" s="201" t="s">
        <v>186</v>
      </c>
      <c r="C39" s="123">
        <v>0</v>
      </c>
      <c r="D39" s="151">
        <f t="shared" si="3"/>
        <v>2</v>
      </c>
      <c r="E39" s="124">
        <v>0</v>
      </c>
      <c r="F39" s="46">
        <f t="shared" si="4"/>
        <v>2</v>
      </c>
      <c r="G39" s="130" t="e">
        <f t="shared" si="0"/>
        <v>#DIV/0!</v>
      </c>
      <c r="H39" s="131">
        <f t="shared" si="1"/>
        <v>0.6666666666666666</v>
      </c>
      <c r="I39" s="132">
        <f t="shared" si="2"/>
        <v>0.6666666666666666</v>
      </c>
    </row>
    <row r="40" spans="2:9" ht="19.5" customHeight="1">
      <c r="B40" s="201" t="s">
        <v>187</v>
      </c>
      <c r="C40" s="123">
        <v>0</v>
      </c>
      <c r="D40" s="151">
        <f t="shared" si="3"/>
        <v>2</v>
      </c>
      <c r="E40" s="124">
        <v>0</v>
      </c>
      <c r="F40" s="46">
        <f t="shared" si="4"/>
        <v>2</v>
      </c>
      <c r="G40" s="130" t="e">
        <f t="shared" si="0"/>
        <v>#DIV/0!</v>
      </c>
      <c r="H40" s="131">
        <f t="shared" si="1"/>
        <v>0.6666666666666666</v>
      </c>
      <c r="I40" s="132">
        <f t="shared" si="2"/>
        <v>0.6666666666666666</v>
      </c>
    </row>
    <row r="41" spans="2:9" ht="19.5" customHeight="1">
      <c r="B41" s="201" t="s">
        <v>188</v>
      </c>
      <c r="C41" s="123">
        <v>1</v>
      </c>
      <c r="D41" s="151">
        <f t="shared" si="3"/>
        <v>3</v>
      </c>
      <c r="E41" s="124">
        <v>1</v>
      </c>
      <c r="F41" s="46">
        <f t="shared" si="4"/>
        <v>3</v>
      </c>
      <c r="G41" s="130">
        <f t="shared" si="0"/>
        <v>1</v>
      </c>
      <c r="H41" s="131">
        <f t="shared" si="1"/>
        <v>1</v>
      </c>
      <c r="I41" s="132">
        <f t="shared" si="2"/>
        <v>1</v>
      </c>
    </row>
    <row r="42" spans="2:9" ht="54" customHeight="1">
      <c r="B42" s="204" t="s">
        <v>189</v>
      </c>
      <c r="C42" s="373" t="s">
        <v>412</v>
      </c>
      <c r="D42" s="373"/>
      <c r="E42" s="373"/>
      <c r="F42" s="373"/>
      <c r="G42" s="373"/>
      <c r="H42" s="373"/>
      <c r="I42" s="373"/>
    </row>
    <row r="43" spans="2:9" ht="29.25" customHeight="1">
      <c r="B43" s="343" t="s">
        <v>190</v>
      </c>
      <c r="C43" s="343"/>
      <c r="D43" s="343"/>
      <c r="E43" s="343"/>
      <c r="F43" s="343"/>
      <c r="G43" s="343"/>
      <c r="H43" s="343"/>
      <c r="I43" s="343"/>
    </row>
    <row r="44" spans="2:9" ht="45.75" customHeight="1">
      <c r="B44" s="535"/>
      <c r="C44" s="535"/>
      <c r="D44" s="535"/>
      <c r="E44" s="535"/>
      <c r="F44" s="535"/>
      <c r="G44" s="535"/>
      <c r="H44" s="535"/>
      <c r="I44" s="535"/>
    </row>
    <row r="45" spans="2:9" ht="45.75" customHeight="1">
      <c r="B45" s="535"/>
      <c r="C45" s="535"/>
      <c r="D45" s="535"/>
      <c r="E45" s="535"/>
      <c r="F45" s="535"/>
      <c r="G45" s="535"/>
      <c r="H45" s="535"/>
      <c r="I45" s="535"/>
    </row>
    <row r="46" spans="2:9" ht="45.75" customHeight="1">
      <c r="B46" s="535"/>
      <c r="C46" s="535"/>
      <c r="D46" s="535"/>
      <c r="E46" s="535"/>
      <c r="F46" s="535"/>
      <c r="G46" s="535"/>
      <c r="H46" s="535"/>
      <c r="I46" s="535"/>
    </row>
    <row r="47" spans="2:9" ht="45.75" customHeight="1">
      <c r="B47" s="535"/>
      <c r="C47" s="535"/>
      <c r="D47" s="535"/>
      <c r="E47" s="535"/>
      <c r="F47" s="535"/>
      <c r="G47" s="535"/>
      <c r="H47" s="535"/>
      <c r="I47" s="535"/>
    </row>
    <row r="48" spans="2:9" ht="45.75" customHeight="1">
      <c r="B48" s="535"/>
      <c r="C48" s="535"/>
      <c r="D48" s="535"/>
      <c r="E48" s="535"/>
      <c r="F48" s="535"/>
      <c r="G48" s="535"/>
      <c r="H48" s="535"/>
      <c r="I48" s="535"/>
    </row>
    <row r="49" spans="2:9" ht="46.5" customHeight="1">
      <c r="B49" s="159" t="s">
        <v>191</v>
      </c>
      <c r="C49" s="373" t="s">
        <v>411</v>
      </c>
      <c r="D49" s="373"/>
      <c r="E49" s="373"/>
      <c r="F49" s="373"/>
      <c r="G49" s="373"/>
      <c r="H49" s="373"/>
      <c r="I49" s="373"/>
    </row>
    <row r="50" spans="2:9" ht="30" customHeight="1">
      <c r="B50" s="159" t="s">
        <v>192</v>
      </c>
      <c r="C50" s="468" t="s">
        <v>234</v>
      </c>
      <c r="D50" s="468"/>
      <c r="E50" s="468"/>
      <c r="F50" s="468"/>
      <c r="G50" s="468"/>
      <c r="H50" s="468"/>
      <c r="I50" s="468"/>
    </row>
    <row r="51" spans="2:9" ht="46.5" customHeight="1">
      <c r="B51" s="205" t="s">
        <v>193</v>
      </c>
      <c r="C51" s="527" t="s">
        <v>397</v>
      </c>
      <c r="D51" s="527"/>
      <c r="E51" s="527"/>
      <c r="F51" s="527"/>
      <c r="G51" s="527"/>
      <c r="H51" s="527"/>
      <c r="I51" s="527"/>
    </row>
    <row r="52" spans="2:9" ht="29.25" customHeight="1">
      <c r="B52" s="343" t="s">
        <v>194</v>
      </c>
      <c r="C52" s="343"/>
      <c r="D52" s="343"/>
      <c r="E52" s="343"/>
      <c r="F52" s="343"/>
      <c r="G52" s="343"/>
      <c r="H52" s="343"/>
      <c r="I52" s="343"/>
    </row>
    <row r="53" spans="2:9" ht="33" customHeight="1">
      <c r="B53" s="537" t="s">
        <v>195</v>
      </c>
      <c r="C53" s="203" t="s">
        <v>196</v>
      </c>
      <c r="D53" s="346" t="s">
        <v>197</v>
      </c>
      <c r="E53" s="346"/>
      <c r="F53" s="346"/>
      <c r="G53" s="346" t="s">
        <v>198</v>
      </c>
      <c r="H53" s="346"/>
      <c r="I53" s="346"/>
    </row>
    <row r="54" spans="2:9" ht="31.5" customHeight="1">
      <c r="B54" s="537"/>
      <c r="C54" s="196">
        <v>43617</v>
      </c>
      <c r="D54" s="348" t="s">
        <v>414</v>
      </c>
      <c r="E54" s="348"/>
      <c r="F54" s="348"/>
      <c r="G54" s="349" t="s">
        <v>415</v>
      </c>
      <c r="H54" s="349"/>
      <c r="I54" s="349"/>
    </row>
    <row r="55" spans="2:9" ht="31.5" customHeight="1">
      <c r="B55" s="205" t="s">
        <v>199</v>
      </c>
      <c r="C55" s="531" t="s">
        <v>382</v>
      </c>
      <c r="D55" s="531"/>
      <c r="E55" s="350" t="s">
        <v>200</v>
      </c>
      <c r="F55" s="350"/>
      <c r="G55" s="532" t="s">
        <v>382</v>
      </c>
      <c r="H55" s="533"/>
      <c r="I55" s="534"/>
    </row>
    <row r="56" spans="2:9" ht="31.5" customHeight="1">
      <c r="B56" s="205" t="s">
        <v>201</v>
      </c>
      <c r="C56" s="327" t="s">
        <v>354</v>
      </c>
      <c r="D56" s="327"/>
      <c r="E56" s="328" t="s">
        <v>202</v>
      </c>
      <c r="F56" s="328"/>
      <c r="G56" s="532" t="s">
        <v>354</v>
      </c>
      <c r="H56" s="533"/>
      <c r="I56" s="534"/>
    </row>
    <row r="57" spans="2:9" ht="31.5" customHeight="1">
      <c r="B57" s="205" t="s">
        <v>203</v>
      </c>
      <c r="C57" s="327"/>
      <c r="D57" s="327"/>
      <c r="E57" s="536" t="s">
        <v>204</v>
      </c>
      <c r="F57" s="536"/>
      <c r="G57" s="327"/>
      <c r="H57" s="327"/>
      <c r="I57" s="327"/>
    </row>
    <row r="58" spans="2:9" ht="31.5" customHeight="1">
      <c r="B58" s="205" t="s">
        <v>205</v>
      </c>
      <c r="C58" s="327"/>
      <c r="D58" s="327"/>
      <c r="E58" s="536"/>
      <c r="F58" s="536"/>
      <c r="G58" s="327"/>
      <c r="H58" s="327"/>
      <c r="I58" s="327"/>
    </row>
    <row r="59" spans="2:9" ht="12" hidden="1">
      <c r="B59" s="234"/>
      <c r="C59" s="234"/>
      <c r="D59" s="234"/>
      <c r="E59" s="234"/>
      <c r="F59" s="234"/>
      <c r="G59" s="234"/>
      <c r="H59" s="234"/>
      <c r="I59" s="235"/>
    </row>
    <row r="60" spans="2:9" ht="12" hidden="1">
      <c r="B60" s="236"/>
      <c r="C60" s="237"/>
      <c r="D60" s="237"/>
      <c r="E60" s="238"/>
      <c r="F60" s="238"/>
      <c r="G60" s="239"/>
      <c r="H60" s="240"/>
      <c r="I60" s="237"/>
    </row>
    <row r="61" spans="2:9" ht="12" hidden="1">
      <c r="B61" s="236"/>
      <c r="C61" s="237"/>
      <c r="D61" s="237"/>
      <c r="E61" s="238"/>
      <c r="F61" s="238"/>
      <c r="G61" s="239"/>
      <c r="H61" s="240"/>
      <c r="I61" s="237"/>
    </row>
    <row r="62" spans="2:9" ht="12" hidden="1">
      <c r="B62" s="236"/>
      <c r="C62" s="237"/>
      <c r="D62" s="237"/>
      <c r="E62" s="238"/>
      <c r="F62" s="238"/>
      <c r="G62" s="239"/>
      <c r="H62" s="240"/>
      <c r="I62" s="237"/>
    </row>
    <row r="63" spans="2:9" ht="12" hidden="1">
      <c r="B63" s="236"/>
      <c r="C63" s="237"/>
      <c r="D63" s="237"/>
      <c r="E63" s="238"/>
      <c r="F63" s="238"/>
      <c r="G63" s="239"/>
      <c r="H63" s="240"/>
      <c r="I63" s="237"/>
    </row>
    <row r="64" spans="2:9" ht="12" hidden="1">
      <c r="B64" s="236"/>
      <c r="C64" s="237"/>
      <c r="D64" s="237"/>
      <c r="E64" s="238"/>
      <c r="F64" s="238"/>
      <c r="G64" s="239"/>
      <c r="H64" s="240"/>
      <c r="I64" s="237"/>
    </row>
    <row r="65" spans="2:9" ht="12" hidden="1">
      <c r="B65" s="236"/>
      <c r="C65" s="237"/>
      <c r="D65" s="237"/>
      <c r="E65" s="238"/>
      <c r="F65" s="238"/>
      <c r="G65" s="239"/>
      <c r="H65" s="240"/>
      <c r="I65" s="237"/>
    </row>
    <row r="66" spans="2:9" ht="12" hidden="1">
      <c r="B66" s="236"/>
      <c r="C66" s="237"/>
      <c r="D66" s="237"/>
      <c r="E66" s="238"/>
      <c r="F66" s="238"/>
      <c r="G66" s="239"/>
      <c r="H66" s="240"/>
      <c r="I66" s="237"/>
    </row>
    <row r="67" spans="2:9" ht="12" hidden="1">
      <c r="B67" s="236"/>
      <c r="C67" s="237"/>
      <c r="D67" s="237"/>
      <c r="E67" s="238"/>
      <c r="F67" s="238"/>
      <c r="G67" s="239"/>
      <c r="H67" s="240"/>
      <c r="I67" s="237"/>
    </row>
  </sheetData>
  <sheetProtection/>
  <mergeCells count="65">
    <mergeCell ref="B43:I43"/>
    <mergeCell ref="B44:I48"/>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7:I7"/>
    <mergeCell ref="B8:I8"/>
    <mergeCell ref="D9:E9"/>
    <mergeCell ref="F9:I9"/>
    <mergeCell ref="D10:E10"/>
    <mergeCell ref="F10:G10"/>
    <mergeCell ref="B2:B5"/>
    <mergeCell ref="C5:F5"/>
    <mergeCell ref="C2:I2"/>
    <mergeCell ref="C3:I3"/>
    <mergeCell ref="C4:I4"/>
    <mergeCell ref="B6:I6"/>
    <mergeCell ref="G5:I5"/>
  </mergeCells>
  <dataValidations count="6">
    <dataValidation type="list" allowBlank="1" showInputMessage="1" showErrorMessage="1" sqref="C27:E27">
      <formula1>'HV 3_PAAC'!#REF!</formula1>
    </dataValidation>
    <dataValidation type="list" allowBlank="1" showInputMessage="1" showErrorMessage="1" sqref="C12:F12">
      <formula1>$M$9:$M$12</formula1>
    </dataValidation>
    <dataValidation type="list" allowBlank="1" showInputMessage="1" showErrorMessage="1" sqref="H15:I15">
      <formula1>$M$20:$M$22</formula1>
    </dataValidation>
    <dataValidation type="list" allowBlank="1" showInputMessage="1" showErrorMessage="1" sqref="C10 I10">
      <formula1>'HV 3_PAAC'!#REF!</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s>
  <printOptions/>
  <pageMargins left="0.7" right="0.7" top="0.75" bottom="0.75" header="0.3" footer="0.3"/>
  <pageSetup fitToWidth="0" fitToHeight="1" horizontalDpi="600" verticalDpi="600" orientation="portrait" scale="39" r:id="rId4"/>
  <drawing r:id="rId3"/>
  <legacyDrawing r:id="rId2"/>
</worksheet>
</file>

<file path=xl/worksheets/sheet8.xml><?xml version="1.0" encoding="utf-8"?>
<worksheet xmlns="http://schemas.openxmlformats.org/spreadsheetml/2006/main" xmlns:r="http://schemas.openxmlformats.org/officeDocument/2006/relationships">
  <sheetPr>
    <tabColor rgb="FF002060"/>
  </sheetPr>
  <dimension ref="B1:K25"/>
  <sheetViews>
    <sheetView zoomScalePageLayoutView="0" workbookViewId="0" topLeftCell="A4">
      <selection activeCell="F17" sqref="F17"/>
    </sheetView>
  </sheetViews>
  <sheetFormatPr defaultColWidth="11.421875" defaultRowHeight="15"/>
  <cols>
    <col min="1" max="1" width="1.28515625" style="48" customWidth="1"/>
    <col min="2" max="2" width="21.8515625" style="214" customWidth="1"/>
    <col min="3" max="3" width="31.28125" style="48" customWidth="1"/>
    <col min="4" max="4" width="17.7109375" style="48" customWidth="1"/>
    <col min="5" max="5" width="5.8515625" style="48" customWidth="1"/>
    <col min="6" max="6" width="59.00390625" style="48" customWidth="1"/>
    <col min="7" max="7" width="11.28125" style="48" customWidth="1"/>
    <col min="8" max="8" width="16.140625" style="48" customWidth="1"/>
    <col min="9" max="9" width="16.28125" style="48" customWidth="1"/>
    <col min="10" max="10" width="15.7109375" style="48" customWidth="1"/>
    <col min="11" max="11" width="55.7109375" style="48" customWidth="1"/>
    <col min="12" max="12" width="4.57421875" style="48" customWidth="1"/>
    <col min="13" max="14" width="16.421875" style="48" customWidth="1"/>
    <col min="15" max="197" width="11.421875" style="48" customWidth="1"/>
    <col min="198" max="198" width="1.421875" style="48" customWidth="1"/>
    <col min="199" max="16384" width="11.421875" style="48" customWidth="1"/>
  </cols>
  <sheetData>
    <row r="1" spans="2:10" ht="18" customHeight="1" thickBot="1">
      <c r="B1" s="439"/>
      <c r="C1" s="433" t="s">
        <v>343</v>
      </c>
      <c r="D1" s="434"/>
      <c r="E1" s="434"/>
      <c r="F1" s="434"/>
      <c r="G1" s="434"/>
      <c r="H1" s="434"/>
      <c r="I1" s="434"/>
      <c r="J1" s="435"/>
    </row>
    <row r="2" spans="2:10" ht="18" customHeight="1" thickBot="1">
      <c r="B2" s="440"/>
      <c r="C2" s="436" t="s">
        <v>15</v>
      </c>
      <c r="D2" s="437"/>
      <c r="E2" s="437"/>
      <c r="F2" s="437"/>
      <c r="G2" s="437"/>
      <c r="H2" s="437"/>
      <c r="I2" s="437"/>
      <c r="J2" s="438"/>
    </row>
    <row r="3" spans="2:10" ht="18" customHeight="1" thickBot="1">
      <c r="B3" s="440"/>
      <c r="C3" s="436" t="s">
        <v>424</v>
      </c>
      <c r="D3" s="437"/>
      <c r="E3" s="437"/>
      <c r="F3" s="437"/>
      <c r="G3" s="437"/>
      <c r="H3" s="437"/>
      <c r="I3" s="437"/>
      <c r="J3" s="438"/>
    </row>
    <row r="4" spans="2:10" ht="18" customHeight="1" thickBot="1">
      <c r="B4" s="441"/>
      <c r="C4" s="436" t="s">
        <v>342</v>
      </c>
      <c r="D4" s="437"/>
      <c r="E4" s="437"/>
      <c r="F4" s="437"/>
      <c r="G4" s="437"/>
      <c r="H4" s="442" t="s">
        <v>340</v>
      </c>
      <c r="I4" s="443"/>
      <c r="J4" s="444"/>
    </row>
    <row r="5" spans="2:10" ht="18" customHeight="1" thickBot="1">
      <c r="B5" s="241"/>
      <c r="C5" s="217"/>
      <c r="D5" s="217"/>
      <c r="E5" s="217"/>
      <c r="F5" s="217"/>
      <c r="G5" s="217"/>
      <c r="H5" s="217"/>
      <c r="I5" s="217"/>
      <c r="J5" s="218"/>
    </row>
    <row r="6" spans="2:10" ht="51.75" customHeight="1" thickBot="1">
      <c r="B6" s="136" t="s">
        <v>307</v>
      </c>
      <c r="C6" s="450" t="s">
        <v>355</v>
      </c>
      <c r="D6" s="451"/>
      <c r="E6" s="452"/>
      <c r="F6" s="137"/>
      <c r="G6" s="217"/>
      <c r="H6" s="217"/>
      <c r="I6" s="217"/>
      <c r="J6" s="218"/>
    </row>
    <row r="7" spans="2:10" ht="32.25" customHeight="1" thickBot="1">
      <c r="B7" s="138" t="s">
        <v>23</v>
      </c>
      <c r="C7" s="453" t="str">
        <f>+Metas_Magnitud!C7</f>
        <v>SUBSECRETARIA DE GESTION DE LA MOVILIDAD</v>
      </c>
      <c r="D7" s="454"/>
      <c r="E7" s="455"/>
      <c r="F7" s="137"/>
      <c r="G7" s="217"/>
      <c r="H7" s="217"/>
      <c r="I7" s="217"/>
      <c r="J7" s="218"/>
    </row>
    <row r="8" spans="2:10" ht="32.25" customHeight="1" thickBot="1">
      <c r="B8" s="138" t="s">
        <v>308</v>
      </c>
      <c r="C8" s="456" t="str">
        <f>+C7</f>
        <v>SUBSECRETARIA DE GESTION DE LA MOVILIDAD</v>
      </c>
      <c r="D8" s="457"/>
      <c r="E8" s="458"/>
      <c r="F8" s="139"/>
      <c r="G8" s="217"/>
      <c r="H8" s="217"/>
      <c r="I8" s="217"/>
      <c r="J8" s="218"/>
    </row>
    <row r="9" spans="2:10" ht="33.75" customHeight="1" thickBot="1">
      <c r="B9" s="138" t="s">
        <v>309</v>
      </c>
      <c r="C9" s="459" t="s">
        <v>354</v>
      </c>
      <c r="D9" s="460"/>
      <c r="E9" s="461"/>
      <c r="F9" s="137"/>
      <c r="G9" s="217"/>
      <c r="H9" s="217"/>
      <c r="I9" s="217"/>
      <c r="J9" s="218"/>
    </row>
    <row r="10" spans="2:10" ht="42.75" customHeight="1" thickBot="1">
      <c r="B10" s="138" t="s">
        <v>310</v>
      </c>
      <c r="C10" s="462" t="str">
        <f>+'HV 3_PAAC'!F9</f>
        <v>3. Realizar el 100% de las actividades programadas en el Plan Anticorrupción y de Atención al Ciudadano de la vigencia por la Subsecretaria de Gestión de la Movilidad</v>
      </c>
      <c r="D10" s="463"/>
      <c r="E10" s="464"/>
      <c r="F10" s="137"/>
      <c r="G10" s="217"/>
      <c r="H10" s="217"/>
      <c r="I10" s="217"/>
      <c r="J10" s="218"/>
    </row>
    <row r="11" ht="12"/>
    <row r="12" spans="2:11" ht="12">
      <c r="B12" s="543" t="s">
        <v>344</v>
      </c>
      <c r="C12" s="544"/>
      <c r="D12" s="544"/>
      <c r="E12" s="544"/>
      <c r="F12" s="544"/>
      <c r="G12" s="544"/>
      <c r="H12" s="545"/>
      <c r="I12" s="446" t="s">
        <v>311</v>
      </c>
      <c r="J12" s="447"/>
      <c r="K12" s="447"/>
    </row>
    <row r="13" spans="2:11" s="219" customFormat="1" ht="56.25" customHeight="1">
      <c r="B13" s="220" t="s">
        <v>312</v>
      </c>
      <c r="C13" s="220" t="s">
        <v>313</v>
      </c>
      <c r="D13" s="220" t="s">
        <v>314</v>
      </c>
      <c r="E13" s="220" t="s">
        <v>315</v>
      </c>
      <c r="F13" s="220" t="s">
        <v>316</v>
      </c>
      <c r="G13" s="220" t="s">
        <v>317</v>
      </c>
      <c r="H13" s="220" t="s">
        <v>318</v>
      </c>
      <c r="I13" s="221" t="s">
        <v>319</v>
      </c>
      <c r="J13" s="221" t="s">
        <v>320</v>
      </c>
      <c r="K13" s="221" t="s">
        <v>321</v>
      </c>
    </row>
    <row r="14" spans="2:11" ht="39.75" customHeight="1">
      <c r="B14" s="539">
        <v>1</v>
      </c>
      <c r="C14" s="538" t="s">
        <v>322</v>
      </c>
      <c r="D14" s="540" t="s">
        <v>206</v>
      </c>
      <c r="E14" s="242">
        <v>1</v>
      </c>
      <c r="F14" s="208" t="s">
        <v>426</v>
      </c>
      <c r="G14" s="243" t="s">
        <v>206</v>
      </c>
      <c r="H14" s="244">
        <v>43586</v>
      </c>
      <c r="I14" s="243" t="s">
        <v>206</v>
      </c>
      <c r="J14" s="245">
        <v>43615</v>
      </c>
      <c r="K14" s="246" t="s">
        <v>392</v>
      </c>
    </row>
    <row r="15" spans="2:11" ht="39.75" customHeight="1">
      <c r="B15" s="539"/>
      <c r="C15" s="538"/>
      <c r="D15" s="541"/>
      <c r="E15" s="242">
        <v>2</v>
      </c>
      <c r="F15" s="208" t="s">
        <v>427</v>
      </c>
      <c r="G15" s="243" t="s">
        <v>206</v>
      </c>
      <c r="H15" s="245">
        <v>43678</v>
      </c>
      <c r="I15" s="243" t="s">
        <v>206</v>
      </c>
      <c r="J15" s="245">
        <v>43707</v>
      </c>
      <c r="K15" s="246" t="s">
        <v>392</v>
      </c>
    </row>
    <row r="16" spans="2:11" ht="39.75" customHeight="1">
      <c r="B16" s="539"/>
      <c r="C16" s="538"/>
      <c r="D16" s="542"/>
      <c r="E16" s="242">
        <v>4</v>
      </c>
      <c r="F16" s="208" t="s">
        <v>428</v>
      </c>
      <c r="G16" s="243" t="s">
        <v>206</v>
      </c>
      <c r="H16" s="247">
        <v>43800</v>
      </c>
      <c r="I16" s="243" t="s">
        <v>206</v>
      </c>
      <c r="J16" s="245">
        <v>43830</v>
      </c>
      <c r="K16" s="246" t="s">
        <v>392</v>
      </c>
    </row>
    <row r="17" spans="2:11" s="223" customFormat="1" ht="21.75" customHeight="1">
      <c r="B17" s="448" t="s">
        <v>323</v>
      </c>
      <c r="C17" s="449"/>
      <c r="D17" s="224" t="s">
        <v>206</v>
      </c>
      <c r="E17" s="225">
        <v>3</v>
      </c>
      <c r="F17" s="226"/>
      <c r="G17" s="224" t="s">
        <v>206</v>
      </c>
      <c r="H17" s="227"/>
      <c r="I17" s="224" t="s">
        <v>206</v>
      </c>
      <c r="J17" s="229"/>
      <c r="K17" s="229"/>
    </row>
    <row r="18" ht="12"/>
    <row r="19" ht="12"/>
    <row r="20" ht="12">
      <c r="H20" s="248"/>
    </row>
    <row r="21" spans="8:9" ht="12">
      <c r="H21" s="248"/>
      <c r="I21" s="248"/>
    </row>
    <row r="22" ht="12">
      <c r="H22" s="248"/>
    </row>
    <row r="23" ht="12">
      <c r="H23" s="248"/>
    </row>
    <row r="24" ht="12">
      <c r="H24" s="248"/>
    </row>
    <row r="25" ht="12">
      <c r="H25" s="248"/>
    </row>
  </sheetData>
  <sheetProtection/>
  <mergeCells count="17">
    <mergeCell ref="B17:C17"/>
    <mergeCell ref="C14:C16"/>
    <mergeCell ref="B14:B16"/>
    <mergeCell ref="D14:D16"/>
    <mergeCell ref="C6:E6"/>
    <mergeCell ref="C7:E7"/>
    <mergeCell ref="C8:E8"/>
    <mergeCell ref="C9:E9"/>
    <mergeCell ref="C10:E10"/>
    <mergeCell ref="B12:H12"/>
    <mergeCell ref="I12:K12"/>
    <mergeCell ref="B1:B4"/>
    <mergeCell ref="C1:J1"/>
    <mergeCell ref="C2:J2"/>
    <mergeCell ref="C3:J3"/>
    <mergeCell ref="C4:G4"/>
    <mergeCell ref="H4:J4"/>
  </mergeCells>
  <printOptions/>
  <pageMargins left="0.7" right="0.7" top="0.75" bottom="0.75" header="0.3" footer="0.3"/>
  <pageSetup horizontalDpi="600" verticalDpi="600" orientation="landscape" scale="50" r:id="rId4"/>
  <drawing r:id="rId3"/>
  <legacyDrawing r:id="rId2"/>
</worksheet>
</file>

<file path=xl/worksheets/sheet9.xml><?xml version="1.0" encoding="utf-8"?>
<worksheet xmlns="http://schemas.openxmlformats.org/spreadsheetml/2006/main" xmlns:r="http://schemas.openxmlformats.org/officeDocument/2006/relationships">
  <dimension ref="A1:H58"/>
  <sheetViews>
    <sheetView zoomScale="90" zoomScaleNormal="90" zoomScalePageLayoutView="0" workbookViewId="0" topLeftCell="A37">
      <selection activeCell="M24" sqref="M24"/>
    </sheetView>
  </sheetViews>
  <sheetFormatPr defaultColWidth="11.421875" defaultRowHeight="15"/>
  <cols>
    <col min="1" max="8" width="20.57421875" style="48" customWidth="1"/>
    <col min="9" max="16384" width="11.421875" style="48" customWidth="1"/>
  </cols>
  <sheetData>
    <row r="1" spans="1:6" ht="21.75" customHeight="1">
      <c r="A1" s="47"/>
      <c r="F1" s="49"/>
    </row>
    <row r="2" spans="1:8" ht="30" customHeight="1">
      <c r="A2" s="473"/>
      <c r="B2" s="494" t="s">
        <v>341</v>
      </c>
      <c r="C2" s="494"/>
      <c r="D2" s="494"/>
      <c r="E2" s="494"/>
      <c r="F2" s="494"/>
      <c r="G2" s="494"/>
      <c r="H2" s="494"/>
    </row>
    <row r="3" spans="1:8" ht="21.75" customHeight="1">
      <c r="A3" s="473"/>
      <c r="B3" s="429" t="s">
        <v>15</v>
      </c>
      <c r="C3" s="429"/>
      <c r="D3" s="429"/>
      <c r="E3" s="429"/>
      <c r="F3" s="429"/>
      <c r="G3" s="429"/>
      <c r="H3" s="429"/>
    </row>
    <row r="4" spans="1:8" ht="21.75" customHeight="1">
      <c r="A4" s="473"/>
      <c r="B4" s="429" t="s">
        <v>133</v>
      </c>
      <c r="C4" s="429"/>
      <c r="D4" s="429"/>
      <c r="E4" s="429"/>
      <c r="F4" s="429"/>
      <c r="G4" s="429"/>
      <c r="H4" s="429"/>
    </row>
    <row r="5" spans="1:8" ht="21.75" customHeight="1">
      <c r="A5" s="473"/>
      <c r="B5" s="429" t="s">
        <v>134</v>
      </c>
      <c r="C5" s="429"/>
      <c r="D5" s="429"/>
      <c r="E5" s="429"/>
      <c r="F5" s="425" t="s">
        <v>340</v>
      </c>
      <c r="G5" s="425"/>
      <c r="H5" s="425"/>
    </row>
    <row r="6" spans="1:8" ht="21.75" customHeight="1">
      <c r="A6" s="417" t="s">
        <v>135</v>
      </c>
      <c r="B6" s="418"/>
      <c r="C6" s="418"/>
      <c r="D6" s="418"/>
      <c r="E6" s="418"/>
      <c r="F6" s="418"/>
      <c r="G6" s="418"/>
      <c r="H6" s="419"/>
    </row>
    <row r="7" spans="1:8" ht="21.75" customHeight="1">
      <c r="A7" s="351" t="s">
        <v>136</v>
      </c>
      <c r="B7" s="352"/>
      <c r="C7" s="352"/>
      <c r="D7" s="352"/>
      <c r="E7" s="352"/>
      <c r="F7" s="352"/>
      <c r="G7" s="352"/>
      <c r="H7" s="353"/>
    </row>
    <row r="8" spans="1:8" ht="32.25" customHeight="1">
      <c r="A8" s="343" t="s">
        <v>137</v>
      </c>
      <c r="B8" s="343"/>
      <c r="C8" s="343"/>
      <c r="D8" s="343"/>
      <c r="E8" s="343"/>
      <c r="F8" s="343"/>
      <c r="G8" s="343"/>
      <c r="H8" s="343"/>
    </row>
    <row r="9" spans="1:8" ht="33.75" customHeight="1">
      <c r="A9" s="159" t="s">
        <v>345</v>
      </c>
      <c r="B9" s="199">
        <v>4</v>
      </c>
      <c r="C9" s="515" t="s">
        <v>327</v>
      </c>
      <c r="D9" s="515"/>
      <c r="E9" s="521" t="s">
        <v>400</v>
      </c>
      <c r="F9" s="522"/>
      <c r="G9" s="522"/>
      <c r="H9" s="523"/>
    </row>
    <row r="10" spans="1:8" ht="24">
      <c r="A10" s="159" t="s">
        <v>138</v>
      </c>
      <c r="B10" s="199" t="s">
        <v>220</v>
      </c>
      <c r="C10" s="515" t="s">
        <v>139</v>
      </c>
      <c r="D10" s="515"/>
      <c r="E10" s="380" t="s">
        <v>366</v>
      </c>
      <c r="F10" s="380"/>
      <c r="G10" s="38" t="s">
        <v>140</v>
      </c>
      <c r="H10" s="199" t="s">
        <v>220</v>
      </c>
    </row>
    <row r="11" spans="1:8" ht="26.25" customHeight="1">
      <c r="A11" s="39" t="s">
        <v>141</v>
      </c>
      <c r="B11" s="546" t="s">
        <v>325</v>
      </c>
      <c r="C11" s="546"/>
      <c r="D11" s="546"/>
      <c r="E11" s="546"/>
      <c r="F11" s="38" t="s">
        <v>142</v>
      </c>
      <c r="G11" s="517" t="s">
        <v>325</v>
      </c>
      <c r="H11" s="517"/>
    </row>
    <row r="12" spans="1:8" ht="26.25" customHeight="1">
      <c r="A12" s="39" t="s">
        <v>143</v>
      </c>
      <c r="B12" s="518" t="s">
        <v>207</v>
      </c>
      <c r="C12" s="518"/>
      <c r="D12" s="518"/>
      <c r="E12" s="518"/>
      <c r="F12" s="38" t="s">
        <v>144</v>
      </c>
      <c r="G12" s="407" t="s">
        <v>389</v>
      </c>
      <c r="H12" s="408"/>
    </row>
    <row r="13" spans="1:8" ht="26.25" customHeight="1">
      <c r="A13" s="39" t="s">
        <v>145</v>
      </c>
      <c r="B13" s="404" t="s">
        <v>232</v>
      </c>
      <c r="C13" s="404"/>
      <c r="D13" s="404"/>
      <c r="E13" s="404"/>
      <c r="F13" s="404"/>
      <c r="G13" s="404"/>
      <c r="H13" s="404"/>
    </row>
    <row r="14" spans="1:8" ht="26.25" customHeight="1">
      <c r="A14" s="39" t="s">
        <v>146</v>
      </c>
      <c r="B14" s="412" t="s">
        <v>325</v>
      </c>
      <c r="C14" s="413"/>
      <c r="D14" s="413"/>
      <c r="E14" s="413"/>
      <c r="F14" s="413"/>
      <c r="G14" s="413"/>
      <c r="H14" s="547"/>
    </row>
    <row r="15" spans="1:8" ht="26.25" customHeight="1">
      <c r="A15" s="39" t="s">
        <v>147</v>
      </c>
      <c r="B15" s="390" t="s">
        <v>331</v>
      </c>
      <c r="C15" s="390"/>
      <c r="D15" s="390"/>
      <c r="E15" s="390"/>
      <c r="F15" s="38" t="s">
        <v>148</v>
      </c>
      <c r="G15" s="380" t="s">
        <v>227</v>
      </c>
      <c r="H15" s="380"/>
    </row>
    <row r="16" spans="1:8" ht="26.25" customHeight="1">
      <c r="A16" s="39" t="s">
        <v>150</v>
      </c>
      <c r="B16" s="520" t="s">
        <v>329</v>
      </c>
      <c r="C16" s="520"/>
      <c r="D16" s="520"/>
      <c r="E16" s="520"/>
      <c r="F16" s="38" t="s">
        <v>151</v>
      </c>
      <c r="G16" s="380" t="s">
        <v>152</v>
      </c>
      <c r="H16" s="380"/>
    </row>
    <row r="17" spans="1:8" ht="26.25" customHeight="1">
      <c r="A17" s="39" t="s">
        <v>153</v>
      </c>
      <c r="B17" s="521" t="s">
        <v>401</v>
      </c>
      <c r="C17" s="522"/>
      <c r="D17" s="522"/>
      <c r="E17" s="522"/>
      <c r="F17" s="522"/>
      <c r="G17" s="522"/>
      <c r="H17" s="523"/>
    </row>
    <row r="18" spans="1:8" ht="26.25" customHeight="1">
      <c r="A18" s="39" t="s">
        <v>154</v>
      </c>
      <c r="B18" s="404" t="s">
        <v>332</v>
      </c>
      <c r="C18" s="404"/>
      <c r="D18" s="404"/>
      <c r="E18" s="404"/>
      <c r="F18" s="404"/>
      <c r="G18" s="404"/>
      <c r="H18" s="404"/>
    </row>
    <row r="19" spans="1:8" ht="26.25" customHeight="1">
      <c r="A19" s="39" t="s">
        <v>155</v>
      </c>
      <c r="B19" s="477" t="s">
        <v>336</v>
      </c>
      <c r="C19" s="477"/>
      <c r="D19" s="477"/>
      <c r="E19" s="477"/>
      <c r="F19" s="477"/>
      <c r="G19" s="477"/>
      <c r="H19" s="477"/>
    </row>
    <row r="20" spans="1:8" ht="26.25" customHeight="1">
      <c r="A20" s="39" t="s">
        <v>156</v>
      </c>
      <c r="B20" s="392" t="s">
        <v>301</v>
      </c>
      <c r="C20" s="392"/>
      <c r="D20" s="392"/>
      <c r="E20" s="392"/>
      <c r="F20" s="392"/>
      <c r="G20" s="392"/>
      <c r="H20" s="392"/>
    </row>
    <row r="21" spans="1:8" ht="26.25" customHeight="1">
      <c r="A21" s="394" t="s">
        <v>157</v>
      </c>
      <c r="B21" s="396" t="s">
        <v>158</v>
      </c>
      <c r="C21" s="396"/>
      <c r="D21" s="396"/>
      <c r="E21" s="397" t="s">
        <v>159</v>
      </c>
      <c r="F21" s="397"/>
      <c r="G21" s="397"/>
      <c r="H21" s="397"/>
    </row>
    <row r="22" spans="1:8" ht="26.25" customHeight="1">
      <c r="A22" s="395"/>
      <c r="B22" s="477" t="s">
        <v>337</v>
      </c>
      <c r="C22" s="477"/>
      <c r="D22" s="477"/>
      <c r="E22" s="477" t="s">
        <v>338</v>
      </c>
      <c r="F22" s="477"/>
      <c r="G22" s="477"/>
      <c r="H22" s="477"/>
    </row>
    <row r="23" spans="1:8" ht="26.25" customHeight="1">
      <c r="A23" s="39" t="s">
        <v>160</v>
      </c>
      <c r="B23" s="380" t="s">
        <v>301</v>
      </c>
      <c r="C23" s="380"/>
      <c r="D23" s="380"/>
      <c r="E23" s="380" t="s">
        <v>301</v>
      </c>
      <c r="F23" s="380"/>
      <c r="G23" s="380"/>
      <c r="H23" s="380"/>
    </row>
    <row r="24" spans="1:8" ht="39" customHeight="1">
      <c r="A24" s="39" t="s">
        <v>161</v>
      </c>
      <c r="B24" s="524" t="s">
        <v>333</v>
      </c>
      <c r="C24" s="524"/>
      <c r="D24" s="524"/>
      <c r="E24" s="524" t="s">
        <v>402</v>
      </c>
      <c r="F24" s="524"/>
      <c r="G24" s="524"/>
      <c r="H24" s="524"/>
    </row>
    <row r="25" spans="1:8" ht="26.25" customHeight="1">
      <c r="A25" s="39" t="s">
        <v>162</v>
      </c>
      <c r="B25" s="548" t="s">
        <v>329</v>
      </c>
      <c r="C25" s="549"/>
      <c r="D25" s="550"/>
      <c r="E25" s="38" t="s">
        <v>163</v>
      </c>
      <c r="F25" s="551" t="s">
        <v>234</v>
      </c>
      <c r="G25" s="551"/>
      <c r="H25" s="551"/>
    </row>
    <row r="26" spans="1:8" ht="26.25" customHeight="1">
      <c r="A26" s="39" t="s">
        <v>164</v>
      </c>
      <c r="B26" s="548" t="s">
        <v>334</v>
      </c>
      <c r="C26" s="549"/>
      <c r="D26" s="550"/>
      <c r="E26" s="38" t="s">
        <v>165</v>
      </c>
      <c r="F26" s="528">
        <v>1</v>
      </c>
      <c r="G26" s="528"/>
      <c r="H26" s="528"/>
    </row>
    <row r="27" spans="1:8" ht="36">
      <c r="A27" s="200" t="s">
        <v>166</v>
      </c>
      <c r="B27" s="519" t="s">
        <v>222</v>
      </c>
      <c r="C27" s="519"/>
      <c r="D27" s="519"/>
      <c r="E27" s="129" t="s">
        <v>167</v>
      </c>
      <c r="F27" s="529" t="s">
        <v>234</v>
      </c>
      <c r="G27" s="529"/>
      <c r="H27" s="529"/>
    </row>
    <row r="28" spans="1:8" ht="25.5" customHeight="1">
      <c r="A28" s="530" t="s">
        <v>168</v>
      </c>
      <c r="B28" s="530"/>
      <c r="C28" s="530"/>
      <c r="D28" s="530"/>
      <c r="E28" s="530"/>
      <c r="F28" s="530"/>
      <c r="G28" s="530"/>
      <c r="H28" s="530"/>
    </row>
    <row r="29" spans="1:8" ht="36.75" customHeight="1">
      <c r="A29" s="207" t="s">
        <v>169</v>
      </c>
      <c r="B29" s="207" t="s">
        <v>170</v>
      </c>
      <c r="C29" s="207" t="s">
        <v>171</v>
      </c>
      <c r="D29" s="207" t="s">
        <v>172</v>
      </c>
      <c r="E29" s="207" t="s">
        <v>173</v>
      </c>
      <c r="F29" s="42" t="s">
        <v>174</v>
      </c>
      <c r="G29" s="42" t="s">
        <v>175</v>
      </c>
      <c r="H29" s="207" t="s">
        <v>176</v>
      </c>
    </row>
    <row r="30" spans="1:8" ht="17.25" customHeight="1">
      <c r="A30" s="201" t="s">
        <v>177</v>
      </c>
      <c r="B30" s="552">
        <v>0.4</v>
      </c>
      <c r="C30" s="555">
        <f>+B30</f>
        <v>0.4</v>
      </c>
      <c r="D30" s="558">
        <v>0.4</v>
      </c>
      <c r="E30" s="561">
        <f>+D30</f>
        <v>0.4</v>
      </c>
      <c r="F30" s="564">
        <f>+B30/D30</f>
        <v>1</v>
      </c>
      <c r="G30" s="567">
        <f>+C30/$F$39</f>
        <v>0.4</v>
      </c>
      <c r="H30" s="570" t="e">
        <f>+G30/$G$26</f>
        <v>#DIV/0!</v>
      </c>
    </row>
    <row r="31" spans="1:8" ht="17.25" customHeight="1">
      <c r="A31" s="201" t="s">
        <v>178</v>
      </c>
      <c r="B31" s="553"/>
      <c r="C31" s="556"/>
      <c r="D31" s="559"/>
      <c r="E31" s="562"/>
      <c r="F31" s="565"/>
      <c r="G31" s="568"/>
      <c r="H31" s="571"/>
    </row>
    <row r="32" spans="1:8" ht="17.25" customHeight="1">
      <c r="A32" s="201" t="s">
        <v>179</v>
      </c>
      <c r="B32" s="554"/>
      <c r="C32" s="557"/>
      <c r="D32" s="560"/>
      <c r="E32" s="563"/>
      <c r="F32" s="566"/>
      <c r="G32" s="569"/>
      <c r="H32" s="572"/>
    </row>
    <row r="33" spans="1:8" ht="17.25" customHeight="1">
      <c r="A33" s="201" t="s">
        <v>180</v>
      </c>
      <c r="B33" s="552">
        <v>0.2</v>
      </c>
      <c r="C33" s="555">
        <f>+B33+C30</f>
        <v>0.6000000000000001</v>
      </c>
      <c r="D33" s="573">
        <v>0.2</v>
      </c>
      <c r="E33" s="561">
        <f>+D33+E30</f>
        <v>0.6000000000000001</v>
      </c>
      <c r="F33" s="564">
        <f>+B33/D33</f>
        <v>1</v>
      </c>
      <c r="G33" s="567">
        <f>+C33/$F$39</f>
        <v>0.6000000000000001</v>
      </c>
      <c r="H33" s="570" t="e">
        <f>+G33/$G$26</f>
        <v>#DIV/0!</v>
      </c>
    </row>
    <row r="34" spans="1:8" ht="17.25" customHeight="1">
      <c r="A34" s="201" t="s">
        <v>181</v>
      </c>
      <c r="B34" s="553"/>
      <c r="C34" s="556"/>
      <c r="D34" s="574"/>
      <c r="E34" s="562"/>
      <c r="F34" s="565"/>
      <c r="G34" s="568"/>
      <c r="H34" s="571"/>
    </row>
    <row r="35" spans="1:8" ht="17.25" customHeight="1">
      <c r="A35" s="201" t="s">
        <v>182</v>
      </c>
      <c r="B35" s="554"/>
      <c r="C35" s="557"/>
      <c r="D35" s="575"/>
      <c r="E35" s="563"/>
      <c r="F35" s="566"/>
      <c r="G35" s="569"/>
      <c r="H35" s="572"/>
    </row>
    <row r="36" spans="1:8" ht="17.25" customHeight="1">
      <c r="A36" s="201" t="s">
        <v>183</v>
      </c>
      <c r="B36" s="552">
        <v>0.2</v>
      </c>
      <c r="C36" s="555">
        <f>+B36+C33</f>
        <v>0.8</v>
      </c>
      <c r="D36" s="573">
        <v>0.2</v>
      </c>
      <c r="E36" s="561">
        <f>+D36+E33</f>
        <v>0.8</v>
      </c>
      <c r="F36" s="564">
        <f>+B36/D36</f>
        <v>1</v>
      </c>
      <c r="G36" s="567">
        <f>+C36/$F$39</f>
        <v>0.8</v>
      </c>
      <c r="H36" s="570" t="e">
        <f>+G36/$G$26</f>
        <v>#DIV/0!</v>
      </c>
    </row>
    <row r="37" spans="1:8" ht="17.25" customHeight="1">
      <c r="A37" s="201" t="s">
        <v>184</v>
      </c>
      <c r="B37" s="553"/>
      <c r="C37" s="556"/>
      <c r="D37" s="574"/>
      <c r="E37" s="562"/>
      <c r="F37" s="565"/>
      <c r="G37" s="568"/>
      <c r="H37" s="571"/>
    </row>
    <row r="38" spans="1:8" ht="17.25" customHeight="1">
      <c r="A38" s="201" t="s">
        <v>185</v>
      </c>
      <c r="B38" s="554"/>
      <c r="C38" s="557"/>
      <c r="D38" s="575"/>
      <c r="E38" s="563"/>
      <c r="F38" s="566"/>
      <c r="G38" s="569"/>
      <c r="H38" s="572"/>
    </row>
    <row r="39" spans="1:8" ht="17.25" customHeight="1">
      <c r="A39" s="201" t="s">
        <v>186</v>
      </c>
      <c r="B39" s="577">
        <v>0.2</v>
      </c>
      <c r="C39" s="555">
        <f>+B39+C36</f>
        <v>1</v>
      </c>
      <c r="D39" s="558">
        <v>0.2</v>
      </c>
      <c r="E39" s="561">
        <f>+D39+E36</f>
        <v>1</v>
      </c>
      <c r="F39" s="564">
        <f>+B39/D39</f>
        <v>1</v>
      </c>
      <c r="G39" s="567">
        <f>+C39/$F$39</f>
        <v>1</v>
      </c>
      <c r="H39" s="570" t="e">
        <f>+G39/$G$26</f>
        <v>#DIV/0!</v>
      </c>
    </row>
    <row r="40" spans="1:8" ht="17.25" customHeight="1">
      <c r="A40" s="201" t="s">
        <v>187</v>
      </c>
      <c r="B40" s="578"/>
      <c r="C40" s="556"/>
      <c r="D40" s="559"/>
      <c r="E40" s="562"/>
      <c r="F40" s="565"/>
      <c r="G40" s="568"/>
      <c r="H40" s="571"/>
    </row>
    <row r="41" spans="1:8" ht="17.25" customHeight="1">
      <c r="A41" s="201" t="s">
        <v>188</v>
      </c>
      <c r="B41" s="579"/>
      <c r="C41" s="557"/>
      <c r="D41" s="560"/>
      <c r="E41" s="563"/>
      <c r="F41" s="566"/>
      <c r="G41" s="569"/>
      <c r="H41" s="572"/>
    </row>
    <row r="42" spans="1:8" ht="36">
      <c r="A42" s="204" t="s">
        <v>189</v>
      </c>
      <c r="B42" s="445" t="s">
        <v>418</v>
      </c>
      <c r="C42" s="576"/>
      <c r="D42" s="576"/>
      <c r="E42" s="576"/>
      <c r="F42" s="576"/>
      <c r="G42" s="576"/>
      <c r="H42" s="576"/>
    </row>
    <row r="43" spans="1:8" ht="12">
      <c r="A43" s="343" t="s">
        <v>190</v>
      </c>
      <c r="B43" s="343"/>
      <c r="C43" s="343"/>
      <c r="D43" s="343"/>
      <c r="E43" s="343"/>
      <c r="F43" s="343"/>
      <c r="G43" s="343"/>
      <c r="H43" s="343"/>
    </row>
    <row r="44" spans="1:8" ht="38.25" customHeight="1">
      <c r="A44" s="535"/>
      <c r="B44" s="535"/>
      <c r="C44" s="535"/>
      <c r="D44" s="535"/>
      <c r="E44" s="535"/>
      <c r="F44" s="535"/>
      <c r="G44" s="535"/>
      <c r="H44" s="535"/>
    </row>
    <row r="45" spans="1:8" ht="38.25" customHeight="1">
      <c r="A45" s="535"/>
      <c r="B45" s="535"/>
      <c r="C45" s="535"/>
      <c r="D45" s="535"/>
      <c r="E45" s="535"/>
      <c r="F45" s="535"/>
      <c r="G45" s="535"/>
      <c r="H45" s="535"/>
    </row>
    <row r="46" spans="1:8" ht="38.25" customHeight="1">
      <c r="A46" s="535"/>
      <c r="B46" s="535"/>
      <c r="C46" s="535"/>
      <c r="D46" s="535"/>
      <c r="E46" s="535"/>
      <c r="F46" s="535"/>
      <c r="G46" s="535"/>
      <c r="H46" s="535"/>
    </row>
    <row r="47" spans="1:8" ht="38.25" customHeight="1">
      <c r="A47" s="535"/>
      <c r="B47" s="535"/>
      <c r="C47" s="535"/>
      <c r="D47" s="535"/>
      <c r="E47" s="535"/>
      <c r="F47" s="535"/>
      <c r="G47" s="535"/>
      <c r="H47" s="535"/>
    </row>
    <row r="48" spans="1:8" ht="38.25" customHeight="1">
      <c r="A48" s="535"/>
      <c r="B48" s="535"/>
      <c r="C48" s="535"/>
      <c r="D48" s="535"/>
      <c r="E48" s="535"/>
      <c r="F48" s="535"/>
      <c r="G48" s="535"/>
      <c r="H48" s="535"/>
    </row>
    <row r="49" spans="1:8" ht="45.75" customHeight="1">
      <c r="A49" s="159" t="s">
        <v>191</v>
      </c>
      <c r="B49" s="445" t="s">
        <v>393</v>
      </c>
      <c r="C49" s="576"/>
      <c r="D49" s="576"/>
      <c r="E49" s="576"/>
      <c r="F49" s="576"/>
      <c r="G49" s="576"/>
      <c r="H49" s="576"/>
    </row>
    <row r="50" spans="1:8" ht="30" customHeight="1">
      <c r="A50" s="159" t="s">
        <v>192</v>
      </c>
      <c r="B50" s="468" t="s">
        <v>234</v>
      </c>
      <c r="C50" s="468"/>
      <c r="D50" s="468"/>
      <c r="E50" s="468"/>
      <c r="F50" s="468"/>
      <c r="G50" s="468"/>
      <c r="H50" s="468"/>
    </row>
    <row r="51" spans="1:8" ht="30" customHeight="1">
      <c r="A51" s="205" t="s">
        <v>193</v>
      </c>
      <c r="B51" s="580" t="s">
        <v>394</v>
      </c>
      <c r="C51" s="581"/>
      <c r="D51" s="581"/>
      <c r="E51" s="581"/>
      <c r="F51" s="581"/>
      <c r="G51" s="581"/>
      <c r="H51" s="581"/>
    </row>
    <row r="52" spans="1:8" ht="30" customHeight="1">
      <c r="A52" s="343" t="s">
        <v>194</v>
      </c>
      <c r="B52" s="343"/>
      <c r="C52" s="343"/>
      <c r="D52" s="343"/>
      <c r="E52" s="343"/>
      <c r="F52" s="343"/>
      <c r="G52" s="343"/>
      <c r="H52" s="343"/>
    </row>
    <row r="53" spans="1:8" ht="30" customHeight="1">
      <c r="A53" s="537" t="s">
        <v>195</v>
      </c>
      <c r="B53" s="203" t="s">
        <v>196</v>
      </c>
      <c r="C53" s="346" t="s">
        <v>197</v>
      </c>
      <c r="D53" s="346"/>
      <c r="E53" s="346"/>
      <c r="F53" s="346" t="s">
        <v>198</v>
      </c>
      <c r="G53" s="346"/>
      <c r="H53" s="346"/>
    </row>
    <row r="54" spans="1:8" ht="30" customHeight="1">
      <c r="A54" s="537"/>
      <c r="B54" s="196">
        <v>43617</v>
      </c>
      <c r="C54" s="348" t="s">
        <v>416</v>
      </c>
      <c r="D54" s="348"/>
      <c r="E54" s="348"/>
      <c r="F54" s="349" t="s">
        <v>417</v>
      </c>
      <c r="G54" s="349"/>
      <c r="H54" s="349"/>
    </row>
    <row r="55" spans="1:8" ht="30" customHeight="1">
      <c r="A55" s="205" t="s">
        <v>199</v>
      </c>
      <c r="B55" s="531" t="s">
        <v>382</v>
      </c>
      <c r="C55" s="531"/>
      <c r="D55" s="350" t="s">
        <v>200</v>
      </c>
      <c r="E55" s="350"/>
      <c r="F55" s="329" t="s">
        <v>382</v>
      </c>
      <c r="G55" s="329"/>
      <c r="H55" s="330"/>
    </row>
    <row r="56" spans="1:8" ht="30" customHeight="1">
      <c r="A56" s="205" t="s">
        <v>201</v>
      </c>
      <c r="B56" s="327" t="s">
        <v>354</v>
      </c>
      <c r="C56" s="327"/>
      <c r="D56" s="328" t="s">
        <v>202</v>
      </c>
      <c r="E56" s="328"/>
      <c r="F56" s="329" t="s">
        <v>354</v>
      </c>
      <c r="G56" s="329"/>
      <c r="H56" s="329"/>
    </row>
    <row r="57" spans="1:8" ht="30" customHeight="1">
      <c r="A57" s="205" t="s">
        <v>203</v>
      </c>
      <c r="B57" s="327"/>
      <c r="C57" s="327"/>
      <c r="D57" s="536" t="s">
        <v>204</v>
      </c>
      <c r="E57" s="536"/>
      <c r="F57" s="327"/>
      <c r="G57" s="327"/>
      <c r="H57" s="327"/>
    </row>
    <row r="58" spans="1:8" ht="30" customHeight="1">
      <c r="A58" s="205" t="s">
        <v>205</v>
      </c>
      <c r="B58" s="327"/>
      <c r="C58" s="327"/>
      <c r="D58" s="536"/>
      <c r="E58" s="536"/>
      <c r="F58" s="327"/>
      <c r="G58" s="327"/>
      <c r="H58" s="327"/>
    </row>
  </sheetData>
  <sheetProtection/>
  <mergeCells count="93">
    <mergeCell ref="B57:C57"/>
    <mergeCell ref="D57:E58"/>
    <mergeCell ref="F57:H58"/>
    <mergeCell ref="B58:C58"/>
    <mergeCell ref="B55:C55"/>
    <mergeCell ref="D55:E55"/>
    <mergeCell ref="F55:H55"/>
    <mergeCell ref="B56:C56"/>
    <mergeCell ref="D56:E56"/>
    <mergeCell ref="F56:H56"/>
    <mergeCell ref="B49:H49"/>
    <mergeCell ref="B50:H50"/>
    <mergeCell ref="B51:H51"/>
    <mergeCell ref="A52:H52"/>
    <mergeCell ref="A53:A54"/>
    <mergeCell ref="C53:E53"/>
    <mergeCell ref="F53:H53"/>
    <mergeCell ref="C54:E54"/>
    <mergeCell ref="F54:H54"/>
    <mergeCell ref="H39:H41"/>
    <mergeCell ref="B36:B38"/>
    <mergeCell ref="C36:C38"/>
    <mergeCell ref="B42:H42"/>
    <mergeCell ref="A43:H43"/>
    <mergeCell ref="A44:H48"/>
    <mergeCell ref="B39:B41"/>
    <mergeCell ref="C39:C41"/>
    <mergeCell ref="D39:D41"/>
    <mergeCell ref="E39:E41"/>
    <mergeCell ref="F39:F41"/>
    <mergeCell ref="G39:G41"/>
    <mergeCell ref="D36:D38"/>
    <mergeCell ref="E36:E38"/>
    <mergeCell ref="F36:F38"/>
    <mergeCell ref="G36:G38"/>
    <mergeCell ref="G30:G32"/>
    <mergeCell ref="H30:H32"/>
    <mergeCell ref="H33:H35"/>
    <mergeCell ref="H36:H38"/>
    <mergeCell ref="B33:B35"/>
    <mergeCell ref="C33:C35"/>
    <mergeCell ref="D33:D35"/>
    <mergeCell ref="E33:E35"/>
    <mergeCell ref="F33:F35"/>
    <mergeCell ref="G33:G35"/>
    <mergeCell ref="B26:D26"/>
    <mergeCell ref="F26:H26"/>
    <mergeCell ref="B27:D27"/>
    <mergeCell ref="F27:H27"/>
    <mergeCell ref="A28:H28"/>
    <mergeCell ref="B30:B32"/>
    <mergeCell ref="C30:C32"/>
    <mergeCell ref="D30:D32"/>
    <mergeCell ref="E30:E32"/>
    <mergeCell ref="F30:F32"/>
    <mergeCell ref="B23:D23"/>
    <mergeCell ref="E23:H23"/>
    <mergeCell ref="B24:D24"/>
    <mergeCell ref="E24:H24"/>
    <mergeCell ref="B25:D25"/>
    <mergeCell ref="F25:H25"/>
    <mergeCell ref="B19:H19"/>
    <mergeCell ref="B20:H20"/>
    <mergeCell ref="A21:A22"/>
    <mergeCell ref="B21:D21"/>
    <mergeCell ref="E21:H21"/>
    <mergeCell ref="B22:D22"/>
    <mergeCell ref="E22:H22"/>
    <mergeCell ref="B15:E15"/>
    <mergeCell ref="G15:H15"/>
    <mergeCell ref="B16:E16"/>
    <mergeCell ref="G16:H16"/>
    <mergeCell ref="B17:H17"/>
    <mergeCell ref="B18:H18"/>
    <mergeCell ref="B11:E11"/>
    <mergeCell ref="G11:H11"/>
    <mergeCell ref="B12:E12"/>
    <mergeCell ref="G12:H12"/>
    <mergeCell ref="B13:H13"/>
    <mergeCell ref="B14:H14"/>
    <mergeCell ref="A7:H7"/>
    <mergeCell ref="A8:H8"/>
    <mergeCell ref="C9:D9"/>
    <mergeCell ref="E9:H9"/>
    <mergeCell ref="C10:D10"/>
    <mergeCell ref="E10:F10"/>
    <mergeCell ref="A2:A5"/>
    <mergeCell ref="B5:E5"/>
    <mergeCell ref="B2:H2"/>
    <mergeCell ref="B3:H3"/>
    <mergeCell ref="B4:H4"/>
    <mergeCell ref="A6:H6"/>
    <mergeCell ref="F5:H5"/>
  </mergeCells>
  <dataValidations count="6">
    <dataValidation type="list" allowBlank="1" showInputMessage="1" showErrorMessage="1" sqref="G16:H16">
      <formula1>$N$8:$N$11</formula1>
    </dataValidation>
    <dataValidation type="list" allowBlank="1" showInputMessage="1" showErrorMessage="1" sqref="B13:H13">
      <formula1>$N$17:$N$24</formula1>
    </dataValidation>
    <dataValidation type="list" allowBlank="1" showInputMessage="1" showErrorMessage="1" sqref="B10 H10">
      <formula1>'HV 4 MIPG'!#REF!</formula1>
    </dataValidation>
    <dataValidation type="list" allowBlank="1" showInputMessage="1" showErrorMessage="1" sqref="G15:H15">
      <formula1>$M$20:$M$22</formula1>
    </dataValidation>
    <dataValidation type="list" allowBlank="1" showInputMessage="1" showErrorMessage="1" sqref="B12:E12">
      <formula1>$M$9:$M$12</formula1>
    </dataValidation>
    <dataValidation type="list" allowBlank="1" showInputMessage="1" showErrorMessage="1" sqref="B27:D27">
      <formula1>'HV 4 MIPG'!#REF!</formula1>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2018-03-13T16:52:12Z</cp:lastPrinted>
  <dcterms:created xsi:type="dcterms:W3CDTF">2010-03-25T16:40:43Z</dcterms:created>
  <dcterms:modified xsi:type="dcterms:W3CDTF">2020-01-27T15:32:26Z</dcterms:modified>
  <cp:category/>
  <cp:version/>
  <cp:contentType/>
  <cp:contentStatus/>
</cp:coreProperties>
</file>