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453" activeTab="2"/>
  </bookViews>
  <sheets>
    <sheet name="Sección 1. Metas - Magnitud" sheetId="1" r:id="rId1"/>
    <sheet name="Anualización" sheetId="2" r:id="rId2"/>
    <sheet name="1" sheetId="3" r:id="rId3"/>
    <sheet name="3_PAAC" sheetId="4" r:id="rId4"/>
    <sheet name="ACT_3" sheetId="5" r:id="rId5"/>
    <sheet name="4 MIPG" sheetId="6" r:id="rId6"/>
    <sheet name="Act_4" sheetId="7" r:id="rId7"/>
    <sheet name="Variables" sheetId="8" state="hidden" r:id="rId8"/>
  </sheets>
  <externalReferences>
    <externalReference r:id="rId11"/>
  </externalReferences>
  <definedNames>
    <definedName name="_xlfn.IFERROR" hidden="1">#NAME?</definedName>
    <definedName name="_xlnm.Print_Area" localSheetId="2">'1'!$A$1:$H$57</definedName>
    <definedName name="_xlnm.Print_Area" localSheetId="3">'3_PAAC'!$A$1:$H$57</definedName>
    <definedName name="_xlnm.Print_Area" localSheetId="5">'4 MIPG'!$A$1:$H$57</definedName>
    <definedName name="CONDICION_POBLACIONAL" localSheetId="7">#REF!</definedName>
    <definedName name="CONDICION_POBLACIONAL">#REF!</definedName>
    <definedName name="GRUPO_ETAREO" localSheetId="7">#REF!</definedName>
    <definedName name="GRUPO_ETAREO">#REF!</definedName>
    <definedName name="GRUPO_ETAREOS">#REF!</definedName>
    <definedName name="GRUPO_ETARIO">#REF!</definedName>
    <definedName name="GRUPO_ETNICO">#REF!</definedName>
    <definedName name="GRUPOETNICO">#REF!</definedName>
    <definedName name="GRUPOS_ETNICOS" localSheetId="7">#REF!</definedName>
    <definedName name="GRUPOS_ETNICOS">#REF!</definedName>
    <definedName name="LOCALIDAD">#REF!</definedName>
    <definedName name="LOCALIZACION">#REF!</definedName>
    <definedName name="_xlnm.Print_Titles" localSheetId="2">'1'!$1:$6</definedName>
    <definedName name="_xlnm.Print_Titles" localSheetId="3">'3_PAAC'!$1:$6</definedName>
    <definedName name="_xlnm.Print_Titles" localSheetId="5">'4 MIPG'!$1:$6</definedName>
  </definedNames>
  <calcPr fullCalcOnLoad="1"/>
</workbook>
</file>

<file path=xl/sharedStrings.xml><?xml version="1.0" encoding="utf-8"?>
<sst xmlns="http://schemas.openxmlformats.org/spreadsheetml/2006/main" count="672" uniqueCount="375">
  <si>
    <t>Jun</t>
  </si>
  <si>
    <t>Jul</t>
  </si>
  <si>
    <t>Ago</t>
  </si>
  <si>
    <t>Sep</t>
  </si>
  <si>
    <t>Oct</t>
  </si>
  <si>
    <t>Nov</t>
  </si>
  <si>
    <t>Dic</t>
  </si>
  <si>
    <t>No.</t>
  </si>
  <si>
    <t>PLAN ESTRATÉGICO SDM</t>
  </si>
  <si>
    <t>Mar</t>
  </si>
  <si>
    <t>Abr</t>
  </si>
  <si>
    <t>May</t>
  </si>
  <si>
    <t>Ene</t>
  </si>
  <si>
    <t>Feb</t>
  </si>
  <si>
    <t>NOMBRE DEL INDICADOR</t>
  </si>
  <si>
    <t>SISTEMA INTEGRADO DE GESTIÓN</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</si>
  <si>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</si>
  <si>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</si>
  <si>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</si>
  <si>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</si>
  <si>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</si>
  <si>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</si>
  <si>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</si>
  <si>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</si>
  <si>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</si>
  <si>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</si>
  <si>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</si>
  <si>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</si>
  <si>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</si>
  <si>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</si>
  <si>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</si>
  <si>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</si>
  <si>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</si>
  <si>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</si>
  <si>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</si>
  <si>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</si>
  <si>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</si>
  <si>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</si>
  <si>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</si>
  <si>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</si>
  <si>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</si>
  <si>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</si>
  <si>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</si>
  <si>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</si>
  <si>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</si>
  <si>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</si>
  <si>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</si>
  <si>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</si>
  <si>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</si>
  <si>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</si>
  <si>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</si>
  <si>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</si>
  <si>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</si>
  <si>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</si>
  <si>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</si>
  <si>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</si>
  <si>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</si>
  <si>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</si>
  <si>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</si>
  <si>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</si>
  <si>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</si>
  <si>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</si>
  <si>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</si>
  <si>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</si>
  <si>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</si>
  <si>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</si>
  <si>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</si>
  <si>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</si>
  <si>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</si>
  <si>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</si>
  <si>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</si>
  <si>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</si>
  <si>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</si>
  <si>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</si>
  <si>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</si>
  <si>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</si>
  <si>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</si>
  <si>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</si>
  <si>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</si>
  <si>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</si>
  <si>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</si>
  <si>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</si>
  <si>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</si>
  <si>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</si>
  <si>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</si>
  <si>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</si>
  <si>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</si>
  <si>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</si>
  <si>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</si>
  <si>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</si>
  <si>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</si>
  <si>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</si>
  <si>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</si>
  <si>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</si>
  <si>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</si>
  <si>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</si>
  <si>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</si>
  <si>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</si>
  <si>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</si>
  <si>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</si>
  <si>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</si>
  <si>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</si>
  <si>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</si>
  <si>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</si>
  <si>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</si>
  <si>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</si>
  <si>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</si>
  <si>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</si>
  <si>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</si>
  <si>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</si>
  <si>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</si>
  <si>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</si>
  <si>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</si>
  <si>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</si>
  <si>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</si>
  <si>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</si>
  <si>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</si>
  <si>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</si>
  <si>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</si>
  <si>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</si>
  <si>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</si>
  <si>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</si>
  <si>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</si>
  <si>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</si>
  <si>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</si>
  <si>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</si>
  <si>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</si>
  <si>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</si>
  <si>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</si>
  <si>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</si>
  <si>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ACTIVIDADES ASOCIADAS A CADA 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</si>
  <si>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</si>
  <si>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</si>
  <si>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</si>
  <si>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</si>
  <si>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</si>
  <si>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</si>
  <si>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</si>
  <si>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</si>
  <si>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</si>
  <si>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</si>
  <si>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</si>
  <si>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</si>
  <si>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</si>
  <si>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</si>
  <si>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</si>
  <si>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</si>
  <si>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</si>
  <si>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</si>
  <si>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</si>
  <si>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</si>
  <si>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</si>
  <si>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</si>
  <si>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</si>
  <si>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</si>
  <si>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</si>
  <si>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</si>
  <si>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</si>
  <si>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</si>
  <si>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</si>
  <si>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Potencialización del desarrollo protegiendo la vida.</t>
  </si>
  <si>
    <t>Formato de Hoja de Vida Indicador</t>
  </si>
  <si>
    <t xml:space="preserve">CODIGO: PE01-PR01-F03 </t>
  </si>
  <si>
    <t>HOJA DE VIDA INDICADOR</t>
  </si>
  <si>
    <t>SECRETARÍA DISTRITAL DE MOVILIDAD</t>
  </si>
  <si>
    <t>SECCIÓN 1. Identificación del Indicador</t>
  </si>
  <si>
    <t>Constante</t>
  </si>
  <si>
    <t>3. Fuente PMR</t>
  </si>
  <si>
    <t>NO</t>
  </si>
  <si>
    <t>4. Dependencia responsable</t>
  </si>
  <si>
    <t>5. Meta con territorialización</t>
  </si>
  <si>
    <t>6. Proyecto</t>
  </si>
  <si>
    <t>7. Código del Proyecto</t>
  </si>
  <si>
    <t>Estratégico</t>
  </si>
  <si>
    <t>8. Proceso</t>
  </si>
  <si>
    <t>9. Código del proceso</t>
  </si>
  <si>
    <t>10. Objetivo estratégico</t>
  </si>
  <si>
    <t>11. Meta Producto</t>
  </si>
  <si>
    <t>12. Nombre del indicador</t>
  </si>
  <si>
    <t>13. Tipología</t>
  </si>
  <si>
    <t>Eficacia</t>
  </si>
  <si>
    <t>14. Fecha de programación</t>
  </si>
  <si>
    <t>15. Tipo anualización</t>
  </si>
  <si>
    <t>16. Objetivo y descripción del Indicador</t>
  </si>
  <si>
    <t>Trimestral</t>
  </si>
  <si>
    <t>17. Fuente u origen de Datos</t>
  </si>
  <si>
    <t>18. Fórmula de Cálculo</t>
  </si>
  <si>
    <t>19. Unidad de medida del indicador</t>
  </si>
  <si>
    <t>Porcentaje</t>
  </si>
  <si>
    <t xml:space="preserve">20.  Nombre de las Variables </t>
  </si>
  <si>
    <t>VARIABLE 1 - Numerador</t>
  </si>
  <si>
    <t>VARIABLE 2 - Denominador</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</si>
  <si>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</si>
  <si>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</si>
  <si>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</si>
  <si>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</si>
  <si>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</si>
  <si>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</si>
  <si>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</si>
  <si>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</si>
  <si>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</si>
  <si>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</si>
  <si>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</si>
  <si>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</si>
  <si>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</si>
  <si>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</si>
  <si>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</si>
  <si>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</si>
  <si>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</si>
  <si>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</si>
  <si>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</si>
  <si>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</si>
  <si>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</si>
  <si>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</si>
  <si>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</si>
  <si>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</si>
  <si>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</si>
  <si>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</si>
  <si>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</si>
  <si>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</si>
  <si>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</si>
  <si>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</si>
  <si>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</si>
  <si>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</si>
  <si>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</si>
  <si>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</si>
  <si>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</si>
  <si>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</si>
  <si>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</si>
  <si>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</si>
  <si>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</si>
  <si>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</si>
  <si>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</si>
  <si>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</si>
  <si>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</si>
  <si>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</si>
  <si>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</si>
  <si>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</si>
  <si>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Registros Administrativos</t>
  </si>
  <si>
    <t>N.A</t>
  </si>
  <si>
    <t>Dirección de Seguridad Vial y Comportamiento del Tránsito</t>
  </si>
  <si>
    <t>Cantidad</t>
  </si>
  <si>
    <t>Claudia Andrea Díaz Acosta</t>
  </si>
  <si>
    <t>N.A.</t>
  </si>
  <si>
    <t>Identificación de un punto o tramo
Elaboración de informe de la auditoria en seguridad vial</t>
  </si>
  <si>
    <t>Recopilación de información
Informe de la investigación especializada</t>
  </si>
  <si>
    <t>Potencialización del desarrollo protegiendo la vida..</t>
  </si>
  <si>
    <t>Infraestructura Vial</t>
  </si>
  <si>
    <t xml:space="preserve">ESTIMACIONES DE POBLACIÓN 1985-2005  (4) Y PROYECCIONES DE POBLACIÓN 2005-2020 NACIONAL, DEPARTAMENTAL Y MUNICIPAL POR SEXO, GRUPOS QUINQUENALES DE EDAD </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</si>
  <si>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</si>
  <si>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</si>
  <si>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</si>
  <si>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</si>
  <si>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</si>
  <si>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</si>
  <si>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</si>
  <si>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</si>
  <si>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</si>
  <si>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</si>
  <si>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</si>
  <si>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</si>
  <si>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</si>
  <si>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Formato de programación y seguimiento al Plan Operativo Anual de gestión sin inversión</t>
  </si>
  <si>
    <t>PILAR / EJES</t>
  </si>
  <si>
    <t>02- Pilar Democracia Urbana</t>
  </si>
  <si>
    <t>04- Eje Transversal Nuevo Ordenamiento Territorial</t>
  </si>
  <si>
    <t>07- Eje Transversal Gobierno legítimo, fortalecimiento local y eficiencia</t>
  </si>
  <si>
    <t>Sergio Eduardo Martínez Jaimes</t>
  </si>
  <si>
    <t>Cumplimiento del P.A.A.C</t>
  </si>
  <si>
    <t>(Total actividades ejecutadas / Total actividades programadas)*100</t>
  </si>
  <si>
    <t xml:space="preserve">Total actividades ejecutadas </t>
  </si>
  <si>
    <t>Total actividades programadas</t>
  </si>
  <si>
    <t>Corresponde a las actividades efectivamente realizadas y evidenciadas</t>
  </si>
  <si>
    <t>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</si>
  <si>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</si>
  <si>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</si>
  <si>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</si>
  <si>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</si>
  <si>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</si>
  <si>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</si>
  <si>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</si>
  <si>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</si>
  <si>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</si>
  <si>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</si>
  <si>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</si>
  <si>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</si>
  <si>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</si>
  <si>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</si>
  <si>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</si>
  <si>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</si>
  <si>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</si>
  <si>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</si>
  <si>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Actividades de monitoreo</t>
  </si>
  <si>
    <r>
      <t>Verificar el cumplimiento de los compromisos adquiridos por la Direccion de Seguridad Vial y comportamiento del Tránsito</t>
    </r>
    <r>
      <rPr>
        <sz val="9"/>
        <color indexed="10"/>
        <rFont val="Arial"/>
        <family val="2"/>
      </rPr>
      <t xml:space="preserve"> </t>
    </r>
    <r>
      <rPr>
        <sz val="9"/>
        <rFont val="Arial"/>
        <family val="2"/>
      </rPr>
      <t>en el P.A.A.C. de la vigencia</t>
    </r>
  </si>
  <si>
    <t>Realizar el 100% de las actividades programadas en el Plan Anticorrupción y de Atención al Ciudadano de la vigencia por la Dirección de Seguridad Vial y Comportamiento del Tránsito</t>
  </si>
  <si>
    <t>SUBSECRETARÍA DE POLÍTICA SECTORIAL</t>
  </si>
  <si>
    <t xml:space="preserve">Recopilación de  información (evidencias)
</t>
  </si>
  <si>
    <t>Corresponde a las actividades registradas en cada componente del P.A.A.C. donde participa la DSVCT</t>
  </si>
  <si>
    <t>1. Código Meta</t>
  </si>
  <si>
    <t>2.  Descripción Meta</t>
  </si>
  <si>
    <t>Enero de 2019</t>
  </si>
  <si>
    <r>
      <t>SEGUIMIENTO PLAN OPERATIVO ANUAL - POA                                         VIGENCIA:</t>
    </r>
    <r>
      <rPr>
        <b/>
        <u val="single"/>
        <sz val="11"/>
        <rFont val="Arial"/>
        <family val="2"/>
      </rPr>
      <t>2019</t>
    </r>
  </si>
  <si>
    <t>SISTEMA INTEGRADO DE GESTION DISTRITAL  BAJO EL ESTÁNDAR MIPG</t>
  </si>
  <si>
    <t>CÓDIGO: PE01-PR01-F07</t>
  </si>
  <si>
    <t>VERSIÓN 1.0</t>
  </si>
  <si>
    <t xml:space="preserve">GESTIÓN  OFICINA SEGURIDAD VIAL </t>
  </si>
  <si>
    <t xml:space="preserve">OFICINA SEGURIDAD VIAL </t>
  </si>
  <si>
    <r>
      <t>Sección No. 1: PROGRAMACIÓN  VIGENCIA _</t>
    </r>
    <r>
      <rPr>
        <b/>
        <u val="single"/>
        <sz val="11"/>
        <color indexed="56"/>
        <rFont val="Calibri"/>
        <family val="2"/>
      </rPr>
      <t>2019</t>
    </r>
  </si>
  <si>
    <t>Realizar los lineamientos técnicos en seguridad vial que permitan reducir la siniestralidad vial en la ciudad</t>
  </si>
  <si>
    <t>VERSIÓN: 1.0</t>
  </si>
  <si>
    <t>SISTEMA INTEGRADO DE GESTION DISTRITAL BAJO EL ESTÁNDAR MIPG</t>
  </si>
  <si>
    <t>PE03</t>
  </si>
  <si>
    <t>Realizar 3 seguimientos a los lineamientos a nivel conceptual y metodológicos de los cursos de infractores</t>
  </si>
  <si>
    <t xml:space="preserve">2.  Descripción Meta </t>
  </si>
  <si>
    <t>Cumplir el 100% de las actividades propuestas en el Modelo Integrado de Planeación y Gestión - MIPG por la Oficina Asesora de Planeción</t>
  </si>
  <si>
    <t>Cumplimiento de las actividades del Modelo Integrado de Planeación y Gestión - MIPG</t>
  </si>
  <si>
    <t>01 de enero de 2019</t>
  </si>
  <si>
    <t>Medir el grado de cumplimiento de las acciones definidas para el desarrollo del Modelo Integrado de Planeación y Gestión a cargo del proceso</t>
  </si>
  <si>
    <t>Registro administrativo</t>
  </si>
  <si>
    <t>Porcentaje de avance en actividades ejecutadas / Porcentaje total  de avance de actividades programado en la vigencia</t>
  </si>
  <si>
    <t>Porcentaje de avance en actividades ejecutadas</t>
  </si>
  <si>
    <t>Porcentaje total  de avance de actividades programado en la vigencia</t>
  </si>
  <si>
    <t>Son las actividades ponderadas porcentualmente que en el periodo de reporte se culminaron y se registran en el anexo de actividades</t>
  </si>
  <si>
    <t>Total de porcentaje de actividades primarias y/o secundarias programado en la vigencia</t>
  </si>
  <si>
    <t>,</t>
  </si>
  <si>
    <t xml:space="preserve">Implementar el Modelo Integrado de Planeación y Gestión-MIPG con base en el Decreto 1499 de 2017, con el fin de resolver las necesidades y problemas de los ciudadanos, con integridad y calidad en el servicio. </t>
  </si>
  <si>
    <r>
      <t>Sección No. 1: PROGRAMACIÓN  VIGENCIA _</t>
    </r>
    <r>
      <rPr>
        <b/>
        <u val="single"/>
        <sz val="11"/>
        <color indexed="56"/>
        <rFont val="Calibri"/>
        <family val="2"/>
      </rPr>
      <t>2019_</t>
    </r>
  </si>
  <si>
    <t>Sostenibilidad y mejora del Sistema de Gestión vigente</t>
  </si>
  <si>
    <t>Participara en la jornada del Día MIPG</t>
  </si>
  <si>
    <t>Realizar la publicación en la Intranet de la documentación del proceso de seguridad vial</t>
  </si>
  <si>
    <t>Oficina de Seguridad Vial</t>
  </si>
  <si>
    <t>OFICINA DE SEGURIDAD VIAL</t>
  </si>
  <si>
    <t>Impartir el 100% de los lineamientos técnicos en Seguridad Vial diseñados en la vigencia</t>
  </si>
  <si>
    <t>lineamientos técnicos en seguridad vial impartidos</t>
  </si>
  <si>
    <t>(Número de lineamientos técnicos en seguridad vial impartidos / Total de  lineamientos técnicos en seguridad vial diseñados)*100</t>
  </si>
  <si>
    <t xml:space="preserve">Número de lineamientos técnicos en seguridad vial impartidos </t>
  </si>
  <si>
    <t>Total de  lineamientos técnicos en seguridad vial diseñados</t>
  </si>
  <si>
    <t>Corresponde a los lineamientos divulgados con los responsables de su ejecución</t>
  </si>
  <si>
    <t>Corresponde a los lineamientos técnicos diseñados por la Oficina de Seguridad Vial en la vigencia</t>
  </si>
  <si>
    <t>SISTEMA INTEGRADO DE GESTIÓN DISTRITAL BAJO EL ESTÁNDAR MIPG</t>
  </si>
  <si>
    <t xml:space="preserve">CÓDIGO: PE01-PR01-F03 </t>
  </si>
  <si>
    <t>Cesar Manuel Mariño</t>
  </si>
  <si>
    <t>Código: PE01-PR01-F02</t>
  </si>
  <si>
    <t>Versión: 1.0</t>
  </si>
  <si>
    <t>SUBSECRETARIA RESPONSABLE:</t>
  </si>
  <si>
    <t>Subsecretaría de Política de Movilidad</t>
  </si>
  <si>
    <t>PROGRAMACIÓN CUATRIENIO</t>
  </si>
  <si>
    <t>% CUMPLIMIENTO CUATRIENIO</t>
  </si>
  <si>
    <t>TIPO DE ANUALIZACIÓN</t>
  </si>
  <si>
    <t xml:space="preserve">VARIABLE </t>
  </si>
  <si>
    <t>MAGNITUD CUATRIENIO</t>
  </si>
  <si>
    <t>MAGNITUD META - Vigencia</t>
  </si>
  <si>
    <t>Realizar el 100% de las actividades programadas en el Plan Anticorrupción y de Atención al Ciudadano de la vigencia por la Oficina de Seguridad Vial</t>
  </si>
  <si>
    <t>Oficina de seguridad vial</t>
  </si>
  <si>
    <t>Cumplir el 100% de las actividades propuestas en el Modelo Integrado de Planeación y Gestión - MIPG</t>
  </si>
  <si>
    <t>Claudia Lorena López Martínez
Alejandro Manuel Gonzalez Campo 
Dilson Javier Romero Velandia
Julian Andrés Gonzaléz Flechas
Carolina Alvarez
Olga Numpaque
Juan Camilo Roa
Diego Vargas
John Fabio Florez
Adriana Escobar
Mayerly Gutierrez</t>
  </si>
  <si>
    <t>Monitoreo a corte de abril de los riesgos de OSV</t>
  </si>
  <si>
    <t>Monitoreo a corte de agosto de los riesgos de la OSV</t>
  </si>
  <si>
    <t>Monitoreo del comportamiento de los riesgos de la OSV</t>
  </si>
  <si>
    <t>Para contribuir a las metas establecidas los funcionarios de la oficina participaron en las actividades programdas en el día TEP., MIPG y se logra poblicar en el intranet los documentos del proceso de la oficina de seguridad vial.</t>
  </si>
  <si>
    <t>A la fecha no se han  materializado los riesgos identificados envidenciando la eficacia en los controles establecidos, se continua con la ejecución de actividades propuestas para mitigar el riesgo de materialización.</t>
  </si>
  <si>
    <t>Se realizó 25 % correspondiente a la Participación de los funcionarios en las actividades del dia TEP realizada en el mes de mayo y se avanza en el 25% restante con la participación en el día MIPG realizada en el mes de septiembre</t>
  </si>
  <si>
    <t>1. Orientar las acciones de la Secretaría Distrital de Movilidad hacia la visión cero, es decir, la reducción sustancial de víctimas fatales y lesionadas en siniestros de tránsito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</si>
  <si>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Fomentar la cultura ciudadana y el respeto entre todos los usuarios de todas las formas de transporte, protegiendo en especial los actores vulnerables y los modos activos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</si>
  <si>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4. Ser ejemplo en la rendición de cuentas a la ciudadanía
3. Garantizar mecanismos de participación ciudadana y control social, sobre la gestión de la Secretaría Distrital de Movilidad.</t>
  </si>
  <si>
    <t>7. Prestar servicios eficientes, oportunos y de calidad a la ciudadanía, tanto en gestión como en trámites de la movilidad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</si>
  <si>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OBJETIVO ESTRATÉGICO SDM Y DE CALIDAD</t>
  </si>
  <si>
    <t>Definir los lineamientos ténicos en seguridad vial en el componente de ingenieria y pedagogia con el fin que permitan reducir la siniestralidad vial en la ciudad</t>
  </si>
  <si>
    <t>se realizo el monitoreo a los riesgos del proceso</t>
  </si>
  <si>
    <t>se realizó el seguimiento al mapa de riesgos, con corte 30 de diciembre de 2019 conforme a las actividades establecidas en el PAAC.</t>
  </si>
  <si>
    <t>se realizo la publicación en la intranet de la documentación del proceso durante el trimestre. Al mes de septiembre se tenía un 38% de cumplimiento de la meta y se completa a diciembre el 12% restante</t>
  </si>
  <si>
    <t>El cuarto  trimestre los funcionarios asisten a la actividad de MIPG y se logra poblicar en el intranet los documentos del proceso de la Oficina de Seguridad Vial</t>
  </si>
  <si>
    <t xml:space="preserve">Se logró definir los lineamientos planeados hasta la fecha los cuales se dan a conocer a todas las dependencias para que sean aplicados en las actividades de acuerdo a las funciones de cada área. Hasta el tercer trimestre se han diseñado 12 lineamientos técnicos en seguridad vial, 1.Lineamiento seguridad vial semaforización. 2. Lineamiento seguridad vial pruebas piloto. 3. Lineamiento seguridad vial Planes de Manejo de Tránsito. 4. Lineamientos seguridad vial Auditorias. 5. Lineamientos tecnicos en seguridad vial cultura ciudadana. 6. Lineamientos Generales de seguridad vial. 7. Lineaminetos tecnicos en seguridad vial medidas de pacifiación y señalización. 8. Lineamientos en seguridad vial ciclo infraestructura. 9. Lineamientos tecnicos de seguridad vial para el transporte de carga. 10.  Lineamientos técnicos en Materia de Seguridad Vial paraderos componente zonal de sistema integrado de transporte público. 11. Lineamientos tecnicos en seguridad vial Infraestructura para Peatones. 12. Lineamientos tecnicos en seguridad vial proceso de evaluación e intervención en seguridad vial 13.  Lineamiento técnico de Seguridad Vial -Sistema de Contención vehícular.. Realizarón 8 segumientos a los diferentes lineamientos. 
</t>
  </si>
  <si>
    <t>En el cuarto trimestre se diseñó  y se entregó a las dependencias correpondientes, tres lineamientos técnicos en seguridad vial: 1. Lineamientos tecnicos en seguridad vial Infraestructura para Peatones. 2. Lineamiento Técnico en materia de seguridad vial proceso de evaluación e intervención en seguridad vial. 3. Lineamiento técnico de Seguridad Vial -Sistema de Contención vehícular.</t>
  </si>
  <si>
    <t>Eliminada por solicitud del 12 de agosto de 2019</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</si>
</sst>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240A]dddd\,\ dd&quot; de &quot;mmmm&quot; de &quot;yyyy"/>
    <numFmt numFmtId="194" formatCode="[$-240A]hh:mm:ss\ AM/PM"/>
    <numFmt numFmtId="195" formatCode="[$-240A]dddd\,\ d\ &quot;de&quot;\ mmmm\ &quot;de&quot;\ yyyy"/>
    <numFmt numFmtId="196" formatCode="[$-240A]h:mm:ss\ AM/PM"/>
  </numFmts>
  <fonts count="98">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u val="single"/>
      <sz val="7"/>
      <color indexed="12"/>
      <name val="Arial"/>
      <family val="2"/>
    </font>
    <font>
      <b/>
      <u val="single"/>
      <sz val="11"/>
      <name val="Arial"/>
      <family val="2"/>
    </font>
    <font>
      <u val="single"/>
      <sz val="9"/>
      <name val="Arial"/>
      <family val="2"/>
    </font>
    <font>
      <b/>
      <sz val="10"/>
      <color indexed="8"/>
      <name val="Arial"/>
      <family val="2"/>
    </font>
    <font>
      <sz val="9"/>
      <color indexed="10"/>
      <name val="Arial"/>
      <family val="2"/>
    </font>
    <font>
      <b/>
      <u val="single"/>
      <sz val="11"/>
      <color indexed="56"/>
      <name val="Calibri"/>
      <family val="2"/>
    </font>
    <font>
      <sz val="11"/>
      <name val="Calibri"/>
      <family val="2"/>
    </font>
    <font>
      <b/>
      <sz val="8"/>
      <name val="Arial"/>
      <family val="2"/>
    </font>
    <font>
      <sz val="8"/>
      <name val="Arial"/>
      <family val="2"/>
    </font>
    <font>
      <sz val="10"/>
      <color indexed="8"/>
      <name val="Calibri"/>
      <family val="2"/>
    </font>
    <font>
      <sz val="9"/>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sz val="9"/>
      <color indexed="8"/>
      <name val="Arial"/>
      <family val="2"/>
    </font>
    <font>
      <sz val="12"/>
      <color indexed="8"/>
      <name val="Arial"/>
      <family val="2"/>
    </font>
    <font>
      <b/>
      <sz val="12"/>
      <color indexed="8"/>
      <name val="Arial"/>
      <family val="2"/>
    </font>
    <font>
      <sz val="9"/>
      <color indexed="62"/>
      <name val="Arial"/>
      <family val="2"/>
    </font>
    <font>
      <sz val="8"/>
      <color indexed="8"/>
      <name val="Calibri"/>
      <family val="2"/>
    </font>
    <font>
      <b/>
      <sz val="8"/>
      <color indexed="8"/>
      <name val="Arial"/>
      <family val="2"/>
    </font>
    <font>
      <sz val="8"/>
      <color indexed="8"/>
      <name val="Arial"/>
      <family val="2"/>
    </font>
    <font>
      <sz val="10"/>
      <color indexed="8"/>
      <name val="Arial"/>
      <family val="2"/>
    </font>
    <font>
      <b/>
      <sz val="9"/>
      <color indexed="62"/>
      <name val="Arial"/>
      <family val="2"/>
    </font>
    <font>
      <b/>
      <sz val="9"/>
      <color indexed="8"/>
      <name val="Arial"/>
      <family val="2"/>
    </font>
    <font>
      <sz val="12"/>
      <color indexed="23"/>
      <name val="Arial"/>
      <family val="2"/>
    </font>
    <font>
      <b/>
      <sz val="12"/>
      <color indexed="23"/>
      <name val="Arial"/>
      <family val="2"/>
    </font>
    <font>
      <sz val="8"/>
      <color indexed="23"/>
      <name val="Arial"/>
      <family val="2"/>
    </font>
    <font>
      <b/>
      <sz val="14"/>
      <color indexed="8"/>
      <name val="Arial"/>
      <family val="2"/>
    </font>
    <font>
      <b/>
      <sz val="11"/>
      <color indexed="8"/>
      <name val="Arial"/>
      <family val="2"/>
    </font>
    <font>
      <b/>
      <sz val="9"/>
      <color indexed="10"/>
      <name val="Arial"/>
      <family val="2"/>
    </font>
    <font>
      <sz val="8.25"/>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sz val="9"/>
      <color theme="1"/>
      <name val="Arial"/>
      <family val="2"/>
    </font>
    <font>
      <sz val="12"/>
      <color theme="1"/>
      <name val="Arial"/>
      <family val="2"/>
    </font>
    <font>
      <b/>
      <sz val="12"/>
      <color theme="1"/>
      <name val="Arial"/>
      <family val="2"/>
    </font>
    <font>
      <sz val="9"/>
      <color rgb="FFFF0000"/>
      <name val="Arial"/>
      <family val="2"/>
    </font>
    <font>
      <sz val="9"/>
      <color theme="4"/>
      <name val="Arial"/>
      <family val="2"/>
    </font>
    <font>
      <sz val="8"/>
      <color theme="1"/>
      <name val="Calibri"/>
      <family val="2"/>
    </font>
    <font>
      <b/>
      <sz val="8"/>
      <color theme="1"/>
      <name val="Arial"/>
      <family val="2"/>
    </font>
    <font>
      <sz val="8"/>
      <color theme="1"/>
      <name val="Arial"/>
      <family val="2"/>
    </font>
    <font>
      <sz val="10"/>
      <color theme="1"/>
      <name val="Arial"/>
      <family val="2"/>
    </font>
    <font>
      <b/>
      <sz val="9"/>
      <color theme="4"/>
      <name val="Arial"/>
      <family val="2"/>
    </font>
    <font>
      <b/>
      <sz val="10"/>
      <color theme="1"/>
      <name val="Arial"/>
      <family val="2"/>
    </font>
    <font>
      <b/>
      <sz val="9"/>
      <color theme="1"/>
      <name val="Arial"/>
      <family val="2"/>
    </font>
    <font>
      <sz val="12"/>
      <color theme="0" tint="-0.4999699890613556"/>
      <name val="Arial"/>
      <family val="2"/>
    </font>
    <font>
      <b/>
      <sz val="12"/>
      <color theme="0" tint="-0.4999699890613556"/>
      <name val="Arial"/>
      <family val="2"/>
    </font>
    <font>
      <sz val="8"/>
      <color theme="0" tint="-0.4999699890613556"/>
      <name val="Arial"/>
      <family val="2"/>
    </font>
    <font>
      <b/>
      <sz val="14"/>
      <color theme="1"/>
      <name val="Arial"/>
      <family val="2"/>
    </font>
    <font>
      <b/>
      <sz val="11"/>
      <color theme="1"/>
      <name val="Arial"/>
      <family val="2"/>
    </font>
    <font>
      <b/>
      <sz val="9"/>
      <color rgb="FFFF0000"/>
      <name val="Arial"/>
      <family val="2"/>
    </font>
    <font>
      <b/>
      <sz val="11"/>
      <color theme="3" tint="-0.499969989061355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2" tint="-0.09996999800205231"/>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rgb="FFFFFFFF"/>
        <bgColor indexed="64"/>
      </patternFill>
    </fill>
    <fill>
      <patternFill patternType="solid">
        <fgColor rgb="FFC6D9F0"/>
        <bgColor indexed="64"/>
      </patternFill>
    </fill>
    <fill>
      <patternFill patternType="solid">
        <fgColor theme="0" tint="-0.04997999966144562"/>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thin"/>
      <right style="thin"/>
      <top style="thin"/>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bottom style="thin"/>
    </border>
    <border>
      <left style="thin"/>
      <right/>
      <top style="thin"/>
      <bottom/>
    </border>
    <border>
      <left>
        <color indexed="63"/>
      </left>
      <right style="thin"/>
      <top style="thin"/>
      <bottom/>
    </border>
    <border>
      <left style="thin"/>
      <right/>
      <top/>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bottom/>
    </border>
    <border>
      <left>
        <color indexed="63"/>
      </left>
      <right>
        <color indexed="63"/>
      </right>
      <top style="thin"/>
      <bottom style="thin"/>
    </border>
    <border>
      <left>
        <color indexed="63"/>
      </left>
      <right style="thin"/>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style="hair">
        <color indexed="10"/>
      </bottom>
    </border>
    <border>
      <left style="medium"/>
      <right style="medium"/>
      <top style="medium"/>
      <bottom/>
    </border>
    <border>
      <left style="medium"/>
      <right style="medium"/>
      <top>
        <color indexed="63"/>
      </top>
      <bottom style="hair">
        <color indexed="10"/>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186" fontId="2" fillId="0" borderId="0" applyFont="0" applyFill="0" applyBorder="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11"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6" fontId="1" fillId="0" borderId="0" applyFont="0" applyFill="0" applyBorder="0" applyAlignment="0" applyProtection="0"/>
    <xf numFmtId="0" fontId="7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5" fillId="0" borderId="8" applyNumberFormat="0" applyFill="0" applyAlignment="0" applyProtection="0"/>
    <xf numFmtId="0" fontId="76" fillId="0" borderId="9" applyNumberFormat="0" applyFill="0" applyAlignment="0" applyProtection="0"/>
  </cellStyleXfs>
  <cellXfs count="400">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77"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78" fillId="0" borderId="0" xfId="0" applyFont="1" applyBorder="1" applyAlignment="1" applyProtection="1">
      <alignment horizontal="center" vertical="center" wrapText="1"/>
      <protection/>
    </xf>
    <xf numFmtId="0" fontId="0" fillId="33" borderId="0" xfId="0" applyFill="1" applyBorder="1" applyAlignment="1" applyProtection="1">
      <alignment/>
      <protection/>
    </xf>
    <xf numFmtId="0" fontId="77" fillId="33" borderId="0" xfId="0" applyFont="1" applyFill="1" applyBorder="1" applyAlignment="1" applyProtection="1">
      <alignment horizontal="center" vertical="center" wrapText="1"/>
      <protection/>
    </xf>
    <xf numFmtId="0" fontId="77" fillId="33" borderId="0" xfId="0" applyFont="1" applyFill="1" applyBorder="1" applyAlignment="1" applyProtection="1">
      <alignment vertical="center" wrapText="1"/>
      <protection/>
    </xf>
    <xf numFmtId="189" fontId="77" fillId="33" borderId="0" xfId="0" applyNumberFormat="1" applyFont="1" applyFill="1" applyBorder="1" applyAlignment="1" applyProtection="1">
      <alignment horizontal="center" vertical="center" wrapText="1"/>
      <protection/>
    </xf>
    <xf numFmtId="0" fontId="78" fillId="33" borderId="0" xfId="0" applyFont="1" applyFill="1" applyBorder="1" applyAlignment="1" applyProtection="1">
      <alignment vertical="center" wrapText="1"/>
      <protection/>
    </xf>
    <xf numFmtId="0" fontId="77" fillId="33" borderId="0" xfId="0" applyFont="1" applyFill="1" applyBorder="1" applyAlignment="1" applyProtection="1">
      <alignment vertical="center"/>
      <protection/>
    </xf>
    <xf numFmtId="0" fontId="2" fillId="0" borderId="0" xfId="65">
      <alignment/>
      <protection/>
    </xf>
    <xf numFmtId="0" fontId="2" fillId="0" borderId="0" xfId="65" applyAlignment="1">
      <alignment vertical="center"/>
      <protection/>
    </xf>
    <xf numFmtId="3" fontId="3" fillId="34" borderId="0" xfId="65" applyNumberFormat="1" applyFont="1" applyFill="1" applyBorder="1" applyAlignment="1">
      <alignment vertical="center"/>
      <protection/>
    </xf>
    <xf numFmtId="0" fontId="2" fillId="0" borderId="10" xfId="62" applyBorder="1" applyAlignment="1">
      <alignment vertical="center"/>
      <protection/>
    </xf>
    <xf numFmtId="0" fontId="2" fillId="0" borderId="10" xfId="65" applyBorder="1" applyAlignment="1">
      <alignment vertical="center"/>
      <protection/>
    </xf>
    <xf numFmtId="0" fontId="2" fillId="0" borderId="10" xfId="65" applyBorder="1" applyAlignment="1">
      <alignment horizontal="center" vertical="center"/>
      <protection/>
    </xf>
    <xf numFmtId="0" fontId="4" fillId="35" borderId="10" xfId="62" applyFont="1" applyFill="1" applyBorder="1" applyAlignment="1">
      <alignment horizontal="center" vertical="center"/>
      <protection/>
    </xf>
    <xf numFmtId="0" fontId="2" fillId="0" borderId="0" xfId="62">
      <alignment/>
      <protection/>
    </xf>
    <xf numFmtId="0" fontId="4" fillId="35" borderId="10" xfId="62" applyFont="1" applyFill="1" applyBorder="1" applyAlignment="1">
      <alignment horizontal="center" wrapText="1"/>
      <protection/>
    </xf>
    <xf numFmtId="0" fontId="2" fillId="0" borderId="10" xfId="62" applyBorder="1" applyAlignment="1">
      <alignment wrapText="1"/>
      <protection/>
    </xf>
    <xf numFmtId="0" fontId="4" fillId="35" borderId="10" xfId="62" applyFont="1" applyFill="1" applyBorder="1" applyAlignment="1">
      <alignment horizontal="center" vertical="center" wrapText="1"/>
      <protection/>
    </xf>
    <xf numFmtId="0" fontId="2" fillId="0" borderId="10" xfId="62" applyBorder="1">
      <alignment/>
      <protection/>
    </xf>
    <xf numFmtId="3" fontId="4" fillId="0" borderId="10" xfId="62" applyNumberFormat="1" applyFont="1" applyFill="1" applyBorder="1" applyAlignment="1">
      <alignment horizontal="right"/>
      <protection/>
    </xf>
    <xf numFmtId="0" fontId="4" fillId="0" borderId="10" xfId="62" applyFont="1" applyFill="1" applyBorder="1" applyAlignment="1">
      <alignment horizontal="center"/>
      <protection/>
    </xf>
    <xf numFmtId="0" fontId="5" fillId="0" borderId="10" xfId="62" applyFont="1" applyFill="1" applyBorder="1" applyAlignment="1">
      <alignment horizontal="center"/>
      <protection/>
    </xf>
    <xf numFmtId="3" fontId="5" fillId="0" borderId="10" xfId="62" applyNumberFormat="1" applyFont="1" applyFill="1" applyBorder="1" applyAlignment="1">
      <alignment/>
      <protection/>
    </xf>
    <xf numFmtId="0" fontId="3" fillId="35" borderId="10" xfId="65" applyFont="1" applyFill="1" applyBorder="1" applyAlignment="1">
      <alignment horizontal="center" vertical="center"/>
      <protection/>
    </xf>
    <xf numFmtId="0" fontId="2" fillId="0" borderId="10" xfId="65" applyBorder="1">
      <alignment/>
      <protection/>
    </xf>
    <xf numFmtId="0" fontId="3" fillId="35" borderId="10" xfId="65" applyFont="1" applyFill="1" applyBorder="1" applyAlignment="1">
      <alignment horizontal="center"/>
      <protection/>
    </xf>
    <xf numFmtId="0" fontId="2" fillId="0" borderId="10" xfId="0" applyFont="1" applyBorder="1" applyAlignment="1">
      <alignment vertical="center" wrapText="1"/>
    </xf>
    <xf numFmtId="0" fontId="2" fillId="0" borderId="10" xfId="65" applyBorder="1" applyAlignment="1">
      <alignment vertical="center" wrapText="1"/>
      <protection/>
    </xf>
    <xf numFmtId="3" fontId="2" fillId="0" borderId="10" xfId="62" applyNumberFormat="1" applyBorder="1">
      <alignment/>
      <protection/>
    </xf>
    <xf numFmtId="0" fontId="2" fillId="0" borderId="0" xfId="65" applyBorder="1" applyAlignment="1">
      <alignment horizontal="center" vertical="center"/>
      <protection/>
    </xf>
    <xf numFmtId="0" fontId="2" fillId="0" borderId="0" xfId="65" applyAlignment="1">
      <alignment horizontal="center" vertical="center"/>
      <protection/>
    </xf>
    <xf numFmtId="0" fontId="3" fillId="0" borderId="0" xfId="65" applyFont="1" applyBorder="1" applyAlignment="1">
      <alignment vertical="center"/>
      <protection/>
    </xf>
    <xf numFmtId="0" fontId="2" fillId="0" borderId="0" xfId="65" applyBorder="1" applyAlignment="1">
      <alignment vertical="center"/>
      <protection/>
    </xf>
    <xf numFmtId="0" fontId="79" fillId="0" borderId="0" xfId="0" applyFont="1" applyFill="1" applyAlignment="1" applyProtection="1">
      <alignment/>
      <protection/>
    </xf>
    <xf numFmtId="0" fontId="79" fillId="0" borderId="0" xfId="0" applyFont="1" applyFill="1" applyAlignment="1" applyProtection="1">
      <alignment horizontal="center" vertical="center"/>
      <protection/>
    </xf>
    <xf numFmtId="0" fontId="6" fillId="2" borderId="11" xfId="59" applyFont="1" applyFill="1" applyBorder="1" applyAlignment="1" applyProtection="1">
      <alignment horizontal="center" vertical="center" wrapText="1"/>
      <protection/>
    </xf>
    <xf numFmtId="10" fontId="6" fillId="2" borderId="10" xfId="59" applyNumberFormat="1" applyFont="1" applyFill="1" applyBorder="1" applyAlignment="1" applyProtection="1">
      <alignment horizontal="center" vertical="center" wrapText="1"/>
      <protection/>
    </xf>
    <xf numFmtId="0" fontId="80" fillId="0" borderId="0" xfId="0" applyFont="1" applyAlignment="1" applyProtection="1">
      <alignment/>
      <protection/>
    </xf>
    <xf numFmtId="0" fontId="3" fillId="33" borderId="0" xfId="62" applyFont="1" applyFill="1" applyBorder="1" applyAlignment="1">
      <alignment horizontal="center" vertical="center"/>
      <protection/>
    </xf>
    <xf numFmtId="0" fontId="9" fillId="36" borderId="12" xfId="64" applyFont="1" applyFill="1" applyBorder="1" applyAlignment="1">
      <alignment horizontal="center" vertical="center"/>
      <protection/>
    </xf>
    <xf numFmtId="0" fontId="9" fillId="36" borderId="13" xfId="64" applyFont="1" applyFill="1" applyBorder="1" applyAlignment="1">
      <alignment horizontal="center" vertical="center"/>
      <protection/>
    </xf>
    <xf numFmtId="0" fontId="9" fillId="36" borderId="14" xfId="64" applyFont="1" applyFill="1" applyBorder="1" applyAlignment="1">
      <alignment horizontal="center" vertical="center"/>
      <protection/>
    </xf>
    <xf numFmtId="0" fontId="9" fillId="36" borderId="15" xfId="64" applyFont="1" applyFill="1" applyBorder="1" applyAlignment="1">
      <alignment horizontal="center" vertical="center" wrapText="1"/>
      <protection/>
    </xf>
    <xf numFmtId="0" fontId="9" fillId="36" borderId="16" xfId="64" applyFont="1" applyFill="1" applyBorder="1" applyAlignment="1">
      <alignment horizontal="center" vertical="center" wrapText="1"/>
      <protection/>
    </xf>
    <xf numFmtId="0" fontId="9" fillId="36" borderId="17" xfId="64" applyFont="1" applyFill="1" applyBorder="1" applyAlignment="1">
      <alignment horizontal="center" vertical="center" wrapText="1"/>
      <protection/>
    </xf>
    <xf numFmtId="0" fontId="4" fillId="37" borderId="18" xfId="64" applyFont="1" applyFill="1" applyBorder="1">
      <alignment/>
      <protection/>
    </xf>
    <xf numFmtId="0" fontId="5" fillId="37" borderId="19" xfId="64" applyFont="1" applyFill="1" applyBorder="1" applyAlignment="1">
      <alignment horizontal="center"/>
      <protection/>
    </xf>
    <xf numFmtId="0" fontId="5" fillId="37" borderId="0" xfId="64" applyFont="1" applyFill="1" applyBorder="1" applyAlignment="1">
      <alignment horizontal="center"/>
      <protection/>
    </xf>
    <xf numFmtId="0" fontId="5" fillId="37" borderId="20" xfId="64" applyFont="1" applyFill="1" applyBorder="1" applyAlignment="1">
      <alignment horizontal="center"/>
      <protection/>
    </xf>
    <xf numFmtId="0" fontId="5" fillId="0" borderId="21" xfId="64" applyFont="1" applyFill="1" applyBorder="1" applyAlignment="1">
      <alignment horizontal="center"/>
      <protection/>
    </xf>
    <xf numFmtId="3" fontId="5" fillId="0" borderId="15" xfId="64" applyNumberFormat="1" applyFont="1" applyFill="1" applyBorder="1" applyAlignment="1">
      <alignment/>
      <protection/>
    </xf>
    <xf numFmtId="3" fontId="5" fillId="0" borderId="16" xfId="64" applyNumberFormat="1" applyFont="1" applyFill="1" applyBorder="1" applyAlignment="1">
      <alignment/>
      <protection/>
    </xf>
    <xf numFmtId="3" fontId="5" fillId="0" borderId="17" xfId="64" applyNumberFormat="1" applyFont="1" applyFill="1" applyBorder="1" applyAlignment="1">
      <alignment/>
      <protection/>
    </xf>
    <xf numFmtId="0" fontId="5" fillId="0" borderId="22" xfId="64" applyFont="1" applyFill="1" applyBorder="1" applyAlignment="1">
      <alignment horizontal="center"/>
      <protection/>
    </xf>
    <xf numFmtId="3" fontId="5" fillId="0" borderId="23" xfId="64" applyNumberFormat="1" applyFont="1" applyFill="1" applyBorder="1" applyAlignment="1">
      <alignment/>
      <protection/>
    </xf>
    <xf numFmtId="3" fontId="5" fillId="0" borderId="24" xfId="64" applyNumberFormat="1" applyFont="1" applyFill="1" applyBorder="1" applyAlignment="1">
      <alignment/>
      <protection/>
    </xf>
    <xf numFmtId="3" fontId="5" fillId="0" borderId="25" xfId="64" applyNumberFormat="1" applyFont="1" applyFill="1" applyBorder="1" applyAlignment="1">
      <alignment/>
      <protection/>
    </xf>
    <xf numFmtId="0" fontId="2" fillId="0" borderId="0" xfId="65" applyFont="1">
      <alignment/>
      <protection/>
    </xf>
    <xf numFmtId="0" fontId="2" fillId="0" borderId="10" xfId="65" applyFont="1" applyBorder="1" applyAlignment="1">
      <alignment vertical="center"/>
      <protection/>
    </xf>
    <xf numFmtId="0" fontId="2" fillId="0" borderId="0" xfId="65" applyFont="1" applyAlignment="1">
      <alignment vertical="center"/>
      <protection/>
    </xf>
    <xf numFmtId="0" fontId="2" fillId="0" borderId="0" xfId="65" applyFont="1" applyBorder="1" applyAlignment="1">
      <alignment horizontal="center" vertical="center"/>
      <protection/>
    </xf>
    <xf numFmtId="0" fontId="2" fillId="0" borderId="10" xfId="62" applyFont="1" applyFill="1" applyBorder="1" applyAlignment="1">
      <alignment horizontal="center"/>
      <protection/>
    </xf>
    <xf numFmtId="3" fontId="2" fillId="0" borderId="10" xfId="62" applyNumberFormat="1" applyFont="1" applyFill="1" applyBorder="1" applyAlignment="1">
      <alignment/>
      <protection/>
    </xf>
    <xf numFmtId="0" fontId="2" fillId="0" borderId="0" xfId="62" applyFont="1">
      <alignment/>
      <protection/>
    </xf>
    <xf numFmtId="0" fontId="10" fillId="36" borderId="12" xfId="64" applyFont="1" applyFill="1" applyBorder="1" applyAlignment="1">
      <alignment horizontal="centerContinuous" vertical="center"/>
      <protection/>
    </xf>
    <xf numFmtId="0" fontId="10" fillId="36" borderId="13" xfId="64" applyFont="1" applyFill="1" applyBorder="1" applyAlignment="1">
      <alignment horizontal="centerContinuous" vertical="center"/>
      <protection/>
    </xf>
    <xf numFmtId="0" fontId="10" fillId="36" borderId="14" xfId="64" applyFont="1" applyFill="1" applyBorder="1" applyAlignment="1">
      <alignment horizontal="centerContinuous" vertical="center"/>
      <protection/>
    </xf>
    <xf numFmtId="0" fontId="2" fillId="0" borderId="0" xfId="65" applyFont="1" applyAlignment="1">
      <alignment horizontal="center" vertical="center"/>
      <protection/>
    </xf>
    <xf numFmtId="0" fontId="10" fillId="36" borderId="15" xfId="64" applyFont="1" applyFill="1" applyBorder="1" applyAlignment="1">
      <alignment horizontal="center" vertical="center" wrapText="1"/>
      <protection/>
    </xf>
    <xf numFmtId="0" fontId="10" fillId="36" borderId="16" xfId="64" applyFont="1" applyFill="1" applyBorder="1" applyAlignment="1">
      <alignment horizontal="center" vertical="center" wrapText="1"/>
      <protection/>
    </xf>
    <xf numFmtId="0" fontId="10" fillId="36" borderId="17" xfId="64" applyFont="1" applyFill="1" applyBorder="1" applyAlignment="1">
      <alignment horizontal="center" vertical="center" wrapText="1"/>
      <protection/>
    </xf>
    <xf numFmtId="0" fontId="3" fillId="37" borderId="18" xfId="64" applyFont="1" applyFill="1" applyBorder="1">
      <alignment/>
      <protection/>
    </xf>
    <xf numFmtId="0" fontId="2" fillId="37" borderId="19" xfId="64" applyFont="1" applyFill="1" applyBorder="1" applyAlignment="1">
      <alignment horizontal="center"/>
      <protection/>
    </xf>
    <xf numFmtId="0" fontId="2" fillId="37" borderId="0" xfId="64" applyFont="1" applyFill="1" applyBorder="1" applyAlignment="1">
      <alignment horizontal="center"/>
      <protection/>
    </xf>
    <xf numFmtId="0" fontId="2" fillId="37" borderId="20" xfId="64" applyFont="1" applyFill="1" applyBorder="1" applyAlignment="1">
      <alignment horizontal="center"/>
      <protection/>
    </xf>
    <xf numFmtId="0" fontId="3" fillId="0" borderId="21" xfId="64" applyFont="1" applyFill="1" applyBorder="1" applyAlignment="1">
      <alignment horizontal="center"/>
      <protection/>
    </xf>
    <xf numFmtId="3" fontId="3" fillId="0" borderId="15" xfId="64" applyNumberFormat="1" applyFont="1" applyFill="1" applyBorder="1" applyAlignment="1">
      <alignment horizontal="right"/>
      <protection/>
    </xf>
    <xf numFmtId="3" fontId="3" fillId="0" borderId="16" xfId="64" applyNumberFormat="1" applyFont="1" applyFill="1" applyBorder="1" applyAlignment="1">
      <alignment horizontal="right"/>
      <protection/>
    </xf>
    <xf numFmtId="3" fontId="3" fillId="0" borderId="17" xfId="64" applyNumberFormat="1" applyFont="1" applyFill="1" applyBorder="1" applyAlignment="1">
      <alignment horizontal="right"/>
      <protection/>
    </xf>
    <xf numFmtId="0" fontId="2" fillId="0" borderId="21" xfId="64" applyFont="1" applyFill="1" applyBorder="1" applyAlignment="1">
      <alignment horizontal="center"/>
      <protection/>
    </xf>
    <xf numFmtId="3" fontId="2" fillId="0" borderId="15" xfId="64" applyNumberFormat="1" applyFont="1" applyFill="1" applyBorder="1" applyAlignment="1">
      <alignment/>
      <protection/>
    </xf>
    <xf numFmtId="3" fontId="2" fillId="0" borderId="16" xfId="64" applyNumberFormat="1" applyFont="1" applyFill="1" applyBorder="1" applyAlignment="1">
      <alignment/>
      <protection/>
    </xf>
    <xf numFmtId="3" fontId="2" fillId="0" borderId="17" xfId="64" applyNumberFormat="1" applyFont="1" applyFill="1" applyBorder="1" applyAlignment="1">
      <alignment/>
      <protection/>
    </xf>
    <xf numFmtId="187" fontId="7" fillId="38" borderId="10" xfId="0" applyNumberFormat="1" applyFont="1" applyFill="1" applyBorder="1" applyAlignment="1" applyProtection="1">
      <alignment horizontal="justify" vertical="center" wrapText="1"/>
      <protection/>
    </xf>
    <xf numFmtId="187" fontId="8" fillId="38" borderId="11" xfId="0" applyNumberFormat="1" applyFont="1" applyFill="1" applyBorder="1" applyAlignment="1" applyProtection="1">
      <alignment horizontal="justify" vertical="center" wrapText="1"/>
      <protection/>
    </xf>
    <xf numFmtId="0" fontId="81" fillId="33" borderId="10" xfId="67" applyNumberFormat="1" applyFont="1" applyFill="1" applyBorder="1" applyAlignment="1" applyProtection="1">
      <alignment horizontal="center" vertical="center" wrapText="1"/>
      <protection/>
    </xf>
    <xf numFmtId="0" fontId="3" fillId="35" borderId="10" xfId="62" applyFont="1" applyFill="1" applyBorder="1" applyAlignment="1">
      <alignment horizontal="center" vertical="center"/>
      <protection/>
    </xf>
    <xf numFmtId="0" fontId="4" fillId="33" borderId="10" xfId="64" applyFont="1" applyFill="1" applyBorder="1" applyAlignment="1">
      <alignment horizontal="center"/>
      <protection/>
    </xf>
    <xf numFmtId="3" fontId="4" fillId="33" borderId="10" xfId="59" applyNumberFormat="1" applyFont="1" applyFill="1" applyBorder="1" applyAlignment="1">
      <alignment horizontal="right"/>
      <protection/>
    </xf>
    <xf numFmtId="0" fontId="5" fillId="33" borderId="10" xfId="64" applyFont="1" applyFill="1" applyBorder="1" applyAlignment="1">
      <alignment horizontal="center"/>
      <protection/>
    </xf>
    <xf numFmtId="3" fontId="5" fillId="33" borderId="10" xfId="59" applyNumberFormat="1" applyFont="1" applyFill="1" applyBorder="1" applyAlignment="1">
      <alignment/>
      <protection/>
    </xf>
    <xf numFmtId="0" fontId="5" fillId="0" borderId="10" xfId="0" applyFont="1" applyFill="1" applyBorder="1" applyAlignment="1">
      <alignment wrapText="1"/>
    </xf>
    <xf numFmtId="0" fontId="0" fillId="0" borderId="10" xfId="0" applyFont="1" applyBorder="1" applyAlignment="1">
      <alignment horizontal="justify" wrapText="1"/>
    </xf>
    <xf numFmtId="0" fontId="0" fillId="0" borderId="10" xfId="0" applyFont="1" applyBorder="1" applyAlignment="1">
      <alignment wrapText="1"/>
    </xf>
    <xf numFmtId="0" fontId="3" fillId="35" borderId="10" xfId="62" applyFont="1" applyFill="1" applyBorder="1" applyAlignment="1">
      <alignment horizontal="center" vertical="center"/>
      <protection/>
    </xf>
    <xf numFmtId="14" fontId="82" fillId="0" borderId="10" xfId="63" applyNumberFormat="1" applyFont="1" applyFill="1" applyBorder="1" applyAlignment="1" applyProtection="1">
      <alignment vertical="center" wrapText="1"/>
      <protection locked="0"/>
    </xf>
    <xf numFmtId="0" fontId="0" fillId="0" borderId="0" xfId="0" applyAlignment="1">
      <alignment horizontal="center"/>
    </xf>
    <xf numFmtId="0" fontId="76" fillId="14" borderId="26" xfId="0" applyFont="1" applyFill="1" applyBorder="1" applyAlignment="1">
      <alignment horizontal="center" vertical="center" wrapText="1"/>
    </xf>
    <xf numFmtId="0" fontId="76" fillId="39" borderId="1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justify" vertical="center" wrapText="1"/>
    </xf>
    <xf numFmtId="10" fontId="0" fillId="0" borderId="10" xfId="67" applyNumberFormat="1" applyFont="1" applyFill="1" applyBorder="1" applyAlignment="1">
      <alignment horizontal="center" vertical="center"/>
    </xf>
    <xf numFmtId="0" fontId="0" fillId="0" borderId="10" xfId="0" applyFont="1" applyFill="1" applyBorder="1" applyAlignment="1">
      <alignment wrapText="1"/>
    </xf>
    <xf numFmtId="9" fontId="76" fillId="14" borderId="10" xfId="67" applyFont="1" applyFill="1" applyBorder="1" applyAlignment="1">
      <alignment horizontal="center" vertical="center" wrapText="1"/>
    </xf>
    <xf numFmtId="10" fontId="76" fillId="39" borderId="10" xfId="67" applyNumberFormat="1" applyFont="1" applyFill="1" applyBorder="1" applyAlignment="1">
      <alignment horizontal="center" vertical="center" wrapText="1"/>
    </xf>
    <xf numFmtId="0" fontId="76" fillId="39" borderId="10" xfId="0" applyFont="1" applyFill="1" applyBorder="1" applyAlignment="1">
      <alignment vertical="center" wrapText="1"/>
    </xf>
    <xf numFmtId="0" fontId="0" fillId="0" borderId="0" xfId="0" applyAlignment="1">
      <alignment horizontal="center" vertical="center"/>
    </xf>
    <xf numFmtId="10" fontId="0" fillId="0" borderId="10" xfId="67" applyNumberFormat="1" applyFont="1" applyFill="1" applyBorder="1" applyAlignment="1">
      <alignment horizontal="center" vertical="center" wrapText="1"/>
    </xf>
    <xf numFmtId="17" fontId="17" fillId="0" borderId="10" xfId="0" applyNumberFormat="1" applyFont="1" applyFill="1" applyBorder="1" applyAlignment="1" applyProtection="1">
      <alignment horizontal="center" vertical="center" wrapText="1"/>
      <protection locked="0"/>
    </xf>
    <xf numFmtId="9" fontId="76" fillId="14" borderId="10" xfId="67" applyNumberFormat="1" applyFont="1" applyFill="1" applyBorder="1" applyAlignment="1">
      <alignment horizontal="center" vertical="center" wrapText="1"/>
    </xf>
    <xf numFmtId="187" fontId="8" fillId="38" borderId="10" xfId="0" applyNumberFormat="1" applyFont="1" applyFill="1" applyBorder="1" applyAlignment="1" applyProtection="1">
      <alignment horizontal="justify" vertical="center" wrapText="1"/>
      <protection/>
    </xf>
    <xf numFmtId="0" fontId="83" fillId="0" borderId="10" xfId="68" applyNumberFormat="1" applyFont="1" applyFill="1" applyBorder="1" applyAlignment="1" applyProtection="1">
      <alignment horizontal="center" vertical="center" wrapText="1"/>
      <protection locked="0"/>
    </xf>
    <xf numFmtId="0" fontId="17" fillId="0" borderId="10" xfId="0" applyFont="1" applyFill="1" applyBorder="1" applyAlignment="1">
      <alignment horizontal="justify" vertical="center" wrapText="1"/>
    </xf>
    <xf numFmtId="17" fontId="0" fillId="0" borderId="10" xfId="0" applyNumberFormat="1" applyFont="1" applyFill="1" applyBorder="1" applyAlignment="1" applyProtection="1">
      <alignment horizontal="center" vertical="center" wrapText="1"/>
      <protection locked="0"/>
    </xf>
    <xf numFmtId="0" fontId="4" fillId="39" borderId="10" xfId="63" applyFont="1" applyFill="1" applyBorder="1" applyAlignment="1">
      <alignment horizontal="left" vertical="center" wrapText="1"/>
      <protection/>
    </xf>
    <xf numFmtId="0" fontId="4" fillId="39" borderId="10" xfId="63" applyFont="1" applyFill="1" applyBorder="1" applyAlignment="1">
      <alignment horizontal="justify" vertical="center" wrapText="1"/>
      <protection/>
    </xf>
    <xf numFmtId="0" fontId="4" fillId="39" borderId="10" xfId="63" applyFont="1" applyFill="1" applyBorder="1" applyAlignment="1" applyProtection="1">
      <alignment horizontal="center" vertical="center" wrapText="1"/>
      <protection locked="0"/>
    </xf>
    <xf numFmtId="0" fontId="5" fillId="0" borderId="0" xfId="0" applyFont="1" applyFill="1" applyAlignment="1">
      <alignment/>
    </xf>
    <xf numFmtId="0" fontId="3" fillId="0" borderId="0" xfId="0" applyFont="1" applyAlignment="1">
      <alignment horizontal="center"/>
    </xf>
    <xf numFmtId="0" fontId="2" fillId="0" borderId="0" xfId="0" applyFont="1" applyAlignment="1">
      <alignment/>
    </xf>
    <xf numFmtId="0" fontId="3" fillId="0" borderId="0" xfId="0" applyFont="1" applyAlignment="1">
      <alignment/>
    </xf>
    <xf numFmtId="0" fontId="5" fillId="0" borderId="0" xfId="0" applyFont="1" applyAlignment="1">
      <alignment/>
    </xf>
    <xf numFmtId="9" fontId="0" fillId="0" borderId="10" xfId="67" applyNumberFormat="1" applyFont="1" applyFill="1" applyBorder="1" applyAlignment="1">
      <alignment horizontal="center" vertical="center"/>
    </xf>
    <xf numFmtId="17" fontId="0" fillId="0" borderId="10" xfId="67" applyNumberFormat="1" applyFont="1" applyFill="1" applyBorder="1" applyAlignment="1">
      <alignment horizontal="center" vertical="center"/>
    </xf>
    <xf numFmtId="0" fontId="0" fillId="0" borderId="0" xfId="0" applyAlignment="1">
      <alignment horizontal="left"/>
    </xf>
    <xf numFmtId="9" fontId="0" fillId="33" borderId="10" xfId="67" applyNumberFormat="1" applyFont="1" applyFill="1" applyBorder="1" applyAlignment="1">
      <alignment horizontal="center" vertical="center"/>
    </xf>
    <xf numFmtId="10" fontId="81" fillId="33" borderId="10" xfId="67" applyNumberFormat="1" applyFont="1" applyFill="1" applyBorder="1" applyAlignment="1" applyProtection="1">
      <alignment horizontal="center" vertical="center" wrapText="1"/>
      <protection/>
    </xf>
    <xf numFmtId="0" fontId="84" fillId="0" borderId="0" xfId="0" applyFont="1" applyAlignment="1" applyProtection="1">
      <alignment/>
      <protection/>
    </xf>
    <xf numFmtId="0" fontId="84" fillId="33" borderId="0" xfId="0" applyFont="1" applyFill="1" applyBorder="1" applyAlignment="1" applyProtection="1">
      <alignment/>
      <protection/>
    </xf>
    <xf numFmtId="0" fontId="85" fillId="0" borderId="0" xfId="0" applyFont="1" applyAlignment="1" applyProtection="1">
      <alignment/>
      <protection/>
    </xf>
    <xf numFmtId="0" fontId="18" fillId="2" borderId="10" xfId="0" applyFont="1" applyFill="1" applyBorder="1" applyAlignment="1" applyProtection="1">
      <alignment horizontal="center" vertical="center" wrapText="1"/>
      <protection/>
    </xf>
    <xf numFmtId="0" fontId="86" fillId="0" borderId="10" xfId="0" applyFont="1" applyBorder="1" applyAlignment="1" applyProtection="1">
      <alignment horizontal="center" vertical="center" wrapText="1"/>
      <protection/>
    </xf>
    <xf numFmtId="0" fontId="19" fillId="38" borderId="10" xfId="0" applyFont="1" applyFill="1" applyBorder="1" applyAlignment="1" applyProtection="1">
      <alignment horizontal="center" vertical="center" wrapText="1"/>
      <protection/>
    </xf>
    <xf numFmtId="10" fontId="86" fillId="0" borderId="10" xfId="67" applyNumberFormat="1" applyFont="1" applyBorder="1" applyAlignment="1" applyProtection="1">
      <alignment horizontal="center" vertical="center"/>
      <protection/>
    </xf>
    <xf numFmtId="9" fontId="86" fillId="0" borderId="10" xfId="67" applyFont="1" applyBorder="1" applyAlignment="1" applyProtection="1">
      <alignment horizontal="center" vertical="center"/>
      <protection/>
    </xf>
    <xf numFmtId="10" fontId="86" fillId="33" borderId="10" xfId="67" applyNumberFormat="1" applyFont="1" applyFill="1" applyBorder="1" applyAlignment="1" applyProtection="1">
      <alignment horizontal="center" vertical="center" wrapText="1"/>
      <protection/>
    </xf>
    <xf numFmtId="0" fontId="86" fillId="0" borderId="0" xfId="0" applyFont="1" applyAlignment="1" applyProtection="1">
      <alignment/>
      <protection/>
    </xf>
    <xf numFmtId="0" fontId="80" fillId="0" borderId="10" xfId="67" applyNumberFormat="1" applyFont="1" applyBorder="1" applyAlignment="1" applyProtection="1">
      <alignment horizontal="center" vertical="center" wrapText="1"/>
      <protection locked="0"/>
    </xf>
    <xf numFmtId="9" fontId="81" fillId="0" borderId="10" xfId="0" applyNumberFormat="1" applyFont="1" applyBorder="1" applyAlignment="1" applyProtection="1">
      <alignment horizontal="center" vertical="center"/>
      <protection locked="0"/>
    </xf>
    <xf numFmtId="10" fontId="80" fillId="0" borderId="10" xfId="67" applyNumberFormat="1" applyFont="1" applyBorder="1" applyAlignment="1" applyProtection="1">
      <alignment horizontal="center" vertical="center" wrapText="1"/>
      <protection locked="0"/>
    </xf>
    <xf numFmtId="0" fontId="87" fillId="0" borderId="0" xfId="0" applyFont="1" applyAlignment="1" applyProtection="1">
      <alignment/>
      <protection/>
    </xf>
    <xf numFmtId="0" fontId="4" fillId="39" borderId="10" xfId="63" applyFont="1" applyFill="1" applyBorder="1" applyAlignment="1" applyProtection="1">
      <alignment horizontal="left" vertical="center" wrapText="1"/>
      <protection/>
    </xf>
    <xf numFmtId="0" fontId="5" fillId="33" borderId="10" xfId="63" applyFont="1" applyFill="1" applyBorder="1" applyAlignment="1" applyProtection="1">
      <alignment horizontal="center" vertical="center"/>
      <protection/>
    </xf>
    <xf numFmtId="0" fontId="4" fillId="39" borderId="10" xfId="63" applyFont="1" applyFill="1" applyBorder="1" applyAlignment="1" applyProtection="1">
      <alignment vertical="center" wrapText="1"/>
      <protection/>
    </xf>
    <xf numFmtId="0" fontId="4" fillId="39" borderId="10" xfId="63" applyFont="1" applyFill="1" applyBorder="1" applyAlignment="1" applyProtection="1">
      <alignment vertical="top" wrapText="1"/>
      <protection/>
    </xf>
    <xf numFmtId="0" fontId="4" fillId="39" borderId="10" xfId="63"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0" fontId="4" fillId="39" borderId="10" xfId="63" applyFont="1" applyFill="1" applyBorder="1" applyAlignment="1" applyProtection="1">
      <alignment horizontal="center" vertical="center"/>
      <protection/>
    </xf>
    <xf numFmtId="3" fontId="83" fillId="34" borderId="10" xfId="68" applyNumberFormat="1" applyFont="1" applyFill="1" applyBorder="1" applyAlignment="1" applyProtection="1">
      <alignment horizontal="center" vertical="center"/>
      <protection/>
    </xf>
    <xf numFmtId="3" fontId="5" fillId="34" borderId="10" xfId="68" applyNumberFormat="1" applyFont="1" applyFill="1" applyBorder="1" applyAlignment="1" applyProtection="1">
      <alignment horizontal="center" vertical="center"/>
      <protection/>
    </xf>
    <xf numFmtId="3" fontId="83" fillId="33" borderId="10" xfId="68" applyNumberFormat="1" applyFont="1" applyFill="1" applyBorder="1" applyAlignment="1" applyProtection="1">
      <alignment horizontal="center" vertical="center" wrapText="1"/>
      <protection/>
    </xf>
    <xf numFmtId="3" fontId="5" fillId="33" borderId="10" xfId="68" applyNumberFormat="1" applyFont="1" applyFill="1" applyBorder="1" applyAlignment="1" applyProtection="1">
      <alignment horizontal="center" vertical="center" wrapText="1"/>
      <protection/>
    </xf>
    <xf numFmtId="9" fontId="88" fillId="0" borderId="10" xfId="67" applyFont="1" applyBorder="1" applyAlignment="1" applyProtection="1">
      <alignment horizontal="center" vertical="center" wrapText="1"/>
      <protection/>
    </xf>
    <xf numFmtId="9" fontId="79" fillId="0" borderId="10" xfId="67" applyFont="1" applyBorder="1" applyAlignment="1" applyProtection="1">
      <alignment horizontal="center" vertical="center" wrapText="1"/>
      <protection/>
    </xf>
    <xf numFmtId="3" fontId="83" fillId="0" borderId="10" xfId="68" applyNumberFormat="1" applyFont="1" applyFill="1" applyBorder="1" applyAlignment="1" applyProtection="1">
      <alignment horizontal="center" vertical="center"/>
      <protection/>
    </xf>
    <xf numFmtId="3" fontId="83" fillId="0" borderId="10" xfId="68" applyNumberFormat="1" applyFont="1" applyFill="1" applyBorder="1" applyAlignment="1" applyProtection="1">
      <alignment horizontal="center" vertical="center" wrapText="1"/>
      <protection/>
    </xf>
    <xf numFmtId="0" fontId="4" fillId="39" borderId="10" xfId="63" applyFont="1" applyFill="1" applyBorder="1" applyAlignment="1" applyProtection="1">
      <alignment horizontal="justify" vertical="center" wrapText="1"/>
      <protection/>
    </xf>
    <xf numFmtId="0" fontId="5" fillId="34" borderId="10" xfId="63" applyFont="1" applyFill="1" applyBorder="1" applyAlignment="1" applyProtection="1">
      <alignment vertical="center" wrapText="1"/>
      <protection/>
    </xf>
    <xf numFmtId="0" fontId="89" fillId="0" borderId="0" xfId="0" applyFont="1" applyAlignment="1" applyProtection="1">
      <alignment horizontal="center"/>
      <protection/>
    </xf>
    <xf numFmtId="0" fontId="89" fillId="0" borderId="0" xfId="0" applyFont="1" applyAlignment="1" applyProtection="1">
      <alignment/>
      <protection/>
    </xf>
    <xf numFmtId="3" fontId="83" fillId="34" borderId="10" xfId="68" applyNumberFormat="1" applyFont="1" applyFill="1" applyBorder="1" applyAlignment="1" applyProtection="1">
      <alignment horizontal="center" vertical="center"/>
      <protection locked="0"/>
    </xf>
    <xf numFmtId="0" fontId="5" fillId="34" borderId="10" xfId="63" applyFont="1" applyFill="1" applyBorder="1" applyAlignment="1" applyProtection="1">
      <alignment vertical="center"/>
      <protection/>
    </xf>
    <xf numFmtId="0" fontId="5" fillId="33" borderId="10" xfId="68" applyNumberFormat="1" applyFont="1" applyFill="1" applyBorder="1" applyAlignment="1" applyProtection="1">
      <alignment horizontal="center" vertical="center" wrapText="1"/>
      <protection/>
    </xf>
    <xf numFmtId="10" fontId="88" fillId="0" borderId="10" xfId="67" applyNumberFormat="1" applyFont="1" applyBorder="1" applyAlignment="1" applyProtection="1">
      <alignment horizontal="center" vertical="center" wrapText="1"/>
      <protection/>
    </xf>
    <xf numFmtId="10" fontId="79" fillId="0" borderId="10" xfId="67" applyNumberFormat="1" applyFont="1" applyBorder="1" applyAlignment="1" applyProtection="1">
      <alignment horizontal="center" vertical="center" wrapText="1"/>
      <protection/>
    </xf>
    <xf numFmtId="0" fontId="5" fillId="33" borderId="10" xfId="67" applyNumberFormat="1" applyFont="1" applyFill="1" applyBorder="1" applyAlignment="1" applyProtection="1">
      <alignment horizontal="center" vertical="center" wrapText="1"/>
      <protection/>
    </xf>
    <xf numFmtId="0" fontId="0" fillId="33" borderId="0" xfId="0" applyFill="1" applyAlignment="1">
      <alignment/>
    </xf>
    <xf numFmtId="0" fontId="87" fillId="33" borderId="0" xfId="0" applyFont="1" applyFill="1" applyBorder="1" applyAlignment="1" applyProtection="1">
      <alignment horizontal="center"/>
      <protection locked="0"/>
    </xf>
    <xf numFmtId="0" fontId="89" fillId="33" borderId="0" xfId="0" applyFont="1" applyFill="1" applyBorder="1" applyAlignment="1" applyProtection="1">
      <alignment horizontal="center" vertical="center" wrapText="1"/>
      <protection locked="0"/>
    </xf>
    <xf numFmtId="0" fontId="76" fillId="33" borderId="0" xfId="0" applyFont="1" applyFill="1" applyBorder="1" applyAlignment="1">
      <alignment horizontal="center"/>
    </xf>
    <xf numFmtId="0" fontId="0" fillId="33" borderId="0" xfId="0" applyFill="1" applyAlignment="1">
      <alignment horizontal="center"/>
    </xf>
    <xf numFmtId="0" fontId="5" fillId="40" borderId="27" xfId="0" applyFont="1" applyFill="1" applyBorder="1" applyAlignment="1" applyProtection="1">
      <alignment horizontal="center" vertical="center"/>
      <protection/>
    </xf>
    <xf numFmtId="0" fontId="4" fillId="41" borderId="27" xfId="0" applyFont="1" applyFill="1" applyBorder="1" applyAlignment="1" applyProtection="1">
      <alignment horizontal="left" vertical="center" wrapText="1"/>
      <protection/>
    </xf>
    <xf numFmtId="0" fontId="4" fillId="41" borderId="27" xfId="0" applyFont="1" applyFill="1" applyBorder="1" applyAlignment="1" applyProtection="1">
      <alignment vertical="center" wrapText="1"/>
      <protection/>
    </xf>
    <xf numFmtId="0" fontId="5" fillId="40" borderId="27" xfId="0" applyFont="1" applyFill="1" applyBorder="1" applyAlignment="1" applyProtection="1">
      <alignment vertical="center"/>
      <protection/>
    </xf>
    <xf numFmtId="0" fontId="4" fillId="41" borderId="27" xfId="0" applyFont="1" applyFill="1" applyBorder="1" applyAlignment="1" applyProtection="1">
      <alignment vertical="top" wrapText="1"/>
      <protection/>
    </xf>
    <xf numFmtId="10" fontId="83" fillId="34" borderId="10" xfId="67" applyNumberFormat="1" applyFont="1" applyFill="1" applyBorder="1" applyAlignment="1" applyProtection="1">
      <alignment horizontal="center" vertical="center"/>
      <protection/>
    </xf>
    <xf numFmtId="10" fontId="5" fillId="34" borderId="10" xfId="67" applyNumberFormat="1" applyFont="1" applyFill="1" applyBorder="1" applyAlignment="1" applyProtection="1">
      <alignment horizontal="center" vertical="center"/>
      <protection/>
    </xf>
    <xf numFmtId="10" fontId="83" fillId="33" borderId="10" xfId="67" applyNumberFormat="1" applyFont="1" applyFill="1" applyBorder="1" applyAlignment="1" applyProtection="1">
      <alignment horizontal="center" vertical="center" wrapText="1"/>
      <protection/>
    </xf>
    <xf numFmtId="10" fontId="5" fillId="33" borderId="10" xfId="67" applyNumberFormat="1" applyFont="1" applyFill="1" applyBorder="1" applyAlignment="1" applyProtection="1">
      <alignment horizontal="center" vertical="center" wrapText="1"/>
      <protection/>
    </xf>
    <xf numFmtId="10" fontId="5" fillId="0" borderId="10" xfId="67" applyNumberFormat="1" applyFont="1" applyBorder="1" applyAlignment="1" applyProtection="1">
      <alignment horizontal="center" vertical="center" wrapText="1"/>
      <protection/>
    </xf>
    <xf numFmtId="14" fontId="5" fillId="0" borderId="10" xfId="63" applyNumberFormat="1" applyFont="1" applyFill="1" applyBorder="1" applyAlignment="1" applyProtection="1">
      <alignment vertical="center" wrapText="1"/>
      <protection/>
    </xf>
    <xf numFmtId="0" fontId="0" fillId="0" borderId="10" xfId="0" applyFont="1" applyBorder="1" applyAlignment="1">
      <alignment horizontal="center" vertical="center" wrapText="1"/>
    </xf>
    <xf numFmtId="0" fontId="0" fillId="33" borderId="0" xfId="0" applyFill="1" applyBorder="1" applyAlignment="1" applyProtection="1">
      <alignment horizontal="center" vertical="center"/>
      <protection/>
    </xf>
    <xf numFmtId="0" fontId="90" fillId="0" borderId="10" xfId="0" applyFont="1" applyBorder="1" applyAlignment="1" applyProtection="1">
      <alignment vertical="center" wrapText="1"/>
      <protection/>
    </xf>
    <xf numFmtId="0" fontId="0" fillId="0" borderId="10" xfId="0" applyFont="1" applyBorder="1" applyAlignment="1">
      <alignment horizontal="justify" vertical="center" wrapText="1"/>
    </xf>
    <xf numFmtId="9" fontId="0" fillId="0" borderId="10" xfId="0" applyNumberFormat="1" applyFont="1" applyFill="1" applyBorder="1" applyAlignment="1">
      <alignment horizontal="center" vertical="center" wrapText="1"/>
    </xf>
    <xf numFmtId="17" fontId="0" fillId="0"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top" wrapText="1"/>
    </xf>
    <xf numFmtId="187" fontId="91" fillId="42" borderId="10" xfId="0" applyNumberFormat="1" applyFont="1" applyFill="1" applyBorder="1" applyAlignment="1" applyProtection="1">
      <alignment horizontal="justify" vertical="center" wrapText="1"/>
      <protection/>
    </xf>
    <xf numFmtId="3" fontId="91" fillId="42" borderId="10" xfId="67" applyNumberFormat="1" applyFont="1" applyFill="1" applyBorder="1" applyAlignment="1" applyProtection="1">
      <alignment horizontal="center" vertical="center" wrapText="1"/>
      <protection locked="0"/>
    </xf>
    <xf numFmtId="0" fontId="92" fillId="42" borderId="10" xfId="67" applyNumberFormat="1" applyFont="1" applyFill="1" applyBorder="1" applyAlignment="1" applyProtection="1">
      <alignment horizontal="center" vertical="center" wrapText="1"/>
      <protection/>
    </xf>
    <xf numFmtId="187" fontId="92" fillId="42" borderId="11" xfId="0" applyNumberFormat="1" applyFont="1" applyFill="1" applyBorder="1" applyAlignment="1" applyProtection="1">
      <alignment horizontal="justify" vertical="center" wrapText="1"/>
      <protection/>
    </xf>
    <xf numFmtId="9" fontId="92" fillId="42" borderId="10" xfId="0" applyNumberFormat="1" applyFont="1" applyFill="1" applyBorder="1" applyAlignment="1" applyProtection="1">
      <alignment horizontal="center" vertical="center"/>
      <protection locked="0"/>
    </xf>
    <xf numFmtId="0" fontId="93" fillId="42" borderId="10" xfId="0" applyFont="1" applyFill="1" applyBorder="1" applyAlignment="1" applyProtection="1">
      <alignment horizontal="center" vertical="center" wrapText="1"/>
      <protection/>
    </xf>
    <xf numFmtId="9" fontId="93" fillId="42" borderId="10" xfId="67" applyFont="1" applyFill="1" applyBorder="1" applyAlignment="1" applyProtection="1">
      <alignment horizontal="center" vertical="center"/>
      <protection/>
    </xf>
    <xf numFmtId="10" fontId="93" fillId="42" borderId="10" xfId="67" applyNumberFormat="1" applyFont="1" applyFill="1" applyBorder="1" applyAlignment="1" applyProtection="1">
      <alignment horizontal="center" vertical="center" wrapText="1"/>
      <protection/>
    </xf>
    <xf numFmtId="0" fontId="0" fillId="0" borderId="0" xfId="0" applyAlignment="1">
      <alignment vertical="center"/>
    </xf>
    <xf numFmtId="0" fontId="0" fillId="33" borderId="0" xfId="0" applyFill="1" applyAlignment="1">
      <alignment horizontal="center" vertical="center"/>
    </xf>
    <xf numFmtId="0" fontId="87" fillId="33" borderId="0" xfId="0" applyFont="1" applyFill="1" applyBorder="1" applyAlignment="1" applyProtection="1">
      <alignment horizontal="center" vertical="center"/>
      <protection locked="0"/>
    </xf>
    <xf numFmtId="0" fontId="76" fillId="33" borderId="0" xfId="0" applyFont="1" applyFill="1" applyBorder="1" applyAlignment="1">
      <alignment horizontal="center" vertical="center"/>
    </xf>
    <xf numFmtId="0" fontId="94" fillId="33" borderId="10" xfId="0" applyFont="1" applyFill="1" applyBorder="1" applyAlignment="1" applyProtection="1">
      <alignment horizontal="center" vertical="center"/>
      <protection/>
    </xf>
    <xf numFmtId="0" fontId="80" fillId="0" borderId="10" xfId="0" applyFont="1" applyBorder="1" applyAlignment="1" applyProtection="1">
      <alignment horizontal="justify" vertical="center" wrapText="1"/>
      <protection/>
    </xf>
    <xf numFmtId="0" fontId="94" fillId="0" borderId="10" xfId="0" applyFont="1" applyFill="1" applyBorder="1" applyAlignment="1" applyProtection="1">
      <alignment horizontal="center" vertical="center"/>
      <protection/>
    </xf>
    <xf numFmtId="0" fontId="80" fillId="0" borderId="10" xfId="0" applyFont="1" applyBorder="1" applyAlignment="1" applyProtection="1">
      <alignment horizontal="center" vertical="center" wrapText="1"/>
      <protection/>
    </xf>
    <xf numFmtId="0" fontId="80" fillId="0" borderId="10" xfId="0" applyFont="1" applyFill="1" applyBorder="1" applyAlignment="1" applyProtection="1">
      <alignment horizontal="justify" vertical="center" wrapText="1"/>
      <protection/>
    </xf>
    <xf numFmtId="0" fontId="81" fillId="35" borderId="10" xfId="0" applyFont="1" applyFill="1" applyBorder="1" applyAlignment="1" applyProtection="1">
      <alignment horizontal="justify" vertical="center" wrapText="1"/>
      <protection/>
    </xf>
    <xf numFmtId="0" fontId="7" fillId="0" borderId="10" xfId="59" applyFont="1" applyFill="1" applyBorder="1" applyAlignment="1" applyProtection="1">
      <alignment horizontal="justify" vertical="center" wrapText="1"/>
      <protection locked="0"/>
    </xf>
    <xf numFmtId="0" fontId="80" fillId="0" borderId="26" xfId="0" applyNumberFormat="1" applyFont="1" applyFill="1" applyBorder="1" applyAlignment="1" applyProtection="1">
      <alignment horizontal="justify" vertical="center" wrapText="1"/>
      <protection/>
    </xf>
    <xf numFmtId="0" fontId="80" fillId="0" borderId="28" xfId="0" applyNumberFormat="1" applyFont="1" applyFill="1" applyBorder="1" applyAlignment="1" applyProtection="1">
      <alignment horizontal="justify" vertical="center" wrapText="1"/>
      <protection/>
    </xf>
    <xf numFmtId="0" fontId="80" fillId="0" borderId="29" xfId="0" applyNumberFormat="1" applyFont="1" applyFill="1" applyBorder="1" applyAlignment="1" applyProtection="1">
      <alignment horizontal="justify" vertical="center" wrapText="1"/>
      <protection/>
    </xf>
    <xf numFmtId="9" fontId="81" fillId="35" borderId="10" xfId="0" applyNumberFormat="1" applyFont="1" applyFill="1" applyBorder="1" applyAlignment="1" applyProtection="1">
      <alignment horizontal="justify" vertical="center" wrapText="1"/>
      <protection/>
    </xf>
    <xf numFmtId="0" fontId="80" fillId="33" borderId="10" xfId="67" applyNumberFormat="1" applyFont="1" applyFill="1" applyBorder="1" applyAlignment="1" applyProtection="1">
      <alignment horizontal="justify" vertical="center" wrapText="1"/>
      <protection/>
    </xf>
    <xf numFmtId="0" fontId="91" fillId="42" borderId="26" xfId="0" applyNumberFormat="1" applyFont="1" applyFill="1" applyBorder="1" applyAlignment="1" applyProtection="1">
      <alignment horizontal="justify" vertical="center" wrapText="1"/>
      <protection/>
    </xf>
    <xf numFmtId="0" fontId="91" fillId="42" borderId="28" xfId="0" applyNumberFormat="1" applyFont="1" applyFill="1" applyBorder="1" applyAlignment="1" applyProtection="1">
      <alignment horizontal="justify" vertical="center" wrapText="1"/>
      <protection/>
    </xf>
    <xf numFmtId="0" fontId="91" fillId="42" borderId="29" xfId="0" applyNumberFormat="1" applyFont="1" applyFill="1" applyBorder="1" applyAlignment="1" applyProtection="1">
      <alignment horizontal="justify" vertical="center" wrapText="1"/>
      <protection/>
    </xf>
    <xf numFmtId="0" fontId="91" fillId="42" borderId="10" xfId="0" applyFont="1" applyFill="1" applyBorder="1" applyAlignment="1" applyProtection="1">
      <alignment horizontal="justify" vertical="center" wrapText="1"/>
      <protection/>
    </xf>
    <xf numFmtId="9" fontId="92" fillId="42" borderId="10" xfId="0" applyNumberFormat="1" applyFont="1" applyFill="1" applyBorder="1" applyAlignment="1" applyProtection="1">
      <alignment horizontal="justify" vertical="center" wrapText="1"/>
      <protection/>
    </xf>
    <xf numFmtId="0" fontId="92" fillId="42" borderId="10" xfId="0" applyFont="1" applyFill="1" applyBorder="1" applyAlignment="1" applyProtection="1">
      <alignment horizontal="justify" vertical="center" wrapText="1"/>
      <protection/>
    </xf>
    <xf numFmtId="0" fontId="91" fillId="42" borderId="10" xfId="59" applyFont="1" applyFill="1" applyBorder="1" applyAlignment="1" applyProtection="1">
      <alignment horizontal="justify" vertical="center" wrapText="1"/>
      <protection locked="0"/>
    </xf>
    <xf numFmtId="0" fontId="94" fillId="0" borderId="10" xfId="0" applyFont="1" applyFill="1" applyBorder="1" applyAlignment="1" applyProtection="1">
      <alignment horizontal="center" vertical="center" wrapText="1"/>
      <protection/>
    </xf>
    <xf numFmtId="0" fontId="0" fillId="33" borderId="30"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6" fillId="2" borderId="10" xfId="59" applyFont="1" applyFill="1" applyBorder="1" applyAlignment="1" applyProtection="1">
      <alignment horizontal="center" vertical="center" wrapText="1"/>
      <protection/>
    </xf>
    <xf numFmtId="0" fontId="91" fillId="42" borderId="10" xfId="67" applyNumberFormat="1" applyFont="1" applyFill="1" applyBorder="1" applyAlignment="1" applyProtection="1">
      <alignment horizontal="justify" vertical="center" wrapText="1"/>
      <protection/>
    </xf>
    <xf numFmtId="0" fontId="91" fillId="42" borderId="10" xfId="0" applyFont="1" applyFill="1" applyBorder="1" applyAlignment="1" applyProtection="1">
      <alignment horizontal="center" vertical="center" wrapText="1"/>
      <protection/>
    </xf>
    <xf numFmtId="0" fontId="90" fillId="0" borderId="10" xfId="0" applyFont="1" applyBorder="1" applyAlignment="1" applyProtection="1">
      <alignment horizontal="center" vertical="center" wrapText="1"/>
      <protection/>
    </xf>
    <xf numFmtId="0" fontId="6" fillId="2" borderId="10" xfId="0" applyFont="1" applyFill="1" applyBorder="1" applyAlignment="1" applyProtection="1">
      <alignment horizontal="center" vertical="center" wrapText="1"/>
      <protection/>
    </xf>
    <xf numFmtId="0" fontId="6" fillId="2" borderId="30" xfId="59" applyFont="1" applyFill="1" applyBorder="1" applyAlignment="1" applyProtection="1">
      <alignment horizontal="center" vertical="center" wrapText="1"/>
      <protection/>
    </xf>
    <xf numFmtId="0" fontId="6" fillId="2" borderId="36" xfId="59" applyFont="1" applyFill="1" applyBorder="1" applyAlignment="1" applyProtection="1">
      <alignment horizontal="center" vertical="center" wrapText="1"/>
      <protection/>
    </xf>
    <xf numFmtId="0" fontId="6" fillId="2" borderId="26" xfId="59" applyFont="1" applyFill="1" applyBorder="1" applyAlignment="1" applyProtection="1">
      <alignment horizontal="center" vertical="center" wrapText="1"/>
      <protection/>
    </xf>
    <xf numFmtId="0" fontId="6" fillId="2" borderId="29" xfId="59" applyFont="1" applyFill="1" applyBorder="1" applyAlignment="1" applyProtection="1">
      <alignment horizontal="center" vertical="center" wrapText="1"/>
      <protection/>
    </xf>
    <xf numFmtId="0" fontId="6" fillId="2" borderId="31" xfId="59" applyFont="1" applyFill="1" applyBorder="1" applyAlignment="1" applyProtection="1">
      <alignment horizontal="center" vertical="center" wrapText="1"/>
      <protection/>
    </xf>
    <xf numFmtId="0" fontId="6" fillId="43" borderId="11" xfId="0" applyFont="1" applyFill="1" applyBorder="1" applyAlignment="1" applyProtection="1">
      <alignment horizontal="center" vertical="center"/>
      <protection/>
    </xf>
    <xf numFmtId="0" fontId="6" fillId="43" borderId="37" xfId="0" applyFont="1" applyFill="1" applyBorder="1" applyAlignment="1" applyProtection="1">
      <alignment horizontal="center" vertical="center"/>
      <protection/>
    </xf>
    <xf numFmtId="0" fontId="6" fillId="43" borderId="38" xfId="0" applyFont="1" applyFill="1" applyBorder="1" applyAlignment="1" applyProtection="1">
      <alignment horizontal="center" vertical="center"/>
      <protection/>
    </xf>
    <xf numFmtId="0" fontId="84" fillId="0" borderId="10" xfId="0" applyFont="1" applyFill="1" applyBorder="1" applyAlignment="1" applyProtection="1">
      <alignment horizontal="center"/>
      <protection/>
    </xf>
    <xf numFmtId="0" fontId="85" fillId="0" borderId="10" xfId="0" applyFont="1" applyFill="1" applyBorder="1" applyAlignment="1" applyProtection="1">
      <alignment horizontal="center" vertical="center" wrapText="1"/>
      <protection/>
    </xf>
    <xf numFmtId="0" fontId="85" fillId="33" borderId="10" xfId="0" applyFont="1" applyFill="1" applyBorder="1" applyAlignment="1" applyProtection="1">
      <alignment horizontal="center" vertical="center"/>
      <protection/>
    </xf>
    <xf numFmtId="0" fontId="85" fillId="0" borderId="10" xfId="0" applyFont="1" applyBorder="1" applyAlignment="1" applyProtection="1">
      <alignment horizontal="center" vertical="center" wrapText="1"/>
      <protection/>
    </xf>
    <xf numFmtId="0" fontId="90" fillId="0" borderId="11" xfId="0" applyFont="1" applyBorder="1" applyAlignment="1" applyProtection="1">
      <alignment horizontal="center" vertical="center" wrapText="1"/>
      <protection/>
    </xf>
    <xf numFmtId="0" fontId="90" fillId="0" borderId="37" xfId="0" applyFont="1" applyBorder="1" applyAlignment="1" applyProtection="1">
      <alignment horizontal="center" vertical="center" wrapText="1"/>
      <protection/>
    </xf>
    <xf numFmtId="0" fontId="90" fillId="0" borderId="38" xfId="0" applyFont="1" applyBorder="1" applyAlignment="1" applyProtection="1">
      <alignment horizontal="center" vertical="center" wrapText="1"/>
      <protection/>
    </xf>
    <xf numFmtId="0" fontId="18" fillId="43" borderId="10" xfId="0" applyFont="1" applyFill="1" applyBorder="1" applyAlignment="1" applyProtection="1">
      <alignment horizontal="center" vertical="center" wrapText="1"/>
      <protection/>
    </xf>
    <xf numFmtId="0" fontId="18" fillId="2" borderId="26" xfId="0" applyFont="1" applyFill="1" applyBorder="1" applyAlignment="1" applyProtection="1">
      <alignment horizontal="center" vertical="center" wrapText="1"/>
      <protection/>
    </xf>
    <xf numFmtId="0" fontId="18" fillId="2" borderId="29" xfId="0" applyFont="1" applyFill="1" applyBorder="1" applyAlignment="1" applyProtection="1">
      <alignment horizontal="center" vertical="center" wrapText="1"/>
      <protection/>
    </xf>
    <xf numFmtId="0" fontId="79" fillId="0" borderId="10" xfId="0" applyFont="1" applyBorder="1" applyAlignment="1" applyProtection="1">
      <alignment horizontal="center"/>
      <protection/>
    </xf>
    <xf numFmtId="0" fontId="95" fillId="0" borderId="10" xfId="0" applyFont="1" applyBorder="1" applyAlignment="1" applyProtection="1">
      <alignment horizontal="center" vertical="center" wrapText="1"/>
      <protection/>
    </xf>
    <xf numFmtId="0" fontId="95" fillId="0" borderId="10" xfId="0" applyFont="1" applyFill="1" applyBorder="1" applyAlignment="1" applyProtection="1">
      <alignment horizontal="center" vertical="center" wrapText="1"/>
      <protection/>
    </xf>
    <xf numFmtId="0" fontId="95" fillId="33" borderId="10" xfId="0" applyFont="1" applyFill="1" applyBorder="1" applyAlignment="1" applyProtection="1">
      <alignment horizontal="center" vertical="center" wrapText="1"/>
      <protection/>
    </xf>
    <xf numFmtId="0" fontId="4" fillId="34" borderId="10" xfId="63" applyFont="1" applyFill="1" applyBorder="1" applyAlignment="1" applyProtection="1">
      <alignment horizontal="center" vertical="center"/>
      <protection/>
    </xf>
    <xf numFmtId="0" fontId="90" fillId="0" borderId="10" xfId="63" applyFont="1" applyFill="1" applyBorder="1" applyAlignment="1" applyProtection="1">
      <alignment horizontal="center" vertical="center"/>
      <protection/>
    </xf>
    <xf numFmtId="0" fontId="95" fillId="8" borderId="10" xfId="63" applyFont="1" applyFill="1" applyBorder="1" applyAlignment="1" applyProtection="1">
      <alignment horizontal="center" vertical="center"/>
      <protection/>
    </xf>
    <xf numFmtId="0" fontId="4" fillId="39" borderId="10" xfId="63" applyFont="1" applyFill="1" applyBorder="1" applyAlignment="1" applyProtection="1">
      <alignment horizontal="center" vertical="center" wrapText="1"/>
      <protection/>
    </xf>
    <xf numFmtId="0" fontId="5" fillId="33" borderId="10" xfId="63" applyFont="1" applyFill="1" applyBorder="1" applyAlignment="1" applyProtection="1">
      <alignment horizontal="center" vertical="center" wrapText="1"/>
      <protection/>
    </xf>
    <xf numFmtId="0" fontId="5" fillId="0" borderId="10" xfId="63" applyFont="1" applyBorder="1" applyAlignment="1" applyProtection="1">
      <alignment horizontal="center" vertical="center" wrapText="1"/>
      <protection/>
    </xf>
    <xf numFmtId="1" fontId="5" fillId="33" borderId="10" xfId="54" applyNumberFormat="1" applyFont="1" applyFill="1" applyBorder="1" applyAlignment="1" applyProtection="1">
      <alignment horizontal="center" vertical="center" wrapText="1"/>
      <protection/>
    </xf>
    <xf numFmtId="9" fontId="5" fillId="34" borderId="10" xfId="68" applyFont="1" applyFill="1" applyBorder="1" applyAlignment="1" applyProtection="1">
      <alignment horizontal="center" vertical="center"/>
      <protection/>
    </xf>
    <xf numFmtId="0" fontId="5" fillId="33" borderId="10" xfId="68" applyNumberFormat="1" applyFont="1" applyFill="1" applyBorder="1" applyAlignment="1" applyProtection="1">
      <alignment horizontal="center" vertical="center" wrapText="1"/>
      <protection/>
    </xf>
    <xf numFmtId="0" fontId="5" fillId="0" borderId="10" xfId="63" applyFont="1" applyFill="1" applyBorder="1" applyAlignment="1" applyProtection="1">
      <alignment horizontal="left" vertical="center" wrapText="1"/>
      <protection/>
    </xf>
    <xf numFmtId="0" fontId="5" fillId="0" borderId="10" xfId="63" applyFont="1" applyFill="1" applyBorder="1" applyAlignment="1" applyProtection="1">
      <alignment horizontal="center" vertical="center"/>
      <protection/>
    </xf>
    <xf numFmtId="0" fontId="5" fillId="33" borderId="10" xfId="63" applyFont="1" applyFill="1" applyBorder="1" applyAlignment="1" applyProtection="1">
      <alignment horizontal="center" vertical="center"/>
      <protection/>
    </xf>
    <xf numFmtId="49" fontId="5" fillId="34" borderId="10" xfId="63" applyNumberFormat="1"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wrapText="1"/>
      <protection/>
    </xf>
    <xf numFmtId="0" fontId="4" fillId="39" borderId="10" xfId="63" applyFont="1" applyFill="1" applyBorder="1" applyAlignment="1" applyProtection="1">
      <alignment horizontal="left" vertical="center" wrapText="1"/>
      <protection/>
    </xf>
    <xf numFmtId="0" fontId="4" fillId="39" borderId="10" xfId="63" applyFont="1" applyFill="1" applyBorder="1" applyAlignment="1" applyProtection="1">
      <alignment horizontal="center" vertical="center"/>
      <protection/>
    </xf>
    <xf numFmtId="9" fontId="4" fillId="39" borderId="10" xfId="68" applyFont="1" applyFill="1" applyBorder="1" applyAlignment="1" applyProtection="1">
      <alignment horizontal="center" vertical="center"/>
      <protection/>
    </xf>
    <xf numFmtId="0" fontId="79" fillId="0" borderId="10" xfId="63" applyFont="1" applyFill="1" applyBorder="1" applyAlignment="1" applyProtection="1">
      <alignment horizontal="center" vertical="center" wrapText="1"/>
      <protection/>
    </xf>
    <xf numFmtId="0" fontId="87" fillId="0" borderId="10" xfId="63" applyFont="1" applyFill="1" applyBorder="1" applyAlignment="1" applyProtection="1">
      <alignment horizontal="center" vertical="center"/>
      <protection/>
    </xf>
    <xf numFmtId="0" fontId="87" fillId="0" borderId="10" xfId="63" applyFont="1" applyFill="1" applyBorder="1" applyAlignment="1" applyProtection="1">
      <alignment horizontal="center" vertical="center" wrapText="1"/>
      <protection/>
    </xf>
    <xf numFmtId="14" fontId="5" fillId="34" borderId="10" xfId="63" applyNumberFormat="1" applyFont="1" applyFill="1" applyBorder="1" applyAlignment="1" applyProtection="1">
      <alignment horizontal="center" vertical="center" wrapText="1"/>
      <protection/>
    </xf>
    <xf numFmtId="9" fontId="5" fillId="34" borderId="10" xfId="67" applyFont="1" applyFill="1" applyBorder="1" applyAlignment="1" applyProtection="1">
      <alignment horizontal="center" vertical="center" wrapText="1"/>
      <protection/>
    </xf>
    <xf numFmtId="9" fontId="4" fillId="34" borderId="10" xfId="68" applyFont="1" applyFill="1" applyBorder="1" applyAlignment="1" applyProtection="1">
      <alignment horizontal="center" vertical="center"/>
      <protection/>
    </xf>
    <xf numFmtId="0" fontId="90" fillId="8" borderId="10" xfId="63" applyFont="1" applyFill="1" applyBorder="1" applyAlignment="1" applyProtection="1">
      <alignment horizontal="center" vertical="center"/>
      <protection/>
    </xf>
    <xf numFmtId="0" fontId="5" fillId="0" borderId="10" xfId="63" applyFont="1" applyFill="1" applyBorder="1" applyAlignment="1" applyProtection="1">
      <alignment horizontal="justify" vertical="center" wrapText="1"/>
      <protection/>
    </xf>
    <xf numFmtId="0" fontId="79" fillId="0" borderId="11" xfId="0" applyFont="1" applyFill="1" applyBorder="1" applyAlignment="1" applyProtection="1">
      <alignment horizontal="justify" vertical="center" wrapText="1"/>
      <protection/>
    </xf>
    <xf numFmtId="0" fontId="79" fillId="0" borderId="37" xfId="0" applyFont="1" applyFill="1" applyBorder="1" applyAlignment="1" applyProtection="1">
      <alignment horizontal="justify" vertical="center" wrapText="1"/>
      <protection/>
    </xf>
    <xf numFmtId="0" fontId="79" fillId="0" borderId="38" xfId="0" applyFont="1" applyFill="1" applyBorder="1" applyAlignment="1" applyProtection="1">
      <alignment horizontal="justify" vertical="center" wrapText="1"/>
      <protection/>
    </xf>
    <xf numFmtId="0" fontId="79" fillId="0" borderId="11" xfId="0" applyFont="1" applyFill="1" applyBorder="1" applyAlignment="1" applyProtection="1">
      <alignment horizontal="left" vertical="center"/>
      <protection/>
    </xf>
    <xf numFmtId="0" fontId="79" fillId="0" borderId="37" xfId="0" applyFont="1" applyFill="1" applyBorder="1" applyAlignment="1" applyProtection="1">
      <alignment horizontal="left" vertical="center"/>
      <protection/>
    </xf>
    <xf numFmtId="0" fontId="79" fillId="0" borderId="38" xfId="0" applyFont="1" applyFill="1" applyBorder="1" applyAlignment="1" applyProtection="1">
      <alignment horizontal="left" vertical="center"/>
      <protection/>
    </xf>
    <xf numFmtId="0" fontId="79" fillId="0" borderId="10" xfId="0" applyFont="1" applyFill="1" applyBorder="1" applyAlignment="1" applyProtection="1">
      <alignment horizontal="left" vertical="center" wrapText="1"/>
      <protection/>
    </xf>
    <xf numFmtId="0" fontId="79" fillId="0" borderId="10" xfId="0" applyFont="1" applyFill="1" applyBorder="1" applyAlignment="1" applyProtection="1">
      <alignment horizontal="left" vertical="center"/>
      <protection/>
    </xf>
    <xf numFmtId="0" fontId="4" fillId="39" borderId="10" xfId="63" applyFont="1" applyFill="1" applyBorder="1" applyAlignment="1" applyProtection="1">
      <alignment horizontal="justify" vertical="center" wrapText="1"/>
      <protection/>
    </xf>
    <xf numFmtId="0" fontId="4" fillId="34" borderId="10" xfId="63" applyFont="1" applyFill="1" applyBorder="1" applyAlignment="1" applyProtection="1">
      <alignment horizontal="center" vertical="center" wrapText="1"/>
      <protection/>
    </xf>
    <xf numFmtId="0" fontId="4" fillId="39" borderId="10" xfId="63" applyFont="1" applyFill="1" applyBorder="1" applyAlignment="1" applyProtection="1">
      <alignment horizontal="justify" vertical="center"/>
      <protection/>
    </xf>
    <xf numFmtId="0" fontId="5" fillId="0" borderId="10" xfId="63" applyFont="1" applyFill="1" applyBorder="1" applyAlignment="1" applyProtection="1">
      <alignment horizontal="center" vertical="center"/>
      <protection locked="0"/>
    </xf>
    <xf numFmtId="0" fontId="5" fillId="34" borderId="10" xfId="63" applyFont="1" applyFill="1" applyBorder="1" applyAlignment="1" applyProtection="1">
      <alignment horizontal="center" vertical="center"/>
      <protection locked="0"/>
    </xf>
    <xf numFmtId="0" fontId="5" fillId="34" borderId="10" xfId="63" applyFont="1" applyFill="1" applyBorder="1" applyAlignment="1" applyProtection="1">
      <alignment horizontal="center" vertical="center" wrapText="1"/>
      <protection locked="0"/>
    </xf>
    <xf numFmtId="0" fontId="82" fillId="0" borderId="10" xfId="63" applyFont="1" applyFill="1" applyBorder="1" applyAlignment="1" applyProtection="1">
      <alignment horizontal="center" vertical="center" wrapText="1"/>
      <protection locked="0"/>
    </xf>
    <xf numFmtId="0" fontId="96" fillId="0" borderId="10" xfId="63" applyFont="1" applyFill="1" applyBorder="1" applyAlignment="1" applyProtection="1">
      <alignment horizontal="center" vertical="center" wrapText="1"/>
      <protection locked="0"/>
    </xf>
    <xf numFmtId="0" fontId="79" fillId="33" borderId="10" xfId="0" applyFont="1" applyFill="1" applyBorder="1" applyAlignment="1" applyProtection="1">
      <alignment horizontal="justify" vertical="center"/>
      <protection locked="0"/>
    </xf>
    <xf numFmtId="0" fontId="79" fillId="33" borderId="10" xfId="0" applyFont="1" applyFill="1" applyBorder="1" applyAlignment="1" applyProtection="1">
      <alignment horizontal="left" vertical="center"/>
      <protection locked="0"/>
    </xf>
    <xf numFmtId="0" fontId="79" fillId="0" borderId="10" xfId="0" applyFont="1" applyFill="1" applyBorder="1" applyAlignment="1" applyProtection="1">
      <alignment horizontal="justify" vertical="center"/>
      <protection locked="0"/>
    </xf>
    <xf numFmtId="9" fontId="5" fillId="34" borderId="10" xfId="68" applyFont="1" applyFill="1" applyBorder="1" applyAlignment="1" applyProtection="1">
      <alignment horizontal="center" vertical="center" wrapText="1"/>
      <protection/>
    </xf>
    <xf numFmtId="9" fontId="4" fillId="34" borderId="10" xfId="68" applyFont="1" applyFill="1" applyBorder="1" applyAlignment="1" applyProtection="1">
      <alignment horizontal="center" vertical="center"/>
      <protection locked="0"/>
    </xf>
    <xf numFmtId="0" fontId="4" fillId="8" borderId="10" xfId="63" applyFont="1" applyFill="1" applyBorder="1" applyAlignment="1" applyProtection="1">
      <alignment horizontal="center" vertical="center"/>
      <protection/>
    </xf>
    <xf numFmtId="187" fontId="5" fillId="0" borderId="10" xfId="68" applyNumberFormat="1" applyFont="1" applyFill="1" applyBorder="1" applyAlignment="1" applyProtection="1">
      <alignment horizontal="center" vertical="center" wrapText="1"/>
      <protection/>
    </xf>
    <xf numFmtId="0" fontId="13" fillId="34" borderId="10" xfId="63" applyFont="1" applyFill="1" applyBorder="1" applyAlignment="1" applyProtection="1">
      <alignment horizontal="center" vertical="center"/>
      <protection/>
    </xf>
    <xf numFmtId="0" fontId="5" fillId="34" borderId="11" xfId="63" applyFont="1" applyFill="1" applyBorder="1" applyAlignment="1" applyProtection="1">
      <alignment horizontal="justify" vertical="center" wrapText="1"/>
      <protection/>
    </xf>
    <xf numFmtId="0" fontId="5" fillId="34" borderId="37" xfId="63" applyFont="1" applyFill="1" applyBorder="1" applyAlignment="1" applyProtection="1">
      <alignment horizontal="justify" vertical="center" wrapText="1"/>
      <protection/>
    </xf>
    <xf numFmtId="0" fontId="5" fillId="34" borderId="38" xfId="63" applyFont="1" applyFill="1" applyBorder="1" applyAlignment="1" applyProtection="1">
      <alignment horizontal="justify" vertical="center" wrapText="1"/>
      <protection/>
    </xf>
    <xf numFmtId="9" fontId="5" fillId="0" borderId="10" xfId="68" applyFont="1" applyFill="1" applyBorder="1" applyAlignment="1" applyProtection="1">
      <alignment horizontal="center" vertical="center"/>
      <protection/>
    </xf>
    <xf numFmtId="0" fontId="5" fillId="0" borderId="10" xfId="68" applyNumberFormat="1" applyFont="1" applyFill="1" applyBorder="1" applyAlignment="1" applyProtection="1">
      <alignment horizontal="center" vertical="center" wrapText="1"/>
      <protection/>
    </xf>
    <xf numFmtId="0" fontId="6" fillId="34" borderId="10" xfId="63" applyFont="1" applyFill="1" applyBorder="1" applyAlignment="1" applyProtection="1">
      <alignment horizontal="center" vertical="center"/>
      <protection/>
    </xf>
    <xf numFmtId="0" fontId="95" fillId="0" borderId="10" xfId="63" applyFont="1" applyFill="1" applyBorder="1" applyAlignment="1" applyProtection="1">
      <alignment horizontal="center" vertical="center"/>
      <protection/>
    </xf>
    <xf numFmtId="0" fontId="5" fillId="34" borderId="11" xfId="63" applyFont="1" applyFill="1" applyBorder="1" applyAlignment="1" applyProtection="1">
      <alignment horizontal="center" vertical="center" wrapText="1"/>
      <protection/>
    </xf>
    <xf numFmtId="0" fontId="5" fillId="34" borderId="37" xfId="63" applyFont="1" applyFill="1" applyBorder="1" applyAlignment="1" applyProtection="1">
      <alignment horizontal="center" vertical="center" wrapText="1"/>
      <protection/>
    </xf>
    <xf numFmtId="0" fontId="5" fillId="34" borderId="38" xfId="63" applyFont="1" applyFill="1" applyBorder="1" applyAlignment="1" applyProtection="1">
      <alignment horizontal="center" vertical="center" wrapText="1"/>
      <protection/>
    </xf>
    <xf numFmtId="0" fontId="87" fillId="0" borderId="10" xfId="0" applyFont="1" applyBorder="1" applyAlignment="1" applyProtection="1">
      <alignment horizontal="center"/>
      <protection/>
    </xf>
    <xf numFmtId="0" fontId="90" fillId="33" borderId="10" xfId="0" applyFont="1" applyFill="1" applyBorder="1" applyAlignment="1" applyProtection="1">
      <alignment vertical="center" wrapText="1"/>
      <protection/>
    </xf>
    <xf numFmtId="0" fontId="89" fillId="33" borderId="10" xfId="0" applyFont="1" applyFill="1" applyBorder="1" applyAlignment="1" applyProtection="1">
      <alignment horizontal="center" vertical="center" wrapText="1"/>
      <protection locked="0"/>
    </xf>
    <xf numFmtId="0" fontId="76" fillId="33" borderId="10" xfId="0" applyFont="1" applyFill="1" applyBorder="1" applyAlignment="1">
      <alignment horizontal="center" vertical="center"/>
    </xf>
    <xf numFmtId="0" fontId="76" fillId="14" borderId="11" xfId="0" applyFont="1" applyFill="1" applyBorder="1" applyAlignment="1">
      <alignment horizontal="center" vertical="center" wrapText="1"/>
    </xf>
    <xf numFmtId="0" fontId="76" fillId="14" borderId="38" xfId="0" applyFont="1" applyFill="1" applyBorder="1" applyAlignment="1">
      <alignment horizontal="center" vertical="center" wrapText="1"/>
    </xf>
    <xf numFmtId="9" fontId="76" fillId="14" borderId="11" xfId="67" applyFont="1" applyFill="1" applyBorder="1" applyAlignment="1">
      <alignment horizontal="center" vertical="center" wrapText="1"/>
    </xf>
    <xf numFmtId="9" fontId="76" fillId="14" borderId="38" xfId="67" applyFont="1" applyFill="1" applyBorder="1" applyAlignment="1">
      <alignment horizontal="center" vertical="center" wrapText="1"/>
    </xf>
    <xf numFmtId="0" fontId="62" fillId="44" borderId="32" xfId="0" applyFont="1" applyFill="1" applyBorder="1" applyAlignment="1">
      <alignment horizontal="center" vertical="center"/>
    </xf>
    <xf numFmtId="0" fontId="62" fillId="44" borderId="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9" fontId="0" fillId="0" borderId="10" xfId="67" applyNumberFormat="1" applyFont="1" applyFill="1" applyBorder="1" applyAlignment="1">
      <alignment horizontal="center" vertical="center" wrapText="1"/>
    </xf>
    <xf numFmtId="0" fontId="97" fillId="45" borderId="11" xfId="0" applyFont="1" applyFill="1" applyBorder="1" applyAlignment="1">
      <alignment horizontal="center" vertical="center"/>
    </xf>
    <xf numFmtId="0" fontId="97" fillId="45" borderId="37" xfId="0" applyFont="1" applyFill="1" applyBorder="1" applyAlignment="1">
      <alignment horizontal="center" vertical="center"/>
    </xf>
    <xf numFmtId="0" fontId="97" fillId="45" borderId="38" xfId="0" applyFont="1" applyFill="1" applyBorder="1" applyAlignment="1">
      <alignment horizontal="center" vertical="center"/>
    </xf>
    <xf numFmtId="0" fontId="90" fillId="33" borderId="10" xfId="0" applyFont="1" applyFill="1" applyBorder="1" applyAlignment="1" applyProtection="1">
      <alignment horizontal="justify" vertical="center" wrapText="1"/>
      <protection/>
    </xf>
    <xf numFmtId="0" fontId="87" fillId="33" borderId="10" xfId="0" applyFont="1" applyFill="1" applyBorder="1" applyAlignment="1" applyProtection="1">
      <alignment horizontal="center"/>
      <protection locked="0"/>
    </xf>
    <xf numFmtId="0" fontId="4" fillId="39" borderId="10" xfId="63" applyFont="1" applyFill="1" applyBorder="1" applyAlignment="1" applyProtection="1">
      <alignment horizontal="justify" vertical="center" wrapText="1"/>
      <protection locked="0"/>
    </xf>
    <xf numFmtId="0" fontId="4" fillId="39" borderId="10" xfId="63" applyFont="1" applyFill="1" applyBorder="1" applyAlignment="1" applyProtection="1">
      <alignment horizontal="left" vertical="center" wrapText="1"/>
      <protection locked="0"/>
    </xf>
    <xf numFmtId="0" fontId="4" fillId="39" borderId="10" xfId="63" applyFont="1" applyFill="1" applyBorder="1" applyAlignment="1">
      <alignment horizontal="justify" vertical="center" wrapText="1"/>
      <protection/>
    </xf>
    <xf numFmtId="0" fontId="4" fillId="39" borderId="10" xfId="63" applyFont="1" applyFill="1" applyBorder="1" applyAlignment="1" applyProtection="1">
      <alignment horizontal="center" vertical="center" wrapText="1"/>
      <protection locked="0"/>
    </xf>
    <xf numFmtId="0" fontId="4" fillId="0" borderId="10" xfId="63" applyFont="1" applyFill="1" applyBorder="1" applyAlignment="1" applyProtection="1">
      <alignment horizontal="center" vertical="center" wrapText="1"/>
      <protection/>
    </xf>
    <xf numFmtId="0" fontId="4" fillId="39" borderId="10" xfId="63" applyFont="1" applyFill="1" applyBorder="1" applyAlignment="1">
      <alignment horizontal="justify" vertical="center"/>
      <protection/>
    </xf>
    <xf numFmtId="0" fontId="4" fillId="0" borderId="10" xfId="63" applyFont="1" applyFill="1" applyBorder="1" applyAlignment="1">
      <alignment horizontal="center" vertical="center"/>
      <protection/>
    </xf>
    <xf numFmtId="0" fontId="5" fillId="33" borderId="10" xfId="0" applyFont="1" applyFill="1" applyBorder="1" applyAlignment="1" applyProtection="1">
      <alignment horizontal="justify" vertical="center" wrapText="1"/>
      <protection/>
    </xf>
    <xf numFmtId="0" fontId="5" fillId="33" borderId="10" xfId="0" applyFont="1" applyFill="1" applyBorder="1" applyAlignment="1" applyProtection="1">
      <alignment horizontal="justify" vertical="center"/>
      <protection/>
    </xf>
    <xf numFmtId="0" fontId="5" fillId="0" borderId="10" xfId="0" applyFont="1" applyFill="1" applyBorder="1" applyAlignment="1" applyProtection="1">
      <alignment horizontal="justify" vertical="center" wrapText="1"/>
      <protection/>
    </xf>
    <xf numFmtId="0" fontId="5" fillId="0" borderId="10" xfId="0" applyFont="1" applyFill="1" applyBorder="1" applyAlignment="1" applyProtection="1">
      <alignment horizontal="justify" vertical="center"/>
      <protection/>
    </xf>
    <xf numFmtId="0" fontId="4" fillId="8" borderId="10" xfId="63" applyFont="1" applyFill="1" applyBorder="1" applyAlignment="1">
      <alignment horizontal="center" vertical="center"/>
      <protection/>
    </xf>
    <xf numFmtId="14" fontId="5" fillId="40" borderId="39" xfId="0" applyNumberFormat="1" applyFont="1" applyFill="1" applyBorder="1" applyAlignment="1" applyProtection="1">
      <alignment horizontal="center" vertical="center" wrapText="1"/>
      <protection/>
    </xf>
    <xf numFmtId="14" fontId="17" fillId="0" borderId="40" xfId="0" applyNumberFormat="1" applyFont="1" applyBorder="1" applyAlignment="1" applyProtection="1">
      <alignment/>
      <protection/>
    </xf>
    <xf numFmtId="14" fontId="17" fillId="0" borderId="41" xfId="0" applyNumberFormat="1" applyFont="1" applyBorder="1" applyAlignment="1" applyProtection="1">
      <alignment/>
      <protection/>
    </xf>
    <xf numFmtId="9" fontId="5" fillId="40" borderId="39" xfId="0" applyNumberFormat="1" applyFont="1" applyFill="1" applyBorder="1" applyAlignment="1" applyProtection="1">
      <alignment horizontal="center" vertical="center" wrapText="1"/>
      <protection/>
    </xf>
    <xf numFmtId="0" fontId="17" fillId="0" borderId="40" xfId="0" applyFont="1" applyBorder="1" applyAlignment="1" applyProtection="1">
      <alignment/>
      <protection/>
    </xf>
    <xf numFmtId="0" fontId="17" fillId="0" borderId="41" xfId="0" applyFont="1" applyBorder="1" applyAlignment="1" applyProtection="1">
      <alignment/>
      <protection/>
    </xf>
    <xf numFmtId="0" fontId="5" fillId="40" borderId="39" xfId="0" applyFont="1" applyFill="1" applyBorder="1" applyAlignment="1" applyProtection="1">
      <alignment horizontal="center" vertical="center"/>
      <protection/>
    </xf>
    <xf numFmtId="9" fontId="4" fillId="40" borderId="39" xfId="0" applyNumberFormat="1" applyFont="1" applyFill="1" applyBorder="1" applyAlignment="1" applyProtection="1">
      <alignment horizontal="left" vertical="center" wrapText="1"/>
      <protection/>
    </xf>
    <xf numFmtId="0" fontId="5" fillId="33" borderId="10" xfId="63" applyFont="1" applyFill="1" applyBorder="1" applyAlignment="1" applyProtection="1">
      <alignment horizontal="left" vertical="center" wrapText="1"/>
      <protection/>
    </xf>
    <xf numFmtId="187" fontId="5" fillId="0" borderId="39" xfId="0" applyNumberFormat="1" applyFont="1" applyBorder="1" applyAlignment="1" applyProtection="1">
      <alignment horizontal="center" vertical="center" wrapText="1"/>
      <protection/>
    </xf>
    <xf numFmtId="0" fontId="4" fillId="41" borderId="42" xfId="0" applyFont="1" applyFill="1" applyBorder="1" applyAlignment="1" applyProtection="1">
      <alignment horizontal="left" vertical="center" wrapText="1"/>
      <protection/>
    </xf>
    <xf numFmtId="0" fontId="17" fillId="0" borderId="43" xfId="0" applyFont="1" applyBorder="1" applyAlignment="1" applyProtection="1">
      <alignment/>
      <protection/>
    </xf>
    <xf numFmtId="0" fontId="4" fillId="41" borderId="39" xfId="0" applyFont="1" applyFill="1" applyBorder="1" applyAlignment="1" applyProtection="1">
      <alignment horizontal="center" vertical="center"/>
      <protection/>
    </xf>
    <xf numFmtId="9" fontId="4" fillId="41" borderId="39" xfId="0" applyNumberFormat="1" applyFont="1" applyFill="1" applyBorder="1" applyAlignment="1" applyProtection="1">
      <alignment horizontal="center" vertical="center"/>
      <protection/>
    </xf>
    <xf numFmtId="0" fontId="5" fillId="40" borderId="39" xfId="0" applyFont="1" applyFill="1" applyBorder="1" applyAlignment="1" applyProtection="1">
      <alignment horizontal="center" vertical="center" wrapText="1"/>
      <protection/>
    </xf>
    <xf numFmtId="49" fontId="5" fillId="40" borderId="39" xfId="0" applyNumberFormat="1" applyFont="1" applyFill="1" applyBorder="1" applyAlignment="1" applyProtection="1">
      <alignment horizontal="center" vertical="center"/>
      <protection/>
    </xf>
    <xf numFmtId="0" fontId="17" fillId="0" borderId="40" xfId="0" applyFont="1" applyBorder="1" applyAlignment="1" applyProtection="1">
      <alignment horizontal="center"/>
      <protection/>
    </xf>
    <xf numFmtId="0" fontId="17" fillId="0" borderId="41" xfId="0" applyFont="1" applyBorder="1" applyAlignment="1" applyProtection="1">
      <alignment horizontal="center"/>
      <protection/>
    </xf>
    <xf numFmtId="0" fontId="5" fillId="0" borderId="39" xfId="0" applyFont="1" applyBorder="1" applyAlignment="1" applyProtection="1">
      <alignment horizontal="center" vertical="center" wrapText="1"/>
      <protection/>
    </xf>
    <xf numFmtId="1" fontId="5" fillId="40" borderId="39" xfId="0" applyNumberFormat="1" applyFont="1" applyFill="1" applyBorder="1" applyAlignment="1" applyProtection="1">
      <alignment horizontal="center" vertical="center" wrapText="1"/>
      <protection/>
    </xf>
    <xf numFmtId="9" fontId="5" fillId="40" borderId="39" xfId="0" applyNumberFormat="1" applyFont="1" applyFill="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6" fillId="0" borderId="10" xfId="63" applyFont="1" applyFill="1" applyBorder="1" applyAlignment="1" applyProtection="1">
      <alignment horizontal="center" vertical="center"/>
      <protection/>
    </xf>
    <xf numFmtId="0" fontId="4" fillId="41" borderId="39" xfId="0" applyFont="1" applyFill="1" applyBorder="1" applyAlignment="1" applyProtection="1">
      <alignment horizontal="left" vertical="center" wrapText="1"/>
      <protection/>
    </xf>
    <xf numFmtId="0" fontId="17" fillId="0" borderId="41" xfId="0" applyFont="1" applyBorder="1" applyAlignment="1" applyProtection="1">
      <alignment horizontal="left"/>
      <protection/>
    </xf>
    <xf numFmtId="0" fontId="2" fillId="0" borderId="10" xfId="0" applyFont="1" applyBorder="1" applyAlignment="1" applyProtection="1">
      <alignment horizontal="center"/>
      <protection/>
    </xf>
    <xf numFmtId="0" fontId="90" fillId="33" borderId="10" xfId="0"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31" xfId="0" applyBorder="1" applyAlignment="1">
      <alignment horizontal="center" vertical="center" wrapText="1"/>
    </xf>
    <xf numFmtId="0" fontId="0" fillId="0" borderId="33" xfId="0" applyBorder="1" applyAlignment="1">
      <alignment horizontal="center" vertical="center" wrapText="1"/>
    </xf>
    <xf numFmtId="9" fontId="0" fillId="0" borderId="26" xfId="67" applyNumberFormat="1" applyFont="1" applyBorder="1" applyAlignment="1">
      <alignment horizontal="center" vertical="center"/>
    </xf>
    <xf numFmtId="9" fontId="0" fillId="0" borderId="28" xfId="67" applyNumberFormat="1" applyFont="1" applyBorder="1" applyAlignment="1">
      <alignment horizontal="center" vertical="center"/>
    </xf>
    <xf numFmtId="0" fontId="87" fillId="33" borderId="10" xfId="0" applyFont="1" applyFill="1" applyBorder="1" applyAlignment="1" applyProtection="1">
      <alignment horizontal="center" vertical="center"/>
      <protection locked="0"/>
    </xf>
    <xf numFmtId="0" fontId="3" fillId="0" borderId="44" xfId="64" applyFont="1" applyBorder="1" applyAlignment="1">
      <alignment horizontal="center" vertical="center" wrapText="1"/>
      <protection/>
    </xf>
    <xf numFmtId="0" fontId="3" fillId="0" borderId="45" xfId="64" applyFont="1" applyBorder="1" applyAlignment="1">
      <alignment horizontal="center" vertical="center" wrapText="1"/>
      <protection/>
    </xf>
    <xf numFmtId="0" fontId="3" fillId="0" borderId="46" xfId="64" applyFont="1" applyBorder="1" applyAlignment="1">
      <alignment horizontal="center" vertical="center" wrapText="1"/>
      <protection/>
    </xf>
    <xf numFmtId="0" fontId="3" fillId="0" borderId="47" xfId="64" applyFont="1" applyFill="1" applyBorder="1" applyAlignment="1">
      <alignment horizontal="center" vertical="center" wrapText="1"/>
      <protection/>
    </xf>
    <xf numFmtId="0" fontId="3" fillId="0" borderId="48" xfId="64" applyFont="1" applyFill="1" applyBorder="1" applyAlignment="1">
      <alignment horizontal="center" vertical="center" wrapText="1"/>
      <protection/>
    </xf>
    <xf numFmtId="0" fontId="3" fillId="0" borderId="49" xfId="64" applyFont="1" applyFill="1" applyBorder="1" applyAlignment="1">
      <alignment horizontal="center" vertical="center" wrapText="1"/>
      <protection/>
    </xf>
    <xf numFmtId="49" fontId="10" fillId="36" borderId="50" xfId="64" applyNumberFormat="1" applyFont="1" applyFill="1" applyBorder="1" applyAlignment="1">
      <alignment horizontal="center" vertical="center" wrapText="1"/>
      <protection/>
    </xf>
    <xf numFmtId="49" fontId="10" fillId="36" borderId="21" xfId="64" applyNumberFormat="1" applyFont="1" applyFill="1" applyBorder="1" applyAlignment="1">
      <alignment horizontal="center" vertical="center" wrapText="1"/>
      <protection/>
    </xf>
    <xf numFmtId="3" fontId="3" fillId="35" borderId="38" xfId="65" applyNumberFormat="1" applyFont="1" applyFill="1" applyBorder="1" applyAlignment="1">
      <alignment horizontal="center" vertical="center"/>
      <protection/>
    </xf>
    <xf numFmtId="3" fontId="3" fillId="35" borderId="10" xfId="65" applyNumberFormat="1" applyFont="1" applyFill="1" applyBorder="1" applyAlignment="1">
      <alignment horizontal="center" vertical="center"/>
      <protection/>
    </xf>
    <xf numFmtId="0" fontId="3" fillId="35" borderId="10" xfId="62" applyFont="1" applyFill="1" applyBorder="1" applyAlignment="1">
      <alignment horizontal="center" vertical="center"/>
      <protection/>
    </xf>
    <xf numFmtId="0" fontId="3" fillId="0" borderId="10" xfId="64" applyFont="1" applyBorder="1" applyAlignment="1">
      <alignment horizontal="center" vertical="center" wrapText="1"/>
      <protection/>
    </xf>
    <xf numFmtId="49" fontId="4" fillId="35" borderId="10" xfId="62" applyNumberFormat="1" applyFont="1" applyFill="1" applyBorder="1" applyAlignment="1">
      <alignment horizontal="center" vertical="center" wrapText="1"/>
      <protection/>
    </xf>
    <xf numFmtId="49" fontId="9" fillId="36" borderId="51" xfId="64" applyNumberFormat="1" applyFont="1" applyFill="1" applyBorder="1" applyAlignment="1">
      <alignment horizontal="center" vertical="center" wrapText="1"/>
      <protection/>
    </xf>
    <xf numFmtId="49" fontId="9" fillId="36" borderId="52" xfId="64" applyNumberFormat="1" applyFont="1" applyFill="1" applyBorder="1" applyAlignment="1">
      <alignment horizontal="center" vertical="center" wrapText="1"/>
      <protection/>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Currency" xfId="55"/>
    <cellStyle name="Currency [0]" xfId="56"/>
    <cellStyle name="Moneda 2" xfId="57"/>
    <cellStyle name="Neutral" xfId="58"/>
    <cellStyle name="Normal 2" xfId="59"/>
    <cellStyle name="Normal 2 2" xfId="60"/>
    <cellStyle name="Normal 3" xfId="61"/>
    <cellStyle name="Normal 3 2" xfId="62"/>
    <cellStyle name="Normal 4" xfId="63"/>
    <cellStyle name="Normal 8" xfId="64"/>
    <cellStyle name="Normal_573_2009_ Actualizado 22_12_2009" xfId="65"/>
    <cellStyle name="Notas" xfId="66"/>
    <cellStyle name="Percent" xfId="67"/>
    <cellStyle name="Porcentual 2"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985"/>
          <c:w val="0.9835"/>
          <c:h val="0.90975"/>
        </c:manualLayout>
      </c:layout>
      <c:lineChart>
        <c:grouping val="standard"/>
        <c:varyColors val="0"/>
        <c:ser>
          <c:idx val="0"/>
          <c:order val="0"/>
          <c:tx>
            <c:strRef>
              <c:f>1!$B$21:$D$21</c:f>
              <c:strCache>
                <c:ptCount val="1"/>
                <c:pt idx="0">
                  <c:v>Número de lineamientos técnicos en seguridad vial impartidos </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1!$C$29:$C$40</c:f>
              <c:numCache/>
            </c:numRef>
          </c:val>
          <c:smooth val="0"/>
        </c:ser>
        <c:ser>
          <c:idx val="1"/>
          <c:order val="1"/>
          <c:tx>
            <c:strRef>
              <c:f>1!$E$21:$H$21</c:f>
              <c:strCache>
                <c:ptCount val="1"/>
                <c:pt idx="0">
                  <c:v>Total de  lineamientos técnicos en seguridad vial diseñados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1!$E$29:$E$40</c:f>
              <c:numCache/>
            </c:numRef>
          </c:val>
          <c:smooth val="0"/>
        </c:ser>
        <c:marker val="1"/>
        <c:axId val="50949569"/>
        <c:axId val="55892938"/>
      </c:lineChart>
      <c:catAx>
        <c:axId val="50949569"/>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5892938"/>
        <c:crosses val="autoZero"/>
        <c:auto val="1"/>
        <c:lblOffset val="100"/>
        <c:tickLblSkip val="1"/>
        <c:noMultiLvlLbl val="0"/>
      </c:catAx>
      <c:valAx>
        <c:axId val="5589293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0949569"/>
        <c:crossesAt val="1"/>
        <c:crossBetween val="between"/>
        <c:dispUnits/>
      </c:valAx>
      <c:spPr>
        <a:noFill/>
        <a:ln>
          <a:noFill/>
        </a:ln>
      </c:spPr>
    </c:plotArea>
    <c:legend>
      <c:legendPos val="t"/>
      <c:layout>
        <c:manualLayout>
          <c:xMode val="edge"/>
          <c:yMode val="edge"/>
          <c:x val="0.106"/>
          <c:y val="0"/>
          <c:w val="0.894"/>
          <c:h val="0.0767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985"/>
          <c:w val="0.9835"/>
          <c:h val="0.90975"/>
        </c:manualLayout>
      </c:layout>
      <c:lineChart>
        <c:grouping val="standard"/>
        <c:varyColors val="0"/>
        <c:ser>
          <c:idx val="0"/>
          <c:order val="0"/>
          <c:tx>
            <c:strRef>
              <c:f>3_PAAC!$B$21:$D$21</c:f>
              <c:strCache>
                <c:ptCount val="1"/>
                <c:pt idx="0">
                  <c:v>Total actividades ejecutadas </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3_PAAC!$C$29:$C$40</c:f>
              <c:numCache/>
            </c:numRef>
          </c:val>
          <c:smooth val="0"/>
        </c:ser>
        <c:ser>
          <c:idx val="1"/>
          <c:order val="1"/>
          <c:tx>
            <c:strRef>
              <c:f>3_PAAC!$E$21:$H$21</c:f>
              <c:strCache>
                <c:ptCount val="1"/>
                <c:pt idx="0">
                  <c:v>Total actividades programadas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3_PAAC!$E$29:$E$40</c:f>
              <c:numCache/>
            </c:numRef>
          </c:val>
          <c:smooth val="0"/>
        </c:ser>
        <c:marker val="1"/>
        <c:axId val="33274395"/>
        <c:axId val="31034100"/>
      </c:lineChart>
      <c:catAx>
        <c:axId val="33274395"/>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1034100"/>
        <c:crosses val="autoZero"/>
        <c:auto val="1"/>
        <c:lblOffset val="100"/>
        <c:tickLblSkip val="1"/>
        <c:noMultiLvlLbl val="0"/>
      </c:catAx>
      <c:valAx>
        <c:axId val="3103410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3274395"/>
        <c:crossesAt val="1"/>
        <c:crossBetween val="between"/>
        <c:dispUnits/>
      </c:valAx>
      <c:spPr>
        <a:noFill/>
        <a:ln>
          <a:noFill/>
        </a:ln>
      </c:spPr>
    </c:plotArea>
    <c:legend>
      <c:legendPos val="t"/>
      <c:layout>
        <c:manualLayout>
          <c:xMode val="edge"/>
          <c:yMode val="edge"/>
          <c:x val="0.106"/>
          <c:y val="0"/>
          <c:w val="0.894"/>
          <c:h val="0.0767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985"/>
          <c:w val="0.9835"/>
          <c:h val="0.90975"/>
        </c:manualLayout>
      </c:layout>
      <c:lineChart>
        <c:grouping val="standard"/>
        <c:varyColors val="0"/>
        <c:ser>
          <c:idx val="0"/>
          <c:order val="0"/>
          <c:tx>
            <c:strRef>
              <c:f>'4 MIPG'!$B$21:$D$21</c:f>
              <c:strCache>
                <c:ptCount val="1"/>
                <c:pt idx="0">
                  <c:v>Porcentaje de avance en actividades ejecutadas</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'4 MIPG'!$C$29:$C$40</c:f>
              <c:numCache/>
            </c:numRef>
          </c:val>
          <c:smooth val="0"/>
        </c:ser>
        <c:ser>
          <c:idx val="1"/>
          <c:order val="1"/>
          <c:tx>
            <c:strRef>
              <c:f>'4 MIPG'!$E$21:$H$21</c:f>
              <c:strCache>
                <c:ptCount val="1"/>
                <c:pt idx="0">
                  <c:v>Porcentaje total  de avance de actividades programado en la vigencia</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'4 MIPG'!$E$29:$E$40</c:f>
              <c:numCache/>
            </c:numRef>
          </c:val>
          <c:smooth val="0"/>
        </c:ser>
        <c:marker val="1"/>
        <c:axId val="10871445"/>
        <c:axId val="30734142"/>
      </c:lineChart>
      <c:catAx>
        <c:axId val="10871445"/>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0734142"/>
        <c:crosses val="autoZero"/>
        <c:auto val="1"/>
        <c:lblOffset val="100"/>
        <c:tickLblSkip val="1"/>
        <c:noMultiLvlLbl val="0"/>
      </c:catAx>
      <c:valAx>
        <c:axId val="307341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871445"/>
        <c:crossesAt val="1"/>
        <c:crossBetween val="between"/>
        <c:dispUnits/>
      </c:valAx>
      <c:spPr>
        <a:noFill/>
        <a:ln>
          <a:noFill/>
        </a:ln>
      </c:spPr>
    </c:plotArea>
    <c:legend>
      <c:legendPos val="t"/>
      <c:layout>
        <c:manualLayout>
          <c:xMode val="edge"/>
          <c:yMode val="edge"/>
          <c:x val="0.106"/>
          <c:y val="0"/>
          <c:w val="0.894"/>
          <c:h val="0.0767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57150</xdr:rowOff>
    </xdr:from>
    <xdr:to>
      <xdr:col>1</xdr:col>
      <xdr:colOff>1181100</xdr:colOff>
      <xdr:row>3</xdr:row>
      <xdr:rowOff>342900</xdr:rowOff>
    </xdr:to>
    <xdr:pic>
      <xdr:nvPicPr>
        <xdr:cNvPr id="1" name="Imagen 1"/>
        <xdr:cNvPicPr preferRelativeResize="1">
          <a:picLocks noChangeAspect="1"/>
        </xdr:cNvPicPr>
      </xdr:nvPicPr>
      <xdr:blipFill>
        <a:blip r:embed="rId1"/>
        <a:srcRect l="20408" t="8355" r="19293" b="10925"/>
        <a:stretch>
          <a:fillRect/>
        </a:stretch>
      </xdr:blipFill>
      <xdr:spPr>
        <a:xfrm>
          <a:off x="447675" y="57150"/>
          <a:ext cx="1343025"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1381125</xdr:colOff>
      <xdr:row>3</xdr:row>
      <xdr:rowOff>342900</xdr:rowOff>
    </xdr:to>
    <xdr:pic>
      <xdr:nvPicPr>
        <xdr:cNvPr id="1" name="Imagen 1"/>
        <xdr:cNvPicPr preferRelativeResize="1">
          <a:picLocks noChangeAspect="1"/>
        </xdr:cNvPicPr>
      </xdr:nvPicPr>
      <xdr:blipFill>
        <a:blip r:embed="rId1"/>
        <a:srcRect l="20408" t="8355" r="19293" b="10925"/>
        <a:stretch>
          <a:fillRect/>
        </a:stretch>
      </xdr:blipFill>
      <xdr:spPr>
        <a:xfrm>
          <a:off x="371475" y="57150"/>
          <a:ext cx="1343025" cy="1428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66675</xdr:rowOff>
    </xdr:from>
    <xdr:to>
      <xdr:col>0</xdr:col>
      <xdr:colOff>1609725</xdr:colOff>
      <xdr:row>3</xdr:row>
      <xdr:rowOff>352425</xdr:rowOff>
    </xdr:to>
    <xdr:pic>
      <xdr:nvPicPr>
        <xdr:cNvPr id="1" name="Imagen 1"/>
        <xdr:cNvPicPr preferRelativeResize="1">
          <a:picLocks noChangeAspect="1"/>
        </xdr:cNvPicPr>
      </xdr:nvPicPr>
      <xdr:blipFill>
        <a:blip r:embed="rId1"/>
        <a:srcRect l="20408" t="8355" r="19293" b="10925"/>
        <a:stretch>
          <a:fillRect/>
        </a:stretch>
      </xdr:blipFill>
      <xdr:spPr>
        <a:xfrm>
          <a:off x="266700" y="66675"/>
          <a:ext cx="1343025" cy="1428750"/>
        </a:xfrm>
        <a:prstGeom prst="rect">
          <a:avLst/>
        </a:prstGeom>
        <a:noFill/>
        <a:ln w="9525" cmpd="sng">
          <a:noFill/>
        </a:ln>
      </xdr:spPr>
    </xdr:pic>
    <xdr:clientData/>
  </xdr:twoCellAnchor>
  <xdr:twoCellAnchor>
    <xdr:from>
      <xdr:col>1</xdr:col>
      <xdr:colOff>428625</xdr:colOff>
      <xdr:row>42</xdr:row>
      <xdr:rowOff>76200</xdr:rowOff>
    </xdr:from>
    <xdr:to>
      <xdr:col>6</xdr:col>
      <xdr:colOff>723900</xdr:colOff>
      <xdr:row>46</xdr:row>
      <xdr:rowOff>485775</xdr:rowOff>
    </xdr:to>
    <xdr:graphicFrame>
      <xdr:nvGraphicFramePr>
        <xdr:cNvPr id="2" name="Gráfico 5"/>
        <xdr:cNvGraphicFramePr/>
      </xdr:nvGraphicFramePr>
      <xdr:xfrm>
        <a:off x="2143125" y="14763750"/>
        <a:ext cx="7200900" cy="26955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47625</xdr:rowOff>
    </xdr:from>
    <xdr:to>
      <xdr:col>0</xdr:col>
      <xdr:colOff>1581150</xdr:colOff>
      <xdr:row>3</xdr:row>
      <xdr:rowOff>333375</xdr:rowOff>
    </xdr:to>
    <xdr:pic>
      <xdr:nvPicPr>
        <xdr:cNvPr id="1" name="Imagen 1"/>
        <xdr:cNvPicPr preferRelativeResize="1">
          <a:picLocks noChangeAspect="1"/>
        </xdr:cNvPicPr>
      </xdr:nvPicPr>
      <xdr:blipFill>
        <a:blip r:embed="rId1"/>
        <a:srcRect l="20408" t="8355" r="19293" b="10925"/>
        <a:stretch>
          <a:fillRect/>
        </a:stretch>
      </xdr:blipFill>
      <xdr:spPr>
        <a:xfrm>
          <a:off x="238125" y="47625"/>
          <a:ext cx="1343025" cy="1428750"/>
        </a:xfrm>
        <a:prstGeom prst="rect">
          <a:avLst/>
        </a:prstGeom>
        <a:noFill/>
        <a:ln w="9525" cmpd="sng">
          <a:noFill/>
        </a:ln>
      </xdr:spPr>
    </xdr:pic>
    <xdr:clientData/>
  </xdr:twoCellAnchor>
  <xdr:twoCellAnchor>
    <xdr:from>
      <xdr:col>1</xdr:col>
      <xdr:colOff>219075</xdr:colOff>
      <xdr:row>42</xdr:row>
      <xdr:rowOff>95250</xdr:rowOff>
    </xdr:from>
    <xdr:to>
      <xdr:col>6</xdr:col>
      <xdr:colOff>514350</xdr:colOff>
      <xdr:row>46</xdr:row>
      <xdr:rowOff>504825</xdr:rowOff>
    </xdr:to>
    <xdr:graphicFrame>
      <xdr:nvGraphicFramePr>
        <xdr:cNvPr id="2" name="Gráfico 5"/>
        <xdr:cNvGraphicFramePr/>
      </xdr:nvGraphicFramePr>
      <xdr:xfrm>
        <a:off x="1933575" y="14497050"/>
        <a:ext cx="7200900" cy="26955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0</xdr:row>
      <xdr:rowOff>47625</xdr:rowOff>
    </xdr:from>
    <xdr:to>
      <xdr:col>1</xdr:col>
      <xdr:colOff>1314450</xdr:colOff>
      <xdr:row>3</xdr:row>
      <xdr:rowOff>333375</xdr:rowOff>
    </xdr:to>
    <xdr:pic>
      <xdr:nvPicPr>
        <xdr:cNvPr id="1" name="Imagen 1"/>
        <xdr:cNvPicPr preferRelativeResize="1">
          <a:picLocks noChangeAspect="1"/>
        </xdr:cNvPicPr>
      </xdr:nvPicPr>
      <xdr:blipFill>
        <a:blip r:embed="rId1"/>
        <a:srcRect l="20408" t="8355" r="19293" b="10925"/>
        <a:stretch>
          <a:fillRect/>
        </a:stretch>
      </xdr:blipFill>
      <xdr:spPr>
        <a:xfrm>
          <a:off x="685800" y="47625"/>
          <a:ext cx="1343025" cy="1428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47625</xdr:rowOff>
    </xdr:from>
    <xdr:to>
      <xdr:col>0</xdr:col>
      <xdr:colOff>1590675</xdr:colOff>
      <xdr:row>3</xdr:row>
      <xdr:rowOff>333375</xdr:rowOff>
    </xdr:to>
    <xdr:pic>
      <xdr:nvPicPr>
        <xdr:cNvPr id="1" name="Imagen 4"/>
        <xdr:cNvPicPr preferRelativeResize="1">
          <a:picLocks noChangeAspect="1"/>
        </xdr:cNvPicPr>
      </xdr:nvPicPr>
      <xdr:blipFill>
        <a:blip r:embed="rId1"/>
        <a:srcRect l="20408" t="8355" r="19293" b="10925"/>
        <a:stretch>
          <a:fillRect/>
        </a:stretch>
      </xdr:blipFill>
      <xdr:spPr>
        <a:xfrm>
          <a:off x="247650" y="47625"/>
          <a:ext cx="1343025" cy="1428750"/>
        </a:xfrm>
        <a:prstGeom prst="rect">
          <a:avLst/>
        </a:prstGeom>
        <a:noFill/>
        <a:ln w="9525" cmpd="sng">
          <a:noFill/>
        </a:ln>
      </xdr:spPr>
    </xdr:pic>
    <xdr:clientData/>
  </xdr:twoCellAnchor>
  <xdr:twoCellAnchor>
    <xdr:from>
      <xdr:col>1</xdr:col>
      <xdr:colOff>333375</xdr:colOff>
      <xdr:row>42</xdr:row>
      <xdr:rowOff>76200</xdr:rowOff>
    </xdr:from>
    <xdr:to>
      <xdr:col>6</xdr:col>
      <xdr:colOff>628650</xdr:colOff>
      <xdr:row>46</xdr:row>
      <xdr:rowOff>485775</xdr:rowOff>
    </xdr:to>
    <xdr:graphicFrame>
      <xdr:nvGraphicFramePr>
        <xdr:cNvPr id="2" name="Gráfico 5"/>
        <xdr:cNvGraphicFramePr/>
      </xdr:nvGraphicFramePr>
      <xdr:xfrm>
        <a:off x="2047875" y="14630400"/>
        <a:ext cx="7200900" cy="26955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0</xdr:row>
      <xdr:rowOff>57150</xdr:rowOff>
    </xdr:from>
    <xdr:to>
      <xdr:col>1</xdr:col>
      <xdr:colOff>1304925</xdr:colOff>
      <xdr:row>3</xdr:row>
      <xdr:rowOff>342900</xdr:rowOff>
    </xdr:to>
    <xdr:pic>
      <xdr:nvPicPr>
        <xdr:cNvPr id="1" name="Imagen 2"/>
        <xdr:cNvPicPr preferRelativeResize="1">
          <a:picLocks noChangeAspect="1"/>
        </xdr:cNvPicPr>
      </xdr:nvPicPr>
      <xdr:blipFill>
        <a:blip r:embed="rId1"/>
        <a:srcRect l="20408" t="8355" r="19293" b="10925"/>
        <a:stretch>
          <a:fillRect/>
        </a:stretch>
      </xdr:blipFill>
      <xdr:spPr>
        <a:xfrm>
          <a:off x="676275" y="57150"/>
          <a:ext cx="1343025" cy="1428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movilidad.movilidadbogota.gov.co/D\Perfil%20Dpachon\Downloads\1.%20POA_PRYTO_339_TRIM_II_2017%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W22"/>
  <sheetViews>
    <sheetView showGridLines="0" zoomScale="55" zoomScaleNormal="55" zoomScaleSheetLayoutView="70" workbookViewId="0" topLeftCell="A1">
      <selection activeCell="A1" sqref="A1:B4"/>
    </sheetView>
  </sheetViews>
  <sheetFormatPr defaultColWidth="0" defaultRowHeight="15" zeroHeight="1"/>
  <cols>
    <col min="1" max="1" width="9.140625" style="5" customWidth="1"/>
    <col min="2" max="2" width="24.00390625" style="5" customWidth="1"/>
    <col min="3" max="3" width="62.28125" style="5" customWidth="1"/>
    <col min="4" max="4" width="18.57421875" style="5" customWidth="1"/>
    <col min="5" max="5" width="39.140625" style="5" customWidth="1"/>
    <col min="6" max="6" width="19.00390625" style="5" customWidth="1"/>
    <col min="7" max="7" width="23.28125" style="5" customWidth="1"/>
    <col min="8" max="8" width="39.421875" style="5" customWidth="1"/>
    <col min="9" max="21" width="12.421875" style="5" customWidth="1"/>
    <col min="22" max="22" width="15.7109375" style="5" customWidth="1"/>
    <col min="23" max="23" width="49.7109375" style="5" customWidth="1"/>
    <col min="24" max="16384" width="0" style="5" hidden="1" customWidth="1"/>
  </cols>
  <sheetData>
    <row r="1" spans="1:23" s="190" customFormat="1" ht="30" customHeight="1">
      <c r="A1" s="230"/>
      <c r="B1" s="231"/>
      <c r="C1" s="229" t="s">
        <v>310</v>
      </c>
      <c r="D1" s="229"/>
      <c r="E1" s="229"/>
      <c r="F1" s="229"/>
      <c r="G1" s="229"/>
      <c r="H1" s="229"/>
      <c r="I1" s="229"/>
      <c r="J1" s="229"/>
      <c r="K1" s="229"/>
      <c r="L1" s="229"/>
      <c r="M1" s="229"/>
      <c r="N1" s="229"/>
      <c r="O1" s="229"/>
      <c r="P1" s="229"/>
      <c r="Q1" s="229"/>
      <c r="R1" s="229"/>
      <c r="S1" s="229"/>
      <c r="T1" s="229"/>
      <c r="U1" s="229"/>
      <c r="V1" s="229"/>
      <c r="W1" s="229"/>
    </row>
    <row r="2" spans="1:23" s="190" customFormat="1" ht="30" customHeight="1">
      <c r="A2" s="232"/>
      <c r="B2" s="233"/>
      <c r="C2" s="229" t="s">
        <v>16</v>
      </c>
      <c r="D2" s="229"/>
      <c r="E2" s="229"/>
      <c r="F2" s="229"/>
      <c r="G2" s="229"/>
      <c r="H2" s="229"/>
      <c r="I2" s="229"/>
      <c r="J2" s="229"/>
      <c r="K2" s="229"/>
      <c r="L2" s="229"/>
      <c r="M2" s="229"/>
      <c r="N2" s="229"/>
      <c r="O2" s="229"/>
      <c r="P2" s="229"/>
      <c r="Q2" s="229"/>
      <c r="R2" s="229"/>
      <c r="S2" s="229"/>
      <c r="T2" s="229"/>
      <c r="U2" s="229"/>
      <c r="V2" s="229"/>
      <c r="W2" s="229"/>
    </row>
    <row r="3" spans="1:23" s="190" customFormat="1" ht="30" customHeight="1">
      <c r="A3" s="232"/>
      <c r="B3" s="233"/>
      <c r="C3" s="229" t="s">
        <v>262</v>
      </c>
      <c r="D3" s="229"/>
      <c r="E3" s="229"/>
      <c r="F3" s="229"/>
      <c r="G3" s="229"/>
      <c r="H3" s="229"/>
      <c r="I3" s="229"/>
      <c r="J3" s="229"/>
      <c r="K3" s="229"/>
      <c r="L3" s="229"/>
      <c r="M3" s="229"/>
      <c r="N3" s="229"/>
      <c r="O3" s="229"/>
      <c r="P3" s="229"/>
      <c r="Q3" s="229"/>
      <c r="R3" s="229"/>
      <c r="S3" s="229"/>
      <c r="T3" s="229"/>
      <c r="U3" s="229"/>
      <c r="V3" s="229"/>
      <c r="W3" s="229"/>
    </row>
    <row r="4" spans="1:23" s="190" customFormat="1" ht="30" customHeight="1">
      <c r="A4" s="234"/>
      <c r="B4" s="235"/>
      <c r="C4" s="212" t="s">
        <v>20</v>
      </c>
      <c r="D4" s="212"/>
      <c r="E4" s="212"/>
      <c r="F4" s="212"/>
      <c r="G4" s="212"/>
      <c r="H4" s="212"/>
      <c r="I4" s="210" t="s">
        <v>309</v>
      </c>
      <c r="J4" s="210"/>
      <c r="K4" s="210"/>
      <c r="L4" s="210"/>
      <c r="M4" s="210"/>
      <c r="N4" s="210"/>
      <c r="O4" s="210"/>
      <c r="P4" s="210"/>
      <c r="Q4" s="210"/>
      <c r="R4" s="210"/>
      <c r="S4" s="210"/>
      <c r="T4" s="210"/>
      <c r="U4" s="210"/>
      <c r="V4" s="210"/>
      <c r="W4" s="210"/>
    </row>
    <row r="5" spans="3:14" s="7" customFormat="1" ht="30" customHeight="1">
      <c r="C5" s="12"/>
      <c r="D5" s="12"/>
      <c r="E5" s="12"/>
      <c r="F5" s="9"/>
      <c r="G5" s="9"/>
      <c r="H5" s="8"/>
      <c r="I5" s="9"/>
      <c r="J5" s="10"/>
      <c r="K5" s="11"/>
      <c r="L5" s="11"/>
      <c r="M5" s="11"/>
      <c r="N5" s="11"/>
    </row>
    <row r="6" spans="2:23" s="1" customFormat="1" ht="30" customHeight="1">
      <c r="B6" s="191" t="s">
        <v>24</v>
      </c>
      <c r="C6" s="239" t="s">
        <v>331</v>
      </c>
      <c r="D6" s="239"/>
      <c r="E6" s="239"/>
      <c r="F6" s="239"/>
      <c r="G6" s="3"/>
      <c r="H6" s="3"/>
      <c r="I6" s="3"/>
      <c r="J6" s="3"/>
      <c r="K6" s="3"/>
      <c r="L6" s="3"/>
      <c r="M6" s="3"/>
      <c r="N6" s="3"/>
      <c r="O6" s="3"/>
      <c r="P6" s="6"/>
      <c r="Q6" s="6"/>
      <c r="R6" s="6"/>
      <c r="S6" s="6"/>
      <c r="T6" s="4"/>
      <c r="U6" s="4"/>
      <c r="V6" s="2"/>
      <c r="W6" s="2"/>
    </row>
    <row r="7" s="1" customFormat="1" ht="30" customHeight="1"/>
    <row r="8" spans="1:23" s="39" customFormat="1" ht="30" customHeight="1">
      <c r="A8" s="246" t="s">
        <v>23</v>
      </c>
      <c r="B8" s="247"/>
      <c r="C8" s="247"/>
      <c r="D8" s="247"/>
      <c r="E8" s="247"/>
      <c r="F8" s="247"/>
      <c r="G8" s="247"/>
      <c r="H8" s="247"/>
      <c r="I8" s="247"/>
      <c r="J8" s="247"/>
      <c r="K8" s="247"/>
      <c r="L8" s="247"/>
      <c r="M8" s="247"/>
      <c r="N8" s="247"/>
      <c r="O8" s="247"/>
      <c r="P8" s="247"/>
      <c r="Q8" s="247"/>
      <c r="R8" s="247"/>
      <c r="S8" s="247"/>
      <c r="T8" s="247"/>
      <c r="U8" s="247"/>
      <c r="V8" s="247"/>
      <c r="W8" s="248"/>
    </row>
    <row r="9" spans="1:23" s="40" customFormat="1" ht="38.25" customHeight="1">
      <c r="A9" s="236" t="s">
        <v>7</v>
      </c>
      <c r="B9" s="241" t="s">
        <v>8</v>
      </c>
      <c r="C9" s="242"/>
      <c r="D9" s="243" t="s">
        <v>19</v>
      </c>
      <c r="E9" s="243" t="s">
        <v>129</v>
      </c>
      <c r="F9" s="236" t="s">
        <v>14</v>
      </c>
      <c r="G9" s="236" t="s">
        <v>130</v>
      </c>
      <c r="H9" s="236" t="s">
        <v>131</v>
      </c>
      <c r="I9" s="241" t="s">
        <v>301</v>
      </c>
      <c r="J9" s="242"/>
      <c r="K9" s="242"/>
      <c r="L9" s="242"/>
      <c r="M9" s="242"/>
      <c r="N9" s="242"/>
      <c r="O9" s="242"/>
      <c r="P9" s="242"/>
      <c r="Q9" s="242"/>
      <c r="R9" s="242"/>
      <c r="S9" s="242"/>
      <c r="T9" s="242"/>
      <c r="U9" s="242"/>
      <c r="V9" s="242"/>
      <c r="W9" s="245"/>
    </row>
    <row r="10" spans="1:23" s="40" customFormat="1" ht="46.5" customHeight="1">
      <c r="A10" s="236"/>
      <c r="B10" s="41" t="s">
        <v>22</v>
      </c>
      <c r="C10" s="41" t="s">
        <v>366</v>
      </c>
      <c r="D10" s="244"/>
      <c r="E10" s="244"/>
      <c r="F10" s="236"/>
      <c r="G10" s="236"/>
      <c r="H10" s="236"/>
      <c r="I10" s="42" t="s">
        <v>12</v>
      </c>
      <c r="J10" s="42" t="s">
        <v>13</v>
      </c>
      <c r="K10" s="42" t="s">
        <v>9</v>
      </c>
      <c r="L10" s="42" t="s">
        <v>10</v>
      </c>
      <c r="M10" s="42" t="s">
        <v>11</v>
      </c>
      <c r="N10" s="42" t="s">
        <v>0</v>
      </c>
      <c r="O10" s="42" t="s">
        <v>1</v>
      </c>
      <c r="P10" s="42" t="s">
        <v>2</v>
      </c>
      <c r="Q10" s="42" t="s">
        <v>3</v>
      </c>
      <c r="R10" s="42" t="s">
        <v>4</v>
      </c>
      <c r="S10" s="42" t="s">
        <v>5</v>
      </c>
      <c r="T10" s="42" t="s">
        <v>6</v>
      </c>
      <c r="U10" s="42" t="s">
        <v>17</v>
      </c>
      <c r="V10" s="240" t="s">
        <v>18</v>
      </c>
      <c r="W10" s="240"/>
    </row>
    <row r="11" spans="1:23" s="43" customFormat="1" ht="65.25" customHeight="1">
      <c r="A11" s="213">
        <v>1</v>
      </c>
      <c r="B11" s="214" t="s">
        <v>160</v>
      </c>
      <c r="C11" s="211" t="s">
        <v>362</v>
      </c>
      <c r="D11" s="214" t="s">
        <v>247</v>
      </c>
      <c r="E11" s="215" t="str">
        <f>+1!E8</f>
        <v>Impartir el 100% de los lineamientos técnicos en Seguridad Vial diseñados en la vigencia</v>
      </c>
      <c r="F11" s="216" t="str">
        <f>+1!B14</f>
        <v>lineamientos técnicos en seguridad vial impartidos</v>
      </c>
      <c r="G11" s="216" t="s">
        <v>244</v>
      </c>
      <c r="H11" s="89" t="str">
        <f>+1!B21</f>
        <v>Número de lineamientos técnicos en seguridad vial impartidos </v>
      </c>
      <c r="I11" s="144">
        <f>+1!B29</f>
        <v>0</v>
      </c>
      <c r="J11" s="144">
        <f>+1!B30</f>
        <v>0</v>
      </c>
      <c r="K11" s="144">
        <f>+1!B31</f>
        <v>0</v>
      </c>
      <c r="L11" s="144">
        <f>+1!B32</f>
        <v>0</v>
      </c>
      <c r="M11" s="144">
        <f>+1!B33</f>
        <v>0</v>
      </c>
      <c r="N11" s="144">
        <f>+1!B34</f>
        <v>4</v>
      </c>
      <c r="O11" s="144">
        <f>+1!B35</f>
        <v>0</v>
      </c>
      <c r="P11" s="144">
        <f>+1!B36</f>
        <v>0</v>
      </c>
      <c r="Q11" s="144">
        <f>+1!B37</f>
        <v>6</v>
      </c>
      <c r="R11" s="144">
        <f>+1!B38</f>
        <v>0</v>
      </c>
      <c r="S11" s="144">
        <f>+1!B39</f>
        <v>1</v>
      </c>
      <c r="T11" s="144">
        <f>+1!B40</f>
        <v>2</v>
      </c>
      <c r="U11" s="91">
        <f>SUM(I11:T11)</f>
        <v>13</v>
      </c>
      <c r="V11" s="221" t="str">
        <f>+1!B48</f>
        <v>Se logró definir los lineamientos planeados hasta la fecha los cuales se dan a conocer a todas las dependencias para que sean aplicados en las actividades de acuerdo a las funciones de cada área. Hasta el tercer trimestre se han diseñado 12 lineamientos técnicos en seguridad vial, 1.Lineamiento seguridad vial semaforización. 2. Lineamiento seguridad vial pruebas piloto. 3. Lineamiento seguridad vial Planes de Manejo de Tránsito. 4. Lineamientos seguridad vial Auditorias. 5. Lineamientos tecnicos en seguridad vial cultura ciudadana. 6. Lineamientos Generales de seguridad vial. 7. Lineaminetos tecnicos en seguridad vial medidas de pacifiación y señalización. 8. Lineamientos en seguridad vial ciclo infraestructura. 9. Lineamientos tecnicos de seguridad vial para el transporte de carga. 10.  Lineamientos técnicos en Materia de Seguridad Vial paraderos componente zonal de sistema integrado de transporte público. 11. Lineamientos tecnicos en seguridad vial Infraestructura para Peatones. 12. Lineamientos tecnicos en seguridad vial proceso de evaluación e intervención en seguridad vial 13.  Lineamiento técnico de Seguridad Vial -Sistema de Contención vehícular.. Realizarón 8 segumientos a los diferentes lineamientos. 
</v>
      </c>
      <c r="W11" s="221"/>
    </row>
    <row r="12" spans="1:23" s="43" customFormat="1" ht="65.25" customHeight="1">
      <c r="A12" s="213"/>
      <c r="B12" s="214"/>
      <c r="C12" s="211"/>
      <c r="D12" s="214"/>
      <c r="E12" s="215"/>
      <c r="F12" s="216"/>
      <c r="G12" s="216"/>
      <c r="H12" s="89" t="str">
        <f>+1!E21</f>
        <v>Total de  lineamientos técnicos en seguridad vial diseñados</v>
      </c>
      <c r="I12" s="144">
        <f>+1!D29</f>
        <v>0</v>
      </c>
      <c r="J12" s="144">
        <f>+1!D30</f>
        <v>0</v>
      </c>
      <c r="K12" s="144">
        <f>+1!D31</f>
        <v>0</v>
      </c>
      <c r="L12" s="144">
        <f>+1!D32</f>
        <v>0</v>
      </c>
      <c r="M12" s="144">
        <f>+1!D33</f>
        <v>0</v>
      </c>
      <c r="N12" s="144">
        <f>+1!D34</f>
        <v>4</v>
      </c>
      <c r="O12" s="144">
        <f>+1!D35</f>
        <v>0</v>
      </c>
      <c r="P12" s="144">
        <f>+1!D36</f>
        <v>0</v>
      </c>
      <c r="Q12" s="144">
        <f>+1!D37</f>
        <v>6</v>
      </c>
      <c r="R12" s="144">
        <f>+1!D38</f>
        <v>0</v>
      </c>
      <c r="S12" s="144">
        <f>+1!D39</f>
        <v>1</v>
      </c>
      <c r="T12" s="144">
        <f>+1!D40</f>
        <v>2</v>
      </c>
      <c r="U12" s="91">
        <f>SUM(I12:T12)</f>
        <v>13</v>
      </c>
      <c r="V12" s="221"/>
      <c r="W12" s="221"/>
    </row>
    <row r="13" spans="1:23" s="43" customFormat="1" ht="65.25" customHeight="1">
      <c r="A13" s="213"/>
      <c r="B13" s="214"/>
      <c r="C13" s="211"/>
      <c r="D13" s="214"/>
      <c r="E13" s="215"/>
      <c r="F13" s="216"/>
      <c r="G13" s="216"/>
      <c r="H13" s="90" t="s">
        <v>132</v>
      </c>
      <c r="I13" s="145">
        <f>_xlfn.IFERROR(I11/I12,)</f>
        <v>0</v>
      </c>
      <c r="J13" s="145">
        <f aca="true" t="shared" si="0" ref="J13:U13">_xlfn.IFERROR(J11/J12,)</f>
        <v>0</v>
      </c>
      <c r="K13" s="145">
        <f t="shared" si="0"/>
        <v>0</v>
      </c>
      <c r="L13" s="145">
        <f t="shared" si="0"/>
        <v>0</v>
      </c>
      <c r="M13" s="145">
        <f t="shared" si="0"/>
        <v>0</v>
      </c>
      <c r="N13" s="145">
        <f t="shared" si="0"/>
        <v>1</v>
      </c>
      <c r="O13" s="145">
        <f t="shared" si="0"/>
        <v>0</v>
      </c>
      <c r="P13" s="145">
        <f t="shared" si="0"/>
        <v>0</v>
      </c>
      <c r="Q13" s="145">
        <f t="shared" si="0"/>
        <v>1</v>
      </c>
      <c r="R13" s="145">
        <f t="shared" si="0"/>
        <v>0</v>
      </c>
      <c r="S13" s="145">
        <f t="shared" si="0"/>
        <v>1</v>
      </c>
      <c r="T13" s="145">
        <f t="shared" si="0"/>
        <v>1</v>
      </c>
      <c r="U13" s="145">
        <f t="shared" si="0"/>
        <v>1</v>
      </c>
      <c r="V13" s="221"/>
      <c r="W13" s="221"/>
    </row>
    <row r="14" spans="1:23" s="43" customFormat="1" ht="65.25" customHeight="1">
      <c r="A14" s="238">
        <v>2</v>
      </c>
      <c r="B14" s="225" t="s">
        <v>246</v>
      </c>
      <c r="C14" s="222" t="s">
        <v>363</v>
      </c>
      <c r="D14" s="225" t="s">
        <v>64</v>
      </c>
      <c r="E14" s="226" t="e">
        <f>+#REF!</f>
        <v>#REF!</v>
      </c>
      <c r="F14" s="228" t="e">
        <f>+#REF!</f>
        <v>#REF!</v>
      </c>
      <c r="G14" s="228" t="s">
        <v>245</v>
      </c>
      <c r="H14" s="198" t="e">
        <f>+#REF!</f>
        <v>#REF!</v>
      </c>
      <c r="I14" s="199">
        <v>0</v>
      </c>
      <c r="J14" s="199">
        <v>0</v>
      </c>
      <c r="K14" s="199">
        <v>0</v>
      </c>
      <c r="L14" s="199">
        <v>0</v>
      </c>
      <c r="M14" s="199">
        <v>0</v>
      </c>
      <c r="N14" s="199">
        <v>0</v>
      </c>
      <c r="O14" s="199">
        <v>0</v>
      </c>
      <c r="P14" s="199">
        <v>0</v>
      </c>
      <c r="Q14" s="199">
        <v>0</v>
      </c>
      <c r="R14" s="199">
        <v>0</v>
      </c>
      <c r="S14" s="199">
        <v>0</v>
      </c>
      <c r="T14" s="199">
        <v>0</v>
      </c>
      <c r="U14" s="200">
        <v>0</v>
      </c>
      <c r="V14" s="237" t="s">
        <v>374</v>
      </c>
      <c r="W14" s="237"/>
    </row>
    <row r="15" spans="1:23" s="43" customFormat="1" ht="65.25" customHeight="1">
      <c r="A15" s="238"/>
      <c r="B15" s="225"/>
      <c r="C15" s="223"/>
      <c r="D15" s="225"/>
      <c r="E15" s="227"/>
      <c r="F15" s="228"/>
      <c r="G15" s="228"/>
      <c r="H15" s="198" t="e">
        <f>+#REF!</f>
        <v>#REF!</v>
      </c>
      <c r="I15" s="199">
        <v>0</v>
      </c>
      <c r="J15" s="199">
        <v>0</v>
      </c>
      <c r="K15" s="199">
        <v>0</v>
      </c>
      <c r="L15" s="199">
        <v>1</v>
      </c>
      <c r="M15" s="199">
        <v>0</v>
      </c>
      <c r="N15" s="199">
        <v>0</v>
      </c>
      <c r="O15" s="199">
        <v>0</v>
      </c>
      <c r="P15" s="199">
        <v>1</v>
      </c>
      <c r="Q15" s="199">
        <v>0</v>
      </c>
      <c r="R15" s="199">
        <v>0</v>
      </c>
      <c r="S15" s="199">
        <v>0</v>
      </c>
      <c r="T15" s="199">
        <v>1</v>
      </c>
      <c r="U15" s="200">
        <v>3</v>
      </c>
      <c r="V15" s="237"/>
      <c r="W15" s="237"/>
    </row>
    <row r="16" spans="1:23" s="43" customFormat="1" ht="65.25" customHeight="1">
      <c r="A16" s="238"/>
      <c r="B16" s="225"/>
      <c r="C16" s="224"/>
      <c r="D16" s="225"/>
      <c r="E16" s="227"/>
      <c r="F16" s="228"/>
      <c r="G16" s="228"/>
      <c r="H16" s="201" t="s">
        <v>132</v>
      </c>
      <c r="I16" s="202">
        <v>0</v>
      </c>
      <c r="J16" s="202">
        <v>0</v>
      </c>
      <c r="K16" s="202">
        <v>0</v>
      </c>
      <c r="L16" s="202">
        <v>0</v>
      </c>
      <c r="M16" s="202">
        <v>0</v>
      </c>
      <c r="N16" s="202">
        <v>0</v>
      </c>
      <c r="O16" s="202">
        <v>0</v>
      </c>
      <c r="P16" s="202">
        <v>0</v>
      </c>
      <c r="Q16" s="202">
        <v>0</v>
      </c>
      <c r="R16" s="202">
        <v>0</v>
      </c>
      <c r="S16" s="202">
        <v>0</v>
      </c>
      <c r="T16" s="202">
        <v>0</v>
      </c>
      <c r="U16" s="202">
        <v>0</v>
      </c>
      <c r="V16" s="237"/>
      <c r="W16" s="237"/>
    </row>
    <row r="17" spans="1:23" s="43" customFormat="1" ht="65.25" customHeight="1">
      <c r="A17" s="213">
        <v>3</v>
      </c>
      <c r="B17" s="214" t="s">
        <v>246</v>
      </c>
      <c r="C17" s="217" t="s">
        <v>364</v>
      </c>
      <c r="D17" s="214" t="s">
        <v>64</v>
      </c>
      <c r="E17" s="220" t="str">
        <f>+3_PAAC!E8</f>
        <v>Realizar el 100% de las actividades programadas en el Plan Anticorrupción y de Atención al Ciudadano de la vigencia por la Oficina de Seguridad Vial</v>
      </c>
      <c r="F17" s="216" t="str">
        <f>+3_PAAC!B17</f>
        <v>Registros Administrativos</v>
      </c>
      <c r="G17" s="216" t="s">
        <v>296</v>
      </c>
      <c r="H17" s="117" t="str">
        <f>+3_PAAC!B21</f>
        <v>Total actividades ejecutadas </v>
      </c>
      <c r="I17" s="144">
        <f>+3_PAAC!B29</f>
        <v>0</v>
      </c>
      <c r="J17" s="144">
        <f>+3_PAAC!B30</f>
        <v>0</v>
      </c>
      <c r="K17" s="144">
        <f>+3_PAAC!B31</f>
        <v>0</v>
      </c>
      <c r="L17" s="144">
        <f>+3_PAAC!B32</f>
        <v>0</v>
      </c>
      <c r="M17" s="144">
        <f>+3_PAAC!B33</f>
        <v>1</v>
      </c>
      <c r="N17" s="144">
        <f>+3_PAAC!B34</f>
        <v>0</v>
      </c>
      <c r="O17" s="144">
        <f>+3_PAAC!B35</f>
        <v>0</v>
      </c>
      <c r="P17" s="144">
        <f>+3_PAAC!B36</f>
        <v>0</v>
      </c>
      <c r="Q17" s="144">
        <f>+3_PAAC!B37</f>
        <v>1</v>
      </c>
      <c r="R17" s="144">
        <f>+3_PAAC!B38</f>
        <v>0</v>
      </c>
      <c r="S17" s="144">
        <f>+3_PAAC!B39</f>
        <v>0</v>
      </c>
      <c r="T17" s="144">
        <f>+3_PAAC!B40</f>
        <v>1</v>
      </c>
      <c r="U17" s="91">
        <f>SUM(I17:T17)</f>
        <v>3</v>
      </c>
      <c r="V17" s="221" t="str">
        <f>+3_PAAC!B48</f>
        <v>A la fecha no se han  materializado los riesgos identificados envidenciando la eficacia en los controles establecidos, se continua con la ejecución de actividades propuestas para mitigar el riesgo de materialización.</v>
      </c>
      <c r="W17" s="221"/>
    </row>
    <row r="18" spans="1:23" s="43" customFormat="1" ht="65.25" customHeight="1">
      <c r="A18" s="213"/>
      <c r="B18" s="214"/>
      <c r="C18" s="218"/>
      <c r="D18" s="214"/>
      <c r="E18" s="215"/>
      <c r="F18" s="216"/>
      <c r="G18" s="216"/>
      <c r="H18" s="117" t="str">
        <f>+3_PAAC!E21</f>
        <v>Total actividades programadas</v>
      </c>
      <c r="I18" s="144">
        <f>+3_PAAC!D29</f>
        <v>0</v>
      </c>
      <c r="J18" s="144">
        <f>+3_PAAC!D30</f>
        <v>0</v>
      </c>
      <c r="K18" s="144">
        <f>+3_PAAC!D31</f>
        <v>0</v>
      </c>
      <c r="L18" s="144">
        <f>+3_PAAC!D32</f>
        <v>0</v>
      </c>
      <c r="M18" s="144">
        <f>+3_PAAC!D33</f>
        <v>1</v>
      </c>
      <c r="N18" s="144">
        <f>+3_PAAC!D34</f>
        <v>0</v>
      </c>
      <c r="O18" s="144">
        <f>+3_PAAC!D35</f>
        <v>0</v>
      </c>
      <c r="P18" s="144">
        <f>+3_PAAC!D36</f>
        <v>0</v>
      </c>
      <c r="Q18" s="144">
        <f>+3_PAAC!D37</f>
        <v>1</v>
      </c>
      <c r="R18" s="144">
        <f>+3_PAAC!D38</f>
        <v>0</v>
      </c>
      <c r="S18" s="144">
        <f>+3_PAAC!D39</f>
        <v>0</v>
      </c>
      <c r="T18" s="144">
        <f>+3_PAAC!D40</f>
        <v>1</v>
      </c>
      <c r="U18" s="91">
        <f>SUM(I18:T18)</f>
        <v>3</v>
      </c>
      <c r="V18" s="221"/>
      <c r="W18" s="221"/>
    </row>
    <row r="19" spans="1:23" s="43" customFormat="1" ht="65.25" customHeight="1">
      <c r="A19" s="213"/>
      <c r="B19" s="214"/>
      <c r="C19" s="219"/>
      <c r="D19" s="214"/>
      <c r="E19" s="215"/>
      <c r="F19" s="216"/>
      <c r="G19" s="216"/>
      <c r="H19" s="90" t="s">
        <v>132</v>
      </c>
      <c r="I19" s="145">
        <f aca="true" t="shared" si="1" ref="I19:U19">_xlfn.IFERROR(I17/I18,)</f>
        <v>0</v>
      </c>
      <c r="J19" s="145">
        <f t="shared" si="1"/>
        <v>0</v>
      </c>
      <c r="K19" s="145">
        <f t="shared" si="1"/>
        <v>0</v>
      </c>
      <c r="L19" s="145">
        <f t="shared" si="1"/>
        <v>0</v>
      </c>
      <c r="M19" s="145">
        <f t="shared" si="1"/>
        <v>1</v>
      </c>
      <c r="N19" s="145">
        <f t="shared" si="1"/>
        <v>0</v>
      </c>
      <c r="O19" s="145">
        <f t="shared" si="1"/>
        <v>0</v>
      </c>
      <c r="P19" s="145">
        <f t="shared" si="1"/>
        <v>0</v>
      </c>
      <c r="Q19" s="145">
        <f t="shared" si="1"/>
        <v>1</v>
      </c>
      <c r="R19" s="145">
        <f t="shared" si="1"/>
        <v>0</v>
      </c>
      <c r="S19" s="145">
        <f t="shared" si="1"/>
        <v>0</v>
      </c>
      <c r="T19" s="145">
        <f t="shared" si="1"/>
        <v>1</v>
      </c>
      <c r="U19" s="145">
        <f t="shared" si="1"/>
        <v>1</v>
      </c>
      <c r="V19" s="221"/>
      <c r="W19" s="221"/>
    </row>
    <row r="20" spans="1:23" s="43" customFormat="1" ht="65.25" customHeight="1">
      <c r="A20" s="213">
        <v>4</v>
      </c>
      <c r="B20" s="214" t="s">
        <v>160</v>
      </c>
      <c r="C20" s="214" t="s">
        <v>365</v>
      </c>
      <c r="D20" s="214" t="s">
        <v>64</v>
      </c>
      <c r="E20" s="215" t="str">
        <f>+'4 MIPG'!E8</f>
        <v>Cumplir el 100% de las actividades propuestas en el Modelo Integrado de Planeación y Gestión - MIPG</v>
      </c>
      <c r="F20" s="216" t="str">
        <f>+'4 MIPG'!B17</f>
        <v>Registro administrativo</v>
      </c>
      <c r="G20" s="211" t="s">
        <v>21</v>
      </c>
      <c r="H20" s="89" t="str">
        <f>+'4 MIPG'!B21</f>
        <v>Porcentaje de avance en actividades ejecutadas</v>
      </c>
      <c r="I20" s="146">
        <f>+'4 MIPG'!B29</f>
        <v>0</v>
      </c>
      <c r="J20" s="146">
        <f>+'4 MIPG'!B30</f>
        <v>0</v>
      </c>
      <c r="K20" s="146">
        <f>+'4 MIPG'!B31</f>
        <v>0</v>
      </c>
      <c r="L20" s="146">
        <f>+'4 MIPG'!B32</f>
        <v>0</v>
      </c>
      <c r="M20" s="146">
        <f>+'4 MIPG'!B33</f>
        <v>0.25</v>
      </c>
      <c r="N20" s="146">
        <f>+'4 MIPG'!B34</f>
        <v>0</v>
      </c>
      <c r="O20" s="146">
        <f>+'4 MIPG'!B35</f>
        <v>0</v>
      </c>
      <c r="P20" s="146">
        <f>+'4 MIPG'!B36</f>
        <v>0</v>
      </c>
      <c r="Q20" s="146">
        <f>+'4 MIPG'!B37</f>
        <v>0.63</v>
      </c>
      <c r="R20" s="146">
        <f>+'4 MIPG'!B38</f>
        <v>0</v>
      </c>
      <c r="S20" s="146">
        <f>+'4 MIPG'!B39</f>
        <v>0</v>
      </c>
      <c r="T20" s="146">
        <f>+'4 MIPG'!B40</f>
        <v>0.12</v>
      </c>
      <c r="U20" s="133">
        <f>SUM(I20:T20)</f>
        <v>1</v>
      </c>
      <c r="V20" s="221" t="str">
        <f>+'4 MIPG'!B48</f>
        <v>Para contribuir a las metas establecidas los funcionarios de la oficina participaron en las actividades programdas en el día TEP., MIPG y se logra poblicar en el intranet los documentos del proceso de la oficina de seguridad vial.</v>
      </c>
      <c r="W20" s="221"/>
    </row>
    <row r="21" spans="1:23" s="43" customFormat="1" ht="65.25" customHeight="1">
      <c r="A21" s="213"/>
      <c r="B21" s="214"/>
      <c r="C21" s="214"/>
      <c r="D21" s="214"/>
      <c r="E21" s="215"/>
      <c r="F21" s="216"/>
      <c r="G21" s="211"/>
      <c r="H21" s="89" t="str">
        <f>+'4 MIPG'!E21</f>
        <v>Porcentaje total  de avance de actividades programado en la vigencia</v>
      </c>
      <c r="I21" s="146">
        <f>+'4 MIPG'!D29</f>
        <v>0</v>
      </c>
      <c r="J21" s="146">
        <f>+'4 MIPG'!D30</f>
        <v>0</v>
      </c>
      <c r="K21" s="146">
        <f>+'4 MIPG'!D31</f>
        <v>0</v>
      </c>
      <c r="L21" s="146">
        <f>+'4 MIPG'!D32</f>
        <v>0</v>
      </c>
      <c r="M21" s="146">
        <f>+'4 MIPG'!D33</f>
        <v>0</v>
      </c>
      <c r="N21" s="146">
        <f>+'4 MIPG'!D34</f>
        <v>0</v>
      </c>
      <c r="O21" s="146">
        <f>+'4 MIPG'!D35</f>
        <v>0</v>
      </c>
      <c r="P21" s="146">
        <f>+'4 MIPG'!D36</f>
        <v>0</v>
      </c>
      <c r="Q21" s="146">
        <f>+'4 MIPG'!D37</f>
        <v>0</v>
      </c>
      <c r="R21" s="146">
        <f>+'4 MIPG'!D38</f>
        <v>0</v>
      </c>
      <c r="S21" s="146">
        <f>+'4 MIPG'!D39</f>
        <v>0</v>
      </c>
      <c r="T21" s="146">
        <f>'4 MIPG'!D40</f>
        <v>1</v>
      </c>
      <c r="U21" s="133">
        <f>SUM(I21:T21)</f>
        <v>1</v>
      </c>
      <c r="V21" s="221"/>
      <c r="W21" s="221"/>
    </row>
    <row r="22" spans="1:23" s="43" customFormat="1" ht="65.25" customHeight="1">
      <c r="A22" s="213"/>
      <c r="B22" s="214"/>
      <c r="C22" s="214"/>
      <c r="D22" s="214"/>
      <c r="E22" s="215"/>
      <c r="F22" s="216"/>
      <c r="G22" s="211"/>
      <c r="H22" s="90" t="s">
        <v>132</v>
      </c>
      <c r="I22" s="145">
        <f aca="true" t="shared" si="2" ref="I22:U22">_xlfn.IFERROR(I20/I21,)</f>
        <v>0</v>
      </c>
      <c r="J22" s="145">
        <f t="shared" si="2"/>
        <v>0</v>
      </c>
      <c r="K22" s="145">
        <f t="shared" si="2"/>
        <v>0</v>
      </c>
      <c r="L22" s="145">
        <f t="shared" si="2"/>
        <v>0</v>
      </c>
      <c r="M22" s="145">
        <f t="shared" si="2"/>
        <v>0</v>
      </c>
      <c r="N22" s="145">
        <f t="shared" si="2"/>
        <v>0</v>
      </c>
      <c r="O22" s="145">
        <f t="shared" si="2"/>
        <v>0</v>
      </c>
      <c r="P22" s="145">
        <f t="shared" si="2"/>
        <v>0</v>
      </c>
      <c r="Q22" s="145">
        <f t="shared" si="2"/>
        <v>0</v>
      </c>
      <c r="R22" s="145">
        <f t="shared" si="2"/>
        <v>0</v>
      </c>
      <c r="S22" s="145">
        <f t="shared" si="2"/>
        <v>0</v>
      </c>
      <c r="T22" s="145">
        <f t="shared" si="2"/>
        <v>0.12</v>
      </c>
      <c r="U22" s="145">
        <f t="shared" si="2"/>
        <v>1</v>
      </c>
      <c r="V22" s="221"/>
      <c r="W22" s="221"/>
    </row>
  </sheetData>
  <sheetProtection autoFilter="0" pivotTables="0"/>
  <mergeCells count="49">
    <mergeCell ref="H9:H10"/>
    <mergeCell ref="I9:W9"/>
    <mergeCell ref="C11:C13"/>
    <mergeCell ref="G11:G13"/>
    <mergeCell ref="A11:A13"/>
    <mergeCell ref="A8:W8"/>
    <mergeCell ref="D9:D10"/>
    <mergeCell ref="D11:D13"/>
    <mergeCell ref="B11:B13"/>
    <mergeCell ref="B14:B16"/>
    <mergeCell ref="C6:F6"/>
    <mergeCell ref="G9:G10"/>
    <mergeCell ref="F11:F13"/>
    <mergeCell ref="F9:F10"/>
    <mergeCell ref="V11:W13"/>
    <mergeCell ref="V10:W10"/>
    <mergeCell ref="B9:C9"/>
    <mergeCell ref="E9:E10"/>
    <mergeCell ref="E11:E13"/>
    <mergeCell ref="V17:W19"/>
    <mergeCell ref="F14:F16"/>
    <mergeCell ref="C1:W1"/>
    <mergeCell ref="C2:W2"/>
    <mergeCell ref="C3:W3"/>
    <mergeCell ref="A1:B4"/>
    <mergeCell ref="A9:A10"/>
    <mergeCell ref="G14:G16"/>
    <mergeCell ref="V14:W16"/>
    <mergeCell ref="A14:A16"/>
    <mergeCell ref="B17:B19"/>
    <mergeCell ref="C17:C19"/>
    <mergeCell ref="D17:D19"/>
    <mergeCell ref="E17:E19"/>
    <mergeCell ref="V20:W22"/>
    <mergeCell ref="C14:C16"/>
    <mergeCell ref="D14:D16"/>
    <mergeCell ref="E14:E16"/>
    <mergeCell ref="F17:F19"/>
    <mergeCell ref="G17:G19"/>
    <mergeCell ref="I4:W4"/>
    <mergeCell ref="G20:G22"/>
    <mergeCell ref="C4:H4"/>
    <mergeCell ref="A20:A22"/>
    <mergeCell ref="B20:B22"/>
    <mergeCell ref="C20:C22"/>
    <mergeCell ref="D20:D22"/>
    <mergeCell ref="E20:E22"/>
    <mergeCell ref="F20:F22"/>
    <mergeCell ref="A17:A1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7" scale="41"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dimension ref="A1:BG14"/>
  <sheetViews>
    <sheetView zoomScalePageLayoutView="0" workbookViewId="0" topLeftCell="A1">
      <selection activeCell="B14" sqref="B14"/>
    </sheetView>
  </sheetViews>
  <sheetFormatPr defaultColWidth="0" defaultRowHeight="11.25" customHeight="1" zeroHeight="1"/>
  <cols>
    <col min="1" max="1" width="5.00390625" style="134" customWidth="1"/>
    <col min="2" max="2" width="26.140625" style="134" customWidth="1"/>
    <col min="3" max="3" width="14.57421875" style="134" customWidth="1"/>
    <col min="4" max="4" width="14.7109375" style="134" customWidth="1"/>
    <col min="5" max="11" width="15.7109375" style="134" customWidth="1"/>
    <col min="12" max="16384" width="0" style="134" hidden="1" customWidth="1"/>
  </cols>
  <sheetData>
    <row r="1" spans="1:59" s="135" customFormat="1" ht="30" customHeight="1">
      <c r="A1" s="249"/>
      <c r="B1" s="249"/>
      <c r="C1" s="250" t="s">
        <v>310</v>
      </c>
      <c r="D1" s="250"/>
      <c r="E1" s="250"/>
      <c r="F1" s="250"/>
      <c r="G1" s="250"/>
      <c r="H1" s="250"/>
      <c r="I1" s="250"/>
      <c r="J1" s="250"/>
      <c r="K1" s="250"/>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row>
    <row r="2" spans="1:59" s="135" customFormat="1" ht="30" customHeight="1">
      <c r="A2" s="249"/>
      <c r="B2" s="249"/>
      <c r="C2" s="250" t="s">
        <v>16</v>
      </c>
      <c r="D2" s="250"/>
      <c r="E2" s="250"/>
      <c r="F2" s="250"/>
      <c r="G2" s="250"/>
      <c r="H2" s="250"/>
      <c r="I2" s="250"/>
      <c r="J2" s="250"/>
      <c r="K2" s="250"/>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row>
    <row r="3" spans="1:59" s="135" customFormat="1" ht="30" customHeight="1">
      <c r="A3" s="249"/>
      <c r="B3" s="249"/>
      <c r="C3" s="250" t="s">
        <v>262</v>
      </c>
      <c r="D3" s="250"/>
      <c r="E3" s="250"/>
      <c r="F3" s="250"/>
      <c r="G3" s="250"/>
      <c r="H3" s="250"/>
      <c r="I3" s="250"/>
      <c r="J3" s="250"/>
      <c r="K3" s="250"/>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row>
    <row r="4" spans="1:59" s="135" customFormat="1" ht="30" customHeight="1">
      <c r="A4" s="249"/>
      <c r="B4" s="249"/>
      <c r="C4" s="251" t="s">
        <v>342</v>
      </c>
      <c r="D4" s="251"/>
      <c r="E4" s="251"/>
      <c r="F4" s="251"/>
      <c r="G4" s="251" t="s">
        <v>343</v>
      </c>
      <c r="H4" s="251"/>
      <c r="I4" s="251"/>
      <c r="J4" s="251"/>
      <c r="K4" s="251"/>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row>
    <row r="5" spans="12:59" s="135" customFormat="1" ht="30" customHeight="1">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row>
    <row r="6" spans="1:11" ht="30" customHeight="1">
      <c r="A6" s="252" t="s">
        <v>24</v>
      </c>
      <c r="B6" s="252"/>
      <c r="C6" s="253" t="s">
        <v>353</v>
      </c>
      <c r="D6" s="254"/>
      <c r="E6" s="255"/>
      <c r="F6" s="135"/>
      <c r="G6" s="135"/>
      <c r="H6" s="135"/>
      <c r="I6" s="135"/>
      <c r="J6" s="135"/>
      <c r="K6" s="135"/>
    </row>
    <row r="7" spans="1:11" ht="30" customHeight="1">
      <c r="A7" s="252" t="s">
        <v>344</v>
      </c>
      <c r="B7" s="252"/>
      <c r="C7" s="252" t="s">
        <v>345</v>
      </c>
      <c r="D7" s="252"/>
      <c r="E7" s="252"/>
      <c r="F7" s="135"/>
      <c r="G7" s="135"/>
      <c r="H7" s="135"/>
      <c r="I7" s="135"/>
      <c r="J7" s="135"/>
      <c r="K7" s="135"/>
    </row>
    <row r="8" spans="1:11" ht="30" customHeight="1">
      <c r="A8" s="135"/>
      <c r="B8" s="135"/>
      <c r="C8" s="135"/>
      <c r="D8" s="135"/>
      <c r="E8" s="135"/>
      <c r="F8" s="135"/>
      <c r="G8" s="135"/>
      <c r="H8" s="135"/>
      <c r="I8" s="135"/>
      <c r="J8" s="135"/>
      <c r="K8" s="135"/>
    </row>
    <row r="9" spans="1:59" s="136" customFormat="1" ht="36.75" customHeight="1">
      <c r="A9" s="256" t="s">
        <v>346</v>
      </c>
      <c r="B9" s="256"/>
      <c r="C9" s="256"/>
      <c r="D9" s="256"/>
      <c r="E9" s="256"/>
      <c r="F9" s="256"/>
      <c r="G9" s="256"/>
      <c r="H9" s="256"/>
      <c r="I9" s="256"/>
      <c r="J9" s="256"/>
      <c r="K9" s="257" t="s">
        <v>347</v>
      </c>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row>
    <row r="10" spans="1:59" s="136" customFormat="1" ht="38.25" customHeight="1">
      <c r="A10" s="137" t="s">
        <v>7</v>
      </c>
      <c r="B10" s="137" t="s">
        <v>129</v>
      </c>
      <c r="C10" s="137" t="s">
        <v>348</v>
      </c>
      <c r="D10" s="137" t="s">
        <v>349</v>
      </c>
      <c r="E10" s="137" t="s">
        <v>350</v>
      </c>
      <c r="F10" s="137">
        <v>2016</v>
      </c>
      <c r="G10" s="137">
        <v>2017</v>
      </c>
      <c r="H10" s="137">
        <v>2018</v>
      </c>
      <c r="I10" s="137">
        <v>2019</v>
      </c>
      <c r="J10" s="137">
        <v>2020</v>
      </c>
      <c r="K10" s="258"/>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row>
    <row r="11" spans="1:59" s="143" customFormat="1" ht="69.75" customHeight="1">
      <c r="A11" s="138">
        <v>1</v>
      </c>
      <c r="B11" s="138" t="s">
        <v>332</v>
      </c>
      <c r="C11" s="138" t="s">
        <v>166</v>
      </c>
      <c r="D11" s="139" t="s">
        <v>351</v>
      </c>
      <c r="E11" s="140">
        <v>1</v>
      </c>
      <c r="F11" s="141" t="s">
        <v>239</v>
      </c>
      <c r="G11" s="141" t="s">
        <v>239</v>
      </c>
      <c r="H11" s="140" t="s">
        <v>239</v>
      </c>
      <c r="I11" s="141">
        <f>+'Sección 1. Metas - Magnitud'!U13</f>
        <v>1</v>
      </c>
      <c r="J11" s="141">
        <v>1</v>
      </c>
      <c r="K11" s="142">
        <f>AVERAGE(I11,0)/E11</f>
        <v>0.5</v>
      </c>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row>
    <row r="12" spans="1:11" s="143" customFormat="1" ht="69.75" customHeight="1">
      <c r="A12" s="203">
        <v>2</v>
      </c>
      <c r="B12" s="203" t="s">
        <v>312</v>
      </c>
      <c r="C12" s="203" t="s">
        <v>166</v>
      </c>
      <c r="D12" s="203" t="s">
        <v>351</v>
      </c>
      <c r="E12" s="204">
        <v>1</v>
      </c>
      <c r="F12" s="204" t="s">
        <v>239</v>
      </c>
      <c r="G12" s="204">
        <v>1</v>
      </c>
      <c r="H12" s="204">
        <v>1</v>
      </c>
      <c r="I12" s="204">
        <f>+'Sección 1. Metas - Magnitud'!U16</f>
        <v>0</v>
      </c>
      <c r="J12" s="204">
        <v>1</v>
      </c>
      <c r="K12" s="205">
        <f>AVERAGE(I12,0)/E12</f>
        <v>0</v>
      </c>
    </row>
    <row r="13" spans="1:11" s="143" customFormat="1" ht="69.75" customHeight="1">
      <c r="A13" s="138">
        <v>3</v>
      </c>
      <c r="B13" s="138" t="s">
        <v>294</v>
      </c>
      <c r="C13" s="138" t="s">
        <v>166</v>
      </c>
      <c r="D13" s="139" t="s">
        <v>351</v>
      </c>
      <c r="E13" s="141">
        <v>1</v>
      </c>
      <c r="F13" s="141" t="s">
        <v>239</v>
      </c>
      <c r="G13" s="141" t="s">
        <v>239</v>
      </c>
      <c r="H13" s="141">
        <v>1</v>
      </c>
      <c r="I13" s="141">
        <f>+'Sección 1. Metas - Magnitud'!U19</f>
        <v>1</v>
      </c>
      <c r="J13" s="141">
        <v>1</v>
      </c>
      <c r="K13" s="142">
        <f>AVERAGE(I13,0)/E13</f>
        <v>0.5</v>
      </c>
    </row>
    <row r="14" spans="1:11" s="143" customFormat="1" ht="69.75" customHeight="1">
      <c r="A14" s="138">
        <v>4</v>
      </c>
      <c r="B14" s="138" t="s">
        <v>314</v>
      </c>
      <c r="C14" s="138" t="s">
        <v>166</v>
      </c>
      <c r="D14" s="139" t="s">
        <v>351</v>
      </c>
      <c r="E14" s="141">
        <v>1</v>
      </c>
      <c r="F14" s="141" t="s">
        <v>239</v>
      </c>
      <c r="G14" s="141" t="s">
        <v>239</v>
      </c>
      <c r="H14" s="141" t="s">
        <v>239</v>
      </c>
      <c r="I14" s="141">
        <f>+'Sección 1. Metas - Magnitud'!U22</f>
        <v>1</v>
      </c>
      <c r="J14" s="141">
        <v>1</v>
      </c>
      <c r="K14" s="142">
        <f>AVERAGE(I14,0)/E14</f>
        <v>0.5</v>
      </c>
    </row>
    <row r="15" ht="11.25" hidden="1"/>
    <row r="16" ht="11.25" customHeight="1" hidden="1"/>
    <row r="17" ht="11.25" customHeight="1" hidden="1"/>
  </sheetData>
  <sheetProtection autoFilter="0" pivotTables="0"/>
  <mergeCells count="12">
    <mergeCell ref="A6:B6"/>
    <mergeCell ref="C6:E6"/>
    <mergeCell ref="A7:B7"/>
    <mergeCell ref="C7:E7"/>
    <mergeCell ref="A9:J9"/>
    <mergeCell ref="K9:K10"/>
    <mergeCell ref="A1:B4"/>
    <mergeCell ref="C1:K1"/>
    <mergeCell ref="C2:K2"/>
    <mergeCell ref="C3:K3"/>
    <mergeCell ref="C4:F4"/>
    <mergeCell ref="G4:K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H57"/>
  <sheetViews>
    <sheetView tabSelected="1" view="pageLayout" workbookViewId="0" topLeftCell="A1">
      <selection activeCell="A1" sqref="A1:A4"/>
    </sheetView>
  </sheetViews>
  <sheetFormatPr defaultColWidth="11.421875" defaultRowHeight="30" customHeight="1"/>
  <cols>
    <col min="1" max="1" width="25.7109375" style="165" customWidth="1"/>
    <col min="2" max="5" width="20.7109375" style="147" customWidth="1"/>
    <col min="6" max="6" width="20.7109375" style="166" customWidth="1"/>
    <col min="7" max="8" width="20.7109375" style="147" customWidth="1"/>
    <col min="9" max="16384" width="11.421875" style="147" customWidth="1"/>
  </cols>
  <sheetData>
    <row r="1" spans="1:8" ht="30" customHeight="1">
      <c r="A1" s="259"/>
      <c r="B1" s="261" t="s">
        <v>310</v>
      </c>
      <c r="C1" s="261"/>
      <c r="D1" s="261"/>
      <c r="E1" s="261"/>
      <c r="F1" s="261"/>
      <c r="G1" s="261"/>
      <c r="H1" s="261"/>
    </row>
    <row r="2" spans="1:8" ht="30" customHeight="1">
      <c r="A2" s="259"/>
      <c r="B2" s="260" t="s">
        <v>16</v>
      </c>
      <c r="C2" s="260"/>
      <c r="D2" s="260"/>
      <c r="E2" s="260"/>
      <c r="F2" s="260"/>
      <c r="G2" s="260"/>
      <c r="H2" s="260"/>
    </row>
    <row r="3" spans="1:8" ht="30" customHeight="1">
      <c r="A3" s="259"/>
      <c r="B3" s="260" t="s">
        <v>161</v>
      </c>
      <c r="C3" s="260"/>
      <c r="D3" s="260"/>
      <c r="E3" s="260"/>
      <c r="F3" s="260"/>
      <c r="G3" s="260"/>
      <c r="H3" s="260"/>
    </row>
    <row r="4" spans="1:8" ht="30" customHeight="1">
      <c r="A4" s="259"/>
      <c r="B4" s="260" t="s">
        <v>162</v>
      </c>
      <c r="C4" s="260"/>
      <c r="D4" s="260"/>
      <c r="E4" s="260"/>
      <c r="F4" s="262" t="s">
        <v>304</v>
      </c>
      <c r="G4" s="262"/>
      <c r="H4" s="262"/>
    </row>
    <row r="5" spans="1:8" ht="30" customHeight="1">
      <c r="A5" s="263" t="s">
        <v>163</v>
      </c>
      <c r="B5" s="263"/>
      <c r="C5" s="263"/>
      <c r="D5" s="263"/>
      <c r="E5" s="263"/>
      <c r="F5" s="263"/>
      <c r="G5" s="263"/>
      <c r="H5" s="263"/>
    </row>
    <row r="6" spans="1:8" ht="30" customHeight="1">
      <c r="A6" s="264" t="s">
        <v>164</v>
      </c>
      <c r="B6" s="264"/>
      <c r="C6" s="264"/>
      <c r="D6" s="264"/>
      <c r="E6" s="264"/>
      <c r="F6" s="264"/>
      <c r="G6" s="264"/>
      <c r="H6" s="264"/>
    </row>
    <row r="7" spans="1:8" ht="30" customHeight="1">
      <c r="A7" s="265" t="s">
        <v>165</v>
      </c>
      <c r="B7" s="265"/>
      <c r="C7" s="265"/>
      <c r="D7" s="265"/>
      <c r="E7" s="265"/>
      <c r="F7" s="265"/>
      <c r="G7" s="265"/>
      <c r="H7" s="265"/>
    </row>
    <row r="8" spans="1:8" ht="30" customHeight="1">
      <c r="A8" s="148" t="s">
        <v>298</v>
      </c>
      <c r="B8" s="149" t="s">
        <v>243</v>
      </c>
      <c r="C8" s="266" t="s">
        <v>299</v>
      </c>
      <c r="D8" s="266"/>
      <c r="E8" s="267" t="s">
        <v>332</v>
      </c>
      <c r="F8" s="267"/>
      <c r="G8" s="267"/>
      <c r="H8" s="267"/>
    </row>
    <row r="9" spans="1:8" ht="30" customHeight="1">
      <c r="A9" s="148" t="s">
        <v>167</v>
      </c>
      <c r="B9" s="149" t="s">
        <v>168</v>
      </c>
      <c r="C9" s="266" t="s">
        <v>169</v>
      </c>
      <c r="D9" s="266"/>
      <c r="E9" s="267" t="s">
        <v>240</v>
      </c>
      <c r="F9" s="267"/>
      <c r="G9" s="150" t="s">
        <v>170</v>
      </c>
      <c r="H9" s="149" t="s">
        <v>168</v>
      </c>
    </row>
    <row r="10" spans="1:8" ht="30" customHeight="1">
      <c r="A10" s="148" t="s">
        <v>171</v>
      </c>
      <c r="B10" s="268" t="s">
        <v>243</v>
      </c>
      <c r="C10" s="268"/>
      <c r="D10" s="268"/>
      <c r="E10" s="268"/>
      <c r="F10" s="150" t="s">
        <v>172</v>
      </c>
      <c r="G10" s="269" t="s">
        <v>243</v>
      </c>
      <c r="H10" s="269"/>
    </row>
    <row r="11" spans="1:8" ht="30" customHeight="1">
      <c r="A11" s="148" t="s">
        <v>174</v>
      </c>
      <c r="B11" s="270" t="s">
        <v>173</v>
      </c>
      <c r="C11" s="270"/>
      <c r="D11" s="270"/>
      <c r="E11" s="270"/>
      <c r="F11" s="150" t="s">
        <v>175</v>
      </c>
      <c r="G11" s="271" t="s">
        <v>311</v>
      </c>
      <c r="H11" s="271"/>
    </row>
    <row r="12" spans="1:8" ht="30" customHeight="1">
      <c r="A12" s="148" t="s">
        <v>176</v>
      </c>
      <c r="B12" s="272" t="s">
        <v>147</v>
      </c>
      <c r="C12" s="272"/>
      <c r="D12" s="272"/>
      <c r="E12" s="272"/>
      <c r="F12" s="272"/>
      <c r="G12" s="272"/>
      <c r="H12" s="272"/>
    </row>
    <row r="13" spans="1:8" ht="30" customHeight="1">
      <c r="A13" s="148" t="s">
        <v>177</v>
      </c>
      <c r="B13" s="273" t="s">
        <v>239</v>
      </c>
      <c r="C13" s="273"/>
      <c r="D13" s="273"/>
      <c r="E13" s="273"/>
      <c r="F13" s="273"/>
      <c r="G13" s="273"/>
      <c r="H13" s="273"/>
    </row>
    <row r="14" spans="1:8" ht="30" customHeight="1">
      <c r="A14" s="148" t="s">
        <v>178</v>
      </c>
      <c r="B14" s="267" t="s">
        <v>333</v>
      </c>
      <c r="C14" s="267"/>
      <c r="D14" s="267"/>
      <c r="E14" s="267"/>
      <c r="F14" s="150" t="s">
        <v>179</v>
      </c>
      <c r="G14" s="274" t="s">
        <v>180</v>
      </c>
      <c r="H14" s="274"/>
    </row>
    <row r="15" spans="1:8" ht="30" customHeight="1">
      <c r="A15" s="148" t="s">
        <v>181</v>
      </c>
      <c r="B15" s="275" t="s">
        <v>300</v>
      </c>
      <c r="C15" s="275"/>
      <c r="D15" s="275"/>
      <c r="E15" s="275"/>
      <c r="F15" s="150" t="s">
        <v>182</v>
      </c>
      <c r="G15" s="274" t="s">
        <v>166</v>
      </c>
      <c r="H15" s="274"/>
    </row>
    <row r="16" spans="1:8" ht="30" customHeight="1">
      <c r="A16" s="148" t="s">
        <v>183</v>
      </c>
      <c r="B16" s="272" t="s">
        <v>308</v>
      </c>
      <c r="C16" s="272"/>
      <c r="D16" s="272"/>
      <c r="E16" s="272"/>
      <c r="F16" s="272"/>
      <c r="G16" s="272"/>
      <c r="H16" s="272"/>
    </row>
    <row r="17" spans="1:8" ht="30" customHeight="1">
      <c r="A17" s="148" t="s">
        <v>185</v>
      </c>
      <c r="B17" s="267" t="s">
        <v>238</v>
      </c>
      <c r="C17" s="267"/>
      <c r="D17" s="267"/>
      <c r="E17" s="267"/>
      <c r="F17" s="267"/>
      <c r="G17" s="267"/>
      <c r="H17" s="267"/>
    </row>
    <row r="18" spans="1:8" ht="30" customHeight="1">
      <c r="A18" s="148" t="s">
        <v>186</v>
      </c>
      <c r="B18" s="276" t="s">
        <v>334</v>
      </c>
      <c r="C18" s="276"/>
      <c r="D18" s="276"/>
      <c r="E18" s="276"/>
      <c r="F18" s="276"/>
      <c r="G18" s="276"/>
      <c r="H18" s="276"/>
    </row>
    <row r="19" spans="1:8" ht="30" customHeight="1">
      <c r="A19" s="148" t="s">
        <v>187</v>
      </c>
      <c r="B19" s="274" t="s">
        <v>188</v>
      </c>
      <c r="C19" s="274"/>
      <c r="D19" s="274"/>
      <c r="E19" s="274"/>
      <c r="F19" s="274"/>
      <c r="G19" s="274"/>
      <c r="H19" s="274"/>
    </row>
    <row r="20" spans="1:8" ht="30" customHeight="1">
      <c r="A20" s="277" t="s">
        <v>189</v>
      </c>
      <c r="B20" s="278" t="s">
        <v>190</v>
      </c>
      <c r="C20" s="278"/>
      <c r="D20" s="278"/>
      <c r="E20" s="279" t="s">
        <v>191</v>
      </c>
      <c r="F20" s="279"/>
      <c r="G20" s="279"/>
      <c r="H20" s="279"/>
    </row>
    <row r="21" spans="1:8" ht="30" customHeight="1">
      <c r="A21" s="277"/>
      <c r="B21" s="280" t="s">
        <v>335</v>
      </c>
      <c r="C21" s="280"/>
      <c r="D21" s="280"/>
      <c r="E21" s="276" t="s">
        <v>336</v>
      </c>
      <c r="F21" s="276"/>
      <c r="G21" s="276"/>
      <c r="H21" s="276"/>
    </row>
    <row r="22" spans="1:8" ht="30" customHeight="1">
      <c r="A22" s="148" t="s">
        <v>192</v>
      </c>
      <c r="B22" s="281" t="s">
        <v>241</v>
      </c>
      <c r="C22" s="281"/>
      <c r="D22" s="281"/>
      <c r="E22" s="273" t="s">
        <v>241</v>
      </c>
      <c r="F22" s="273"/>
      <c r="G22" s="273"/>
      <c r="H22" s="273"/>
    </row>
    <row r="23" spans="1:8" ht="30" customHeight="1">
      <c r="A23" s="148" t="s">
        <v>193</v>
      </c>
      <c r="B23" s="282" t="s">
        <v>337</v>
      </c>
      <c r="C23" s="282"/>
      <c r="D23" s="282"/>
      <c r="E23" s="276" t="s">
        <v>338</v>
      </c>
      <c r="F23" s="276"/>
      <c r="G23" s="276"/>
      <c r="H23" s="276"/>
    </row>
    <row r="24" spans="1:8" ht="30" customHeight="1">
      <c r="A24" s="148" t="s">
        <v>194</v>
      </c>
      <c r="B24" s="283">
        <v>43466</v>
      </c>
      <c r="C24" s="267"/>
      <c r="D24" s="267"/>
      <c r="E24" s="150" t="s">
        <v>195</v>
      </c>
      <c r="F24" s="284">
        <v>1</v>
      </c>
      <c r="G24" s="284"/>
      <c r="H24" s="284"/>
    </row>
    <row r="25" spans="1:8" ht="30" customHeight="1">
      <c r="A25" s="148" t="s">
        <v>196</v>
      </c>
      <c r="B25" s="283">
        <v>43830</v>
      </c>
      <c r="C25" s="267"/>
      <c r="D25" s="267"/>
      <c r="E25" s="150" t="s">
        <v>197</v>
      </c>
      <c r="F25" s="284">
        <v>1</v>
      </c>
      <c r="G25" s="284"/>
      <c r="H25" s="284"/>
    </row>
    <row r="26" spans="1:8" ht="30" customHeight="1">
      <c r="A26" s="148" t="s">
        <v>198</v>
      </c>
      <c r="B26" s="274" t="s">
        <v>184</v>
      </c>
      <c r="C26" s="274"/>
      <c r="D26" s="274"/>
      <c r="E26" s="151" t="s">
        <v>199</v>
      </c>
      <c r="F26" s="285"/>
      <c r="G26" s="285"/>
      <c r="H26" s="285"/>
    </row>
    <row r="27" spans="1:8" ht="30" customHeight="1">
      <c r="A27" s="286" t="s">
        <v>200</v>
      </c>
      <c r="B27" s="286"/>
      <c r="C27" s="286"/>
      <c r="D27" s="286"/>
      <c r="E27" s="286"/>
      <c r="F27" s="286"/>
      <c r="G27" s="286"/>
      <c r="H27" s="286"/>
    </row>
    <row r="28" spans="1:8" ht="30" customHeight="1">
      <c r="A28" s="152" t="s">
        <v>201</v>
      </c>
      <c r="B28" s="152" t="s">
        <v>202</v>
      </c>
      <c r="C28" s="152" t="s">
        <v>203</v>
      </c>
      <c r="D28" s="152" t="s">
        <v>204</v>
      </c>
      <c r="E28" s="152" t="s">
        <v>205</v>
      </c>
      <c r="F28" s="153" t="s">
        <v>206</v>
      </c>
      <c r="G28" s="153" t="s">
        <v>207</v>
      </c>
      <c r="H28" s="152" t="s">
        <v>208</v>
      </c>
    </row>
    <row r="29" spans="1:8" ht="19.5" customHeight="1">
      <c r="A29" s="154" t="s">
        <v>209</v>
      </c>
      <c r="B29" s="155">
        <v>0</v>
      </c>
      <c r="C29" s="156">
        <f>+B29</f>
        <v>0</v>
      </c>
      <c r="D29" s="157">
        <v>0</v>
      </c>
      <c r="E29" s="158">
        <f>+D29</f>
        <v>0</v>
      </c>
      <c r="F29" s="159">
        <f>_xlfn.IFERROR(B29/D29,0)</f>
        <v>0</v>
      </c>
      <c r="G29" s="159">
        <f>_xlfn.IFERROR(C29/E29,0)</f>
        <v>0</v>
      </c>
      <c r="H29" s="160">
        <f>+G29/$F$25</f>
        <v>0</v>
      </c>
    </row>
    <row r="30" spans="1:8" ht="19.5" customHeight="1">
      <c r="A30" s="154" t="s">
        <v>210</v>
      </c>
      <c r="B30" s="155">
        <v>0</v>
      </c>
      <c r="C30" s="156">
        <f>+C29+B30</f>
        <v>0</v>
      </c>
      <c r="D30" s="157">
        <v>0</v>
      </c>
      <c r="E30" s="158">
        <f>+D30+E29</f>
        <v>0</v>
      </c>
      <c r="F30" s="159">
        <f aca="true" t="shared" si="0" ref="F30:G40">_xlfn.IFERROR(B30/D30,0)</f>
        <v>0</v>
      </c>
      <c r="G30" s="159">
        <f t="shared" si="0"/>
        <v>0</v>
      </c>
      <c r="H30" s="160">
        <f aca="true" t="shared" si="1" ref="H30:H40">+G30/$F$25</f>
        <v>0</v>
      </c>
    </row>
    <row r="31" spans="1:8" ht="19.5" customHeight="1">
      <c r="A31" s="154" t="s">
        <v>211</v>
      </c>
      <c r="B31" s="161">
        <v>0</v>
      </c>
      <c r="C31" s="156">
        <f aca="true" t="shared" si="2" ref="C31:C40">+C30+B31</f>
        <v>0</v>
      </c>
      <c r="D31" s="157">
        <v>0</v>
      </c>
      <c r="E31" s="158">
        <f aca="true" t="shared" si="3" ref="E31:E40">+D31+E30</f>
        <v>0</v>
      </c>
      <c r="F31" s="159">
        <f t="shared" si="0"/>
        <v>0</v>
      </c>
      <c r="G31" s="159">
        <f t="shared" si="0"/>
        <v>0</v>
      </c>
      <c r="H31" s="160">
        <f t="shared" si="1"/>
        <v>0</v>
      </c>
    </row>
    <row r="32" spans="1:8" ht="19.5" customHeight="1">
      <c r="A32" s="154" t="s">
        <v>212</v>
      </c>
      <c r="B32" s="155">
        <v>0</v>
      </c>
      <c r="C32" s="156">
        <f t="shared" si="2"/>
        <v>0</v>
      </c>
      <c r="D32" s="162">
        <v>0</v>
      </c>
      <c r="E32" s="158">
        <f t="shared" si="3"/>
        <v>0</v>
      </c>
      <c r="F32" s="159">
        <f t="shared" si="0"/>
        <v>0</v>
      </c>
      <c r="G32" s="159">
        <f t="shared" si="0"/>
        <v>0</v>
      </c>
      <c r="H32" s="160">
        <f t="shared" si="1"/>
        <v>0</v>
      </c>
    </row>
    <row r="33" spans="1:8" ht="19.5" customHeight="1">
      <c r="A33" s="154" t="s">
        <v>213</v>
      </c>
      <c r="B33" s="155">
        <v>0</v>
      </c>
      <c r="C33" s="156">
        <f t="shared" si="2"/>
        <v>0</v>
      </c>
      <c r="D33" s="162">
        <v>0</v>
      </c>
      <c r="E33" s="158">
        <f t="shared" si="3"/>
        <v>0</v>
      </c>
      <c r="F33" s="159">
        <f t="shared" si="0"/>
        <v>0</v>
      </c>
      <c r="G33" s="159">
        <f t="shared" si="0"/>
        <v>0</v>
      </c>
      <c r="H33" s="160">
        <f t="shared" si="1"/>
        <v>0</v>
      </c>
    </row>
    <row r="34" spans="1:8" ht="19.5" customHeight="1">
      <c r="A34" s="154" t="s">
        <v>214</v>
      </c>
      <c r="B34" s="155">
        <v>4</v>
      </c>
      <c r="C34" s="156">
        <f t="shared" si="2"/>
        <v>4</v>
      </c>
      <c r="D34" s="162">
        <v>4</v>
      </c>
      <c r="E34" s="158">
        <f t="shared" si="3"/>
        <v>4</v>
      </c>
      <c r="F34" s="159">
        <f t="shared" si="0"/>
        <v>1</v>
      </c>
      <c r="G34" s="159">
        <f t="shared" si="0"/>
        <v>1</v>
      </c>
      <c r="H34" s="160">
        <f t="shared" si="1"/>
        <v>1</v>
      </c>
    </row>
    <row r="35" spans="1:8" ht="19.5" customHeight="1">
      <c r="A35" s="154" t="s">
        <v>215</v>
      </c>
      <c r="B35" s="161">
        <v>0</v>
      </c>
      <c r="C35" s="156">
        <f>+C34+B35</f>
        <v>4</v>
      </c>
      <c r="D35" s="162">
        <v>0</v>
      </c>
      <c r="E35" s="158">
        <f t="shared" si="3"/>
        <v>4</v>
      </c>
      <c r="F35" s="159">
        <f t="shared" si="0"/>
        <v>0</v>
      </c>
      <c r="G35" s="159">
        <f t="shared" si="0"/>
        <v>1</v>
      </c>
      <c r="H35" s="160">
        <f t="shared" si="1"/>
        <v>1</v>
      </c>
    </row>
    <row r="36" spans="1:8" ht="19.5" customHeight="1">
      <c r="A36" s="154" t="s">
        <v>216</v>
      </c>
      <c r="B36" s="155">
        <v>0</v>
      </c>
      <c r="C36" s="156">
        <f t="shared" si="2"/>
        <v>4</v>
      </c>
      <c r="D36" s="162">
        <v>0</v>
      </c>
      <c r="E36" s="158">
        <f t="shared" si="3"/>
        <v>4</v>
      </c>
      <c r="F36" s="159">
        <f t="shared" si="0"/>
        <v>0</v>
      </c>
      <c r="G36" s="159">
        <f t="shared" si="0"/>
        <v>1</v>
      </c>
      <c r="H36" s="160">
        <f t="shared" si="1"/>
        <v>1</v>
      </c>
    </row>
    <row r="37" spans="1:8" ht="19.5" customHeight="1">
      <c r="A37" s="154" t="s">
        <v>217</v>
      </c>
      <c r="B37" s="155">
        <v>6</v>
      </c>
      <c r="C37" s="156">
        <f t="shared" si="2"/>
        <v>10</v>
      </c>
      <c r="D37" s="162">
        <v>6</v>
      </c>
      <c r="E37" s="158">
        <f t="shared" si="3"/>
        <v>10</v>
      </c>
      <c r="F37" s="159">
        <f t="shared" si="0"/>
        <v>1</v>
      </c>
      <c r="G37" s="159">
        <f t="shared" si="0"/>
        <v>1</v>
      </c>
      <c r="H37" s="160">
        <f t="shared" si="1"/>
        <v>1</v>
      </c>
    </row>
    <row r="38" spans="1:8" ht="19.5" customHeight="1">
      <c r="A38" s="154" t="s">
        <v>218</v>
      </c>
      <c r="B38" s="155">
        <v>0</v>
      </c>
      <c r="C38" s="156">
        <f t="shared" si="2"/>
        <v>10</v>
      </c>
      <c r="D38" s="162">
        <v>0</v>
      </c>
      <c r="E38" s="158">
        <f t="shared" si="3"/>
        <v>10</v>
      </c>
      <c r="F38" s="159">
        <f t="shared" si="0"/>
        <v>0</v>
      </c>
      <c r="G38" s="159">
        <f t="shared" si="0"/>
        <v>1</v>
      </c>
      <c r="H38" s="160">
        <f t="shared" si="1"/>
        <v>1</v>
      </c>
    </row>
    <row r="39" spans="1:8" ht="19.5" customHeight="1">
      <c r="A39" s="154" t="s">
        <v>219</v>
      </c>
      <c r="B39" s="155">
        <v>1</v>
      </c>
      <c r="C39" s="156">
        <f t="shared" si="2"/>
        <v>11</v>
      </c>
      <c r="D39" s="162">
        <v>1</v>
      </c>
      <c r="E39" s="158">
        <f t="shared" si="3"/>
        <v>11</v>
      </c>
      <c r="F39" s="159">
        <f t="shared" si="0"/>
        <v>1</v>
      </c>
      <c r="G39" s="159">
        <f t="shared" si="0"/>
        <v>1</v>
      </c>
      <c r="H39" s="160">
        <f t="shared" si="1"/>
        <v>1</v>
      </c>
    </row>
    <row r="40" spans="1:8" ht="19.5" customHeight="1">
      <c r="A40" s="154" t="s">
        <v>220</v>
      </c>
      <c r="B40" s="155">
        <v>2</v>
      </c>
      <c r="C40" s="156">
        <f t="shared" si="2"/>
        <v>13</v>
      </c>
      <c r="D40" s="162">
        <v>2</v>
      </c>
      <c r="E40" s="158">
        <f t="shared" si="3"/>
        <v>13</v>
      </c>
      <c r="F40" s="159">
        <f t="shared" si="0"/>
        <v>1</v>
      </c>
      <c r="G40" s="159">
        <f t="shared" si="0"/>
        <v>1</v>
      </c>
      <c r="H40" s="160">
        <f t="shared" si="1"/>
        <v>1</v>
      </c>
    </row>
    <row r="41" spans="1:8" ht="52.5" customHeight="1">
      <c r="A41" s="163" t="s">
        <v>221</v>
      </c>
      <c r="B41" s="287" t="s">
        <v>373</v>
      </c>
      <c r="C41" s="287"/>
      <c r="D41" s="287"/>
      <c r="E41" s="287"/>
      <c r="F41" s="287"/>
      <c r="G41" s="287"/>
      <c r="H41" s="287"/>
    </row>
    <row r="42" spans="1:8" ht="30" customHeight="1">
      <c r="A42" s="286" t="s">
        <v>222</v>
      </c>
      <c r="B42" s="286"/>
      <c r="C42" s="286"/>
      <c r="D42" s="286"/>
      <c r="E42" s="286"/>
      <c r="F42" s="286"/>
      <c r="G42" s="286"/>
      <c r="H42" s="286"/>
    </row>
    <row r="43" spans="1:8" ht="45" customHeight="1">
      <c r="A43" s="264"/>
      <c r="B43" s="264"/>
      <c r="C43" s="264"/>
      <c r="D43" s="264"/>
      <c r="E43" s="264"/>
      <c r="F43" s="264"/>
      <c r="G43" s="264"/>
      <c r="H43" s="264"/>
    </row>
    <row r="44" spans="1:8" ht="45" customHeight="1">
      <c r="A44" s="264"/>
      <c r="B44" s="264"/>
      <c r="C44" s="264"/>
      <c r="D44" s="264"/>
      <c r="E44" s="264"/>
      <c r="F44" s="264"/>
      <c r="G44" s="264"/>
      <c r="H44" s="264"/>
    </row>
    <row r="45" spans="1:8" ht="45" customHeight="1">
      <c r="A45" s="264"/>
      <c r="B45" s="264"/>
      <c r="C45" s="264"/>
      <c r="D45" s="264"/>
      <c r="E45" s="264"/>
      <c r="F45" s="264"/>
      <c r="G45" s="264"/>
      <c r="H45" s="264"/>
    </row>
    <row r="46" spans="1:8" ht="45" customHeight="1">
      <c r="A46" s="264"/>
      <c r="B46" s="264"/>
      <c r="C46" s="264"/>
      <c r="D46" s="264"/>
      <c r="E46" s="264"/>
      <c r="F46" s="264"/>
      <c r="G46" s="264"/>
      <c r="H46" s="264"/>
    </row>
    <row r="47" spans="1:8" ht="45" customHeight="1">
      <c r="A47" s="264"/>
      <c r="B47" s="264"/>
      <c r="C47" s="264"/>
      <c r="D47" s="264"/>
      <c r="E47" s="264"/>
      <c r="F47" s="264"/>
      <c r="G47" s="264"/>
      <c r="H47" s="264"/>
    </row>
    <row r="48" spans="1:8" ht="99" customHeight="1">
      <c r="A48" s="148" t="s">
        <v>223</v>
      </c>
      <c r="B48" s="288" t="s">
        <v>372</v>
      </c>
      <c r="C48" s="289"/>
      <c r="D48" s="289"/>
      <c r="E48" s="289"/>
      <c r="F48" s="289"/>
      <c r="G48" s="289"/>
      <c r="H48" s="290"/>
    </row>
    <row r="49" spans="1:8" ht="30" customHeight="1">
      <c r="A49" s="148" t="s">
        <v>224</v>
      </c>
      <c r="B49" s="291"/>
      <c r="C49" s="292"/>
      <c r="D49" s="292"/>
      <c r="E49" s="292"/>
      <c r="F49" s="292"/>
      <c r="G49" s="292"/>
      <c r="H49" s="293"/>
    </row>
    <row r="50" spans="1:8" ht="30" customHeight="1">
      <c r="A50" s="163" t="s">
        <v>225</v>
      </c>
      <c r="B50" s="294" t="s">
        <v>367</v>
      </c>
      <c r="C50" s="295"/>
      <c r="D50" s="295"/>
      <c r="E50" s="295"/>
      <c r="F50" s="295"/>
      <c r="G50" s="295"/>
      <c r="H50" s="295"/>
    </row>
    <row r="51" spans="1:8" ht="30" customHeight="1">
      <c r="A51" s="286" t="s">
        <v>226</v>
      </c>
      <c r="B51" s="286"/>
      <c r="C51" s="286"/>
      <c r="D51" s="286"/>
      <c r="E51" s="286"/>
      <c r="F51" s="286"/>
      <c r="G51" s="286"/>
      <c r="H51" s="286"/>
    </row>
    <row r="52" spans="1:8" ht="30" customHeight="1">
      <c r="A52" s="296" t="s">
        <v>227</v>
      </c>
      <c r="B52" s="152" t="s">
        <v>228</v>
      </c>
      <c r="C52" s="266" t="s">
        <v>229</v>
      </c>
      <c r="D52" s="266"/>
      <c r="E52" s="266"/>
      <c r="F52" s="266" t="s">
        <v>230</v>
      </c>
      <c r="G52" s="266"/>
      <c r="H52" s="266"/>
    </row>
    <row r="53" spans="1:8" ht="30" customHeight="1">
      <c r="A53" s="296"/>
      <c r="B53" s="164"/>
      <c r="C53" s="267"/>
      <c r="D53" s="267"/>
      <c r="E53" s="267"/>
      <c r="F53" s="297"/>
      <c r="G53" s="297"/>
      <c r="H53" s="297"/>
    </row>
    <row r="54" spans="1:8" ht="139.5" customHeight="1">
      <c r="A54" s="163" t="s">
        <v>231</v>
      </c>
      <c r="B54" s="267" t="s">
        <v>355</v>
      </c>
      <c r="C54" s="267"/>
      <c r="D54" s="298" t="s">
        <v>232</v>
      </c>
      <c r="E54" s="298"/>
      <c r="F54" s="274" t="s">
        <v>242</v>
      </c>
      <c r="G54" s="274"/>
      <c r="H54" s="274"/>
    </row>
    <row r="55" spans="1:8" ht="30" customHeight="1">
      <c r="A55" s="163" t="s">
        <v>233</v>
      </c>
      <c r="B55" s="273" t="s">
        <v>242</v>
      </c>
      <c r="C55" s="273"/>
      <c r="D55" s="296" t="s">
        <v>234</v>
      </c>
      <c r="E55" s="296"/>
      <c r="F55" s="274" t="s">
        <v>267</v>
      </c>
      <c r="G55" s="274"/>
      <c r="H55" s="274"/>
    </row>
    <row r="56" spans="1:8" ht="30" customHeight="1">
      <c r="A56" s="163" t="s">
        <v>235</v>
      </c>
      <c r="B56" s="267"/>
      <c r="C56" s="267"/>
      <c r="D56" s="277" t="s">
        <v>236</v>
      </c>
      <c r="E56" s="277"/>
      <c r="F56" s="267"/>
      <c r="G56" s="267"/>
      <c r="H56" s="267"/>
    </row>
    <row r="57" spans="1:8" ht="30" customHeight="1">
      <c r="A57" s="163" t="s">
        <v>237</v>
      </c>
      <c r="B57" s="267"/>
      <c r="C57" s="267"/>
      <c r="D57" s="277"/>
      <c r="E57" s="277"/>
      <c r="F57" s="267"/>
      <c r="G57" s="267"/>
      <c r="H57" s="267"/>
    </row>
  </sheetData>
  <sheetProtection/>
  <mergeCells count="65">
    <mergeCell ref="B55:C55"/>
    <mergeCell ref="D55:E55"/>
    <mergeCell ref="F55:H55"/>
    <mergeCell ref="B56:C56"/>
    <mergeCell ref="D56:E57"/>
    <mergeCell ref="F56:H57"/>
    <mergeCell ref="B57:C57"/>
    <mergeCell ref="A52:A53"/>
    <mergeCell ref="C52:E52"/>
    <mergeCell ref="F52:H52"/>
    <mergeCell ref="C53:E53"/>
    <mergeCell ref="F53:H53"/>
    <mergeCell ref="B54:C54"/>
    <mergeCell ref="D54:E54"/>
    <mergeCell ref="F54:H54"/>
    <mergeCell ref="A42:H42"/>
    <mergeCell ref="A43:H47"/>
    <mergeCell ref="B48:H48"/>
    <mergeCell ref="B49:H49"/>
    <mergeCell ref="B50:H50"/>
    <mergeCell ref="A51:H51"/>
    <mergeCell ref="B25:D25"/>
    <mergeCell ref="F25:H25"/>
    <mergeCell ref="B26:D26"/>
    <mergeCell ref="F26:H26"/>
    <mergeCell ref="A27:H27"/>
    <mergeCell ref="B41:H41"/>
    <mergeCell ref="B22:D22"/>
    <mergeCell ref="E22:H22"/>
    <mergeCell ref="B23:D23"/>
    <mergeCell ref="E23:H23"/>
    <mergeCell ref="B24:D24"/>
    <mergeCell ref="F24:H24"/>
    <mergeCell ref="B18:H18"/>
    <mergeCell ref="B19:H19"/>
    <mergeCell ref="A20:A21"/>
    <mergeCell ref="B20:D20"/>
    <mergeCell ref="E20:H20"/>
    <mergeCell ref="B21:D21"/>
    <mergeCell ref="E21:H21"/>
    <mergeCell ref="B14:E14"/>
    <mergeCell ref="G14:H14"/>
    <mergeCell ref="B15:E15"/>
    <mergeCell ref="G15:H15"/>
    <mergeCell ref="B16:H16"/>
    <mergeCell ref="B17:H17"/>
    <mergeCell ref="B10:E10"/>
    <mergeCell ref="G10:H10"/>
    <mergeCell ref="B11:E11"/>
    <mergeCell ref="G11:H11"/>
    <mergeCell ref="B12:H12"/>
    <mergeCell ref="B13:H13"/>
    <mergeCell ref="A5:H5"/>
    <mergeCell ref="A6:H6"/>
    <mergeCell ref="A7:H7"/>
    <mergeCell ref="C8:D8"/>
    <mergeCell ref="E8:H8"/>
    <mergeCell ref="C9:D9"/>
    <mergeCell ref="E9:F9"/>
    <mergeCell ref="A1:A4"/>
    <mergeCell ref="B4:E4"/>
    <mergeCell ref="B1:H1"/>
    <mergeCell ref="B2:H2"/>
    <mergeCell ref="B3:H3"/>
    <mergeCell ref="F4:H4"/>
  </mergeCells>
  <dataValidations count="6">
    <dataValidation type="list" allowBlank="1" showInputMessage="1" showErrorMessage="1" sqref="B26:D26">
      <formula1>1!#REF!</formula1>
    </dataValidation>
    <dataValidation type="list" allowBlank="1" showInputMessage="1" showErrorMessage="1" sqref="B11:E11">
      <formula1>1!#REF!</formula1>
    </dataValidation>
    <dataValidation type="list" allowBlank="1" showInputMessage="1" showErrorMessage="1" sqref="G14:H14">
      <formula1>1!#REF!</formula1>
    </dataValidation>
    <dataValidation type="list" allowBlank="1" showInputMessage="1" showErrorMessage="1" sqref="B12:H12">
      <formula1>1!#REF!</formula1>
    </dataValidation>
    <dataValidation type="list" allowBlank="1" showInputMessage="1" showErrorMessage="1" sqref="G15:H15">
      <formula1>1!#REF!</formula1>
    </dataValidation>
    <dataValidation type="list" allowBlank="1" showInputMessage="1" showErrorMessage="1" sqref="B9 H9">
      <formula1>1!#REF!</formula1>
    </dataValidation>
  </dataValidations>
  <printOptions/>
  <pageMargins left="0.7086614173228347" right="0.7086614173228347" top="0.7480314960629921" bottom="0.7480314960629921" header="0.31496062992125984" footer="0.31496062992125984"/>
  <pageSetup horizontalDpi="600" verticalDpi="600" orientation="portrait" scale="52" r:id="rId2"/>
  <rowBreaks count="1" manualBreakCount="1">
    <brk id="41" max="7" man="1"/>
  </rowBreaks>
  <drawing r:id="rId1"/>
</worksheet>
</file>

<file path=xl/worksheets/sheet4.xml><?xml version="1.0" encoding="utf-8"?>
<worksheet xmlns="http://schemas.openxmlformats.org/spreadsheetml/2006/main" xmlns:r="http://schemas.openxmlformats.org/officeDocument/2006/relationships">
  <dimension ref="A1:H57"/>
  <sheetViews>
    <sheetView view="pageLayout" workbookViewId="0" topLeftCell="A1">
      <selection activeCell="A1" sqref="A1:A4"/>
    </sheetView>
  </sheetViews>
  <sheetFormatPr defaultColWidth="11.421875" defaultRowHeight="30" customHeight="1"/>
  <cols>
    <col min="1" max="1" width="25.7109375" style="165" customWidth="1"/>
    <col min="2" max="5" width="20.7109375" style="147" customWidth="1"/>
    <col min="6" max="6" width="20.7109375" style="166" customWidth="1"/>
    <col min="7" max="8" width="20.7109375" style="147" customWidth="1"/>
    <col min="9" max="16384" width="11.421875" style="147" customWidth="1"/>
  </cols>
  <sheetData>
    <row r="1" spans="1:8" ht="30" customHeight="1">
      <c r="A1" s="322"/>
      <c r="B1" s="261" t="s">
        <v>310</v>
      </c>
      <c r="C1" s="261"/>
      <c r="D1" s="261"/>
      <c r="E1" s="261"/>
      <c r="F1" s="261"/>
      <c r="G1" s="261"/>
      <c r="H1" s="261"/>
    </row>
    <row r="2" spans="1:8" ht="30" customHeight="1">
      <c r="A2" s="322"/>
      <c r="B2" s="260" t="s">
        <v>16</v>
      </c>
      <c r="C2" s="260"/>
      <c r="D2" s="260"/>
      <c r="E2" s="260"/>
      <c r="F2" s="260"/>
      <c r="G2" s="260"/>
      <c r="H2" s="260"/>
    </row>
    <row r="3" spans="1:8" ht="30" customHeight="1">
      <c r="A3" s="322"/>
      <c r="B3" s="260" t="s">
        <v>161</v>
      </c>
      <c r="C3" s="260"/>
      <c r="D3" s="260"/>
      <c r="E3" s="260"/>
      <c r="F3" s="260"/>
      <c r="G3" s="260"/>
      <c r="H3" s="260"/>
    </row>
    <row r="4" spans="1:8" ht="30" customHeight="1">
      <c r="A4" s="322"/>
      <c r="B4" s="260" t="s">
        <v>162</v>
      </c>
      <c r="C4" s="260"/>
      <c r="D4" s="260"/>
      <c r="E4" s="260"/>
      <c r="F4" s="262" t="s">
        <v>304</v>
      </c>
      <c r="G4" s="262"/>
      <c r="H4" s="262"/>
    </row>
    <row r="5" spans="1:8" ht="30" customHeight="1">
      <c r="A5" s="317" t="s">
        <v>163</v>
      </c>
      <c r="B5" s="317"/>
      <c r="C5" s="317"/>
      <c r="D5" s="317"/>
      <c r="E5" s="317"/>
      <c r="F5" s="317"/>
      <c r="G5" s="317"/>
      <c r="H5" s="317"/>
    </row>
    <row r="6" spans="1:8" ht="30" customHeight="1">
      <c r="A6" s="318" t="s">
        <v>164</v>
      </c>
      <c r="B6" s="318"/>
      <c r="C6" s="318"/>
      <c r="D6" s="318"/>
      <c r="E6" s="318"/>
      <c r="F6" s="318"/>
      <c r="G6" s="318"/>
      <c r="H6" s="318"/>
    </row>
    <row r="7" spans="1:8" ht="30" customHeight="1">
      <c r="A7" s="286" t="s">
        <v>165</v>
      </c>
      <c r="B7" s="286"/>
      <c r="C7" s="286"/>
      <c r="D7" s="286"/>
      <c r="E7" s="286"/>
      <c r="F7" s="286"/>
      <c r="G7" s="286"/>
      <c r="H7" s="286"/>
    </row>
    <row r="8" spans="1:8" ht="30" customHeight="1">
      <c r="A8" s="148" t="s">
        <v>298</v>
      </c>
      <c r="B8" s="149" t="s">
        <v>243</v>
      </c>
      <c r="C8" s="266" t="s">
        <v>299</v>
      </c>
      <c r="D8" s="266"/>
      <c r="E8" s="319" t="s">
        <v>352</v>
      </c>
      <c r="F8" s="320"/>
      <c r="G8" s="320"/>
      <c r="H8" s="321"/>
    </row>
    <row r="9" spans="1:8" ht="30" customHeight="1">
      <c r="A9" s="148" t="s">
        <v>167</v>
      </c>
      <c r="B9" s="149" t="s">
        <v>168</v>
      </c>
      <c r="C9" s="266" t="s">
        <v>169</v>
      </c>
      <c r="D9" s="266"/>
      <c r="E9" s="267" t="s">
        <v>330</v>
      </c>
      <c r="F9" s="267"/>
      <c r="G9" s="150" t="s">
        <v>170</v>
      </c>
      <c r="H9" s="168" t="s">
        <v>168</v>
      </c>
    </row>
    <row r="10" spans="1:8" ht="30" customHeight="1">
      <c r="A10" s="148" t="s">
        <v>171</v>
      </c>
      <c r="B10" s="268" t="s">
        <v>243</v>
      </c>
      <c r="C10" s="268"/>
      <c r="D10" s="268"/>
      <c r="E10" s="268"/>
      <c r="F10" s="150" t="s">
        <v>172</v>
      </c>
      <c r="G10" s="269" t="s">
        <v>243</v>
      </c>
      <c r="H10" s="269"/>
    </row>
    <row r="11" spans="1:8" ht="30" customHeight="1">
      <c r="A11" s="148" t="s">
        <v>174</v>
      </c>
      <c r="B11" s="315" t="s">
        <v>173</v>
      </c>
      <c r="C11" s="315"/>
      <c r="D11" s="315"/>
      <c r="E11" s="315"/>
      <c r="F11" s="150" t="s">
        <v>175</v>
      </c>
      <c r="G11" s="316" t="s">
        <v>311</v>
      </c>
      <c r="H11" s="316"/>
    </row>
    <row r="12" spans="1:8" ht="30" customHeight="1">
      <c r="A12" s="148" t="s">
        <v>176</v>
      </c>
      <c r="B12" s="276" t="s">
        <v>153</v>
      </c>
      <c r="C12" s="276"/>
      <c r="D12" s="276"/>
      <c r="E12" s="276"/>
      <c r="F12" s="276"/>
      <c r="G12" s="276"/>
      <c r="H12" s="276"/>
    </row>
    <row r="13" spans="1:8" ht="30" customHeight="1">
      <c r="A13" s="148" t="s">
        <v>177</v>
      </c>
      <c r="B13" s="273" t="s">
        <v>243</v>
      </c>
      <c r="C13" s="273"/>
      <c r="D13" s="273"/>
      <c r="E13" s="273"/>
      <c r="F13" s="273"/>
      <c r="G13" s="273"/>
      <c r="H13" s="273"/>
    </row>
    <row r="14" spans="1:8" ht="30" customHeight="1">
      <c r="A14" s="148" t="s">
        <v>178</v>
      </c>
      <c r="B14" s="267" t="s">
        <v>268</v>
      </c>
      <c r="C14" s="267"/>
      <c r="D14" s="267"/>
      <c r="E14" s="267"/>
      <c r="F14" s="150" t="s">
        <v>179</v>
      </c>
      <c r="G14" s="274" t="s">
        <v>180</v>
      </c>
      <c r="H14" s="274"/>
    </row>
    <row r="15" spans="1:8" ht="30" customHeight="1">
      <c r="A15" s="148" t="s">
        <v>181</v>
      </c>
      <c r="B15" s="275" t="s">
        <v>300</v>
      </c>
      <c r="C15" s="275"/>
      <c r="D15" s="275"/>
      <c r="E15" s="275"/>
      <c r="F15" s="150" t="s">
        <v>182</v>
      </c>
      <c r="G15" s="274" t="s">
        <v>166</v>
      </c>
      <c r="H15" s="274"/>
    </row>
    <row r="16" spans="1:8" ht="30" customHeight="1">
      <c r="A16" s="148" t="s">
        <v>183</v>
      </c>
      <c r="B16" s="312" t="s">
        <v>293</v>
      </c>
      <c r="C16" s="313"/>
      <c r="D16" s="313"/>
      <c r="E16" s="313"/>
      <c r="F16" s="313"/>
      <c r="G16" s="313"/>
      <c r="H16" s="314"/>
    </row>
    <row r="17" spans="1:8" ht="30" customHeight="1">
      <c r="A17" s="148" t="s">
        <v>185</v>
      </c>
      <c r="B17" s="267" t="s">
        <v>238</v>
      </c>
      <c r="C17" s="267"/>
      <c r="D17" s="267"/>
      <c r="E17" s="267"/>
      <c r="F17" s="267"/>
      <c r="G17" s="267"/>
      <c r="H17" s="267"/>
    </row>
    <row r="18" spans="1:8" ht="30" customHeight="1">
      <c r="A18" s="148" t="s">
        <v>186</v>
      </c>
      <c r="B18" s="276" t="s">
        <v>269</v>
      </c>
      <c r="C18" s="276"/>
      <c r="D18" s="276"/>
      <c r="E18" s="276"/>
      <c r="F18" s="276"/>
      <c r="G18" s="276"/>
      <c r="H18" s="276"/>
    </row>
    <row r="19" spans="1:8" ht="30" customHeight="1">
      <c r="A19" s="148" t="s">
        <v>187</v>
      </c>
      <c r="B19" s="311" t="s">
        <v>188</v>
      </c>
      <c r="C19" s="311"/>
      <c r="D19" s="311"/>
      <c r="E19" s="311"/>
      <c r="F19" s="311"/>
      <c r="G19" s="311"/>
      <c r="H19" s="311"/>
    </row>
    <row r="20" spans="1:8" ht="30" customHeight="1">
      <c r="A20" s="277" t="s">
        <v>189</v>
      </c>
      <c r="B20" s="278" t="s">
        <v>190</v>
      </c>
      <c r="C20" s="278"/>
      <c r="D20" s="278"/>
      <c r="E20" s="279" t="s">
        <v>191</v>
      </c>
      <c r="F20" s="279"/>
      <c r="G20" s="279"/>
      <c r="H20" s="279"/>
    </row>
    <row r="21" spans="1:8" ht="30" customHeight="1">
      <c r="A21" s="277"/>
      <c r="B21" s="276" t="s">
        <v>270</v>
      </c>
      <c r="C21" s="276"/>
      <c r="D21" s="276"/>
      <c r="E21" s="276" t="s">
        <v>271</v>
      </c>
      <c r="F21" s="276"/>
      <c r="G21" s="276"/>
      <c r="H21" s="276"/>
    </row>
    <row r="22" spans="1:8" ht="30" customHeight="1">
      <c r="A22" s="148" t="s">
        <v>192</v>
      </c>
      <c r="B22" s="274" t="s">
        <v>241</v>
      </c>
      <c r="C22" s="274"/>
      <c r="D22" s="274"/>
      <c r="E22" s="274" t="s">
        <v>241</v>
      </c>
      <c r="F22" s="274"/>
      <c r="G22" s="274"/>
      <c r="H22" s="274"/>
    </row>
    <row r="23" spans="1:8" ht="30" customHeight="1">
      <c r="A23" s="148" t="s">
        <v>193</v>
      </c>
      <c r="B23" s="287" t="s">
        <v>272</v>
      </c>
      <c r="C23" s="287"/>
      <c r="D23" s="287"/>
      <c r="E23" s="276" t="s">
        <v>297</v>
      </c>
      <c r="F23" s="276"/>
      <c r="G23" s="276"/>
      <c r="H23" s="276"/>
    </row>
    <row r="24" spans="1:8" ht="30" customHeight="1">
      <c r="A24" s="148" t="s">
        <v>194</v>
      </c>
      <c r="B24" s="283">
        <v>43466</v>
      </c>
      <c r="C24" s="267"/>
      <c r="D24" s="267"/>
      <c r="E24" s="150" t="s">
        <v>195</v>
      </c>
      <c r="F24" s="310" t="s">
        <v>243</v>
      </c>
      <c r="G24" s="310"/>
      <c r="H24" s="310"/>
    </row>
    <row r="25" spans="1:8" ht="30" customHeight="1">
      <c r="A25" s="148" t="s">
        <v>196</v>
      </c>
      <c r="B25" s="283">
        <v>43830</v>
      </c>
      <c r="C25" s="267"/>
      <c r="D25" s="267"/>
      <c r="E25" s="150" t="s">
        <v>197</v>
      </c>
      <c r="F25" s="307">
        <v>1</v>
      </c>
      <c r="G25" s="307"/>
      <c r="H25" s="307"/>
    </row>
    <row r="26" spans="1:8" ht="30" customHeight="1">
      <c r="A26" s="148" t="s">
        <v>198</v>
      </c>
      <c r="B26" s="273" t="s">
        <v>184</v>
      </c>
      <c r="C26" s="273"/>
      <c r="D26" s="273"/>
      <c r="E26" s="151" t="s">
        <v>199</v>
      </c>
      <c r="F26" s="308"/>
      <c r="G26" s="308"/>
      <c r="H26" s="308"/>
    </row>
    <row r="27" spans="1:8" ht="30" customHeight="1">
      <c r="A27" s="309" t="s">
        <v>200</v>
      </c>
      <c r="B27" s="309"/>
      <c r="C27" s="309"/>
      <c r="D27" s="309"/>
      <c r="E27" s="309"/>
      <c r="F27" s="309"/>
      <c r="G27" s="309"/>
      <c r="H27" s="309"/>
    </row>
    <row r="28" spans="1:8" ht="30" customHeight="1">
      <c r="A28" s="152" t="s">
        <v>201</v>
      </c>
      <c r="B28" s="152" t="s">
        <v>202</v>
      </c>
      <c r="C28" s="152" t="s">
        <v>203</v>
      </c>
      <c r="D28" s="152" t="s">
        <v>204</v>
      </c>
      <c r="E28" s="152" t="s">
        <v>205</v>
      </c>
      <c r="F28" s="153" t="s">
        <v>206</v>
      </c>
      <c r="G28" s="153" t="s">
        <v>207</v>
      </c>
      <c r="H28" s="152" t="s">
        <v>208</v>
      </c>
    </row>
    <row r="29" spans="1:8" ht="19.5" customHeight="1">
      <c r="A29" s="154" t="s">
        <v>209</v>
      </c>
      <c r="B29" s="167">
        <v>0</v>
      </c>
      <c r="C29" s="156">
        <f>+B29</f>
        <v>0</v>
      </c>
      <c r="D29" s="118">
        <v>0</v>
      </c>
      <c r="E29" s="169">
        <f>+D29</f>
        <v>0</v>
      </c>
      <c r="F29" s="170">
        <f>_xlfn.IFERROR(B29/D29,0)</f>
        <v>0</v>
      </c>
      <c r="G29" s="170">
        <f>_xlfn.IFERROR(C29/E29,0)</f>
        <v>0</v>
      </c>
      <c r="H29" s="171">
        <f>+G29/$F$25</f>
        <v>0</v>
      </c>
    </row>
    <row r="30" spans="1:8" ht="19.5" customHeight="1">
      <c r="A30" s="154" t="s">
        <v>210</v>
      </c>
      <c r="B30" s="167">
        <v>0</v>
      </c>
      <c r="C30" s="156">
        <f>+B30+C29</f>
        <v>0</v>
      </c>
      <c r="D30" s="118">
        <v>0</v>
      </c>
      <c r="E30" s="169">
        <f>+D30+E29</f>
        <v>0</v>
      </c>
      <c r="F30" s="170">
        <f aca="true" t="shared" si="0" ref="F30:G40">_xlfn.IFERROR(B30/D30,0)</f>
        <v>0</v>
      </c>
      <c r="G30" s="170">
        <f t="shared" si="0"/>
        <v>0</v>
      </c>
      <c r="H30" s="171">
        <f aca="true" t="shared" si="1" ref="H30:H40">+G30/$F$25</f>
        <v>0</v>
      </c>
    </row>
    <row r="31" spans="1:8" ht="19.5" customHeight="1">
      <c r="A31" s="154" t="s">
        <v>211</v>
      </c>
      <c r="B31" s="167">
        <v>0</v>
      </c>
      <c r="C31" s="156">
        <f aca="true" t="shared" si="2" ref="C31:C40">+B31+C30</f>
        <v>0</v>
      </c>
      <c r="D31" s="118">
        <v>0</v>
      </c>
      <c r="E31" s="169">
        <f aca="true" t="shared" si="3" ref="E31:E40">+D31+E30</f>
        <v>0</v>
      </c>
      <c r="F31" s="170">
        <f t="shared" si="0"/>
        <v>0</v>
      </c>
      <c r="G31" s="170">
        <f t="shared" si="0"/>
        <v>0</v>
      </c>
      <c r="H31" s="171">
        <f t="shared" si="1"/>
        <v>0</v>
      </c>
    </row>
    <row r="32" spans="1:8" ht="19.5" customHeight="1">
      <c r="A32" s="154" t="s">
        <v>212</v>
      </c>
      <c r="B32" s="167">
        <v>0</v>
      </c>
      <c r="C32" s="156">
        <f t="shared" si="2"/>
        <v>0</v>
      </c>
      <c r="D32" s="118">
        <v>0</v>
      </c>
      <c r="E32" s="172">
        <f>+D32+E31</f>
        <v>0</v>
      </c>
      <c r="F32" s="170">
        <f t="shared" si="0"/>
        <v>0</v>
      </c>
      <c r="G32" s="170">
        <f t="shared" si="0"/>
        <v>0</v>
      </c>
      <c r="H32" s="171">
        <f t="shared" si="1"/>
        <v>0</v>
      </c>
    </row>
    <row r="33" spans="1:8" ht="19.5" customHeight="1">
      <c r="A33" s="154" t="s">
        <v>213</v>
      </c>
      <c r="B33" s="167">
        <v>1</v>
      </c>
      <c r="C33" s="156">
        <f t="shared" si="2"/>
        <v>1</v>
      </c>
      <c r="D33" s="118">
        <v>1</v>
      </c>
      <c r="E33" s="169">
        <f t="shared" si="3"/>
        <v>1</v>
      </c>
      <c r="F33" s="170">
        <f t="shared" si="0"/>
        <v>1</v>
      </c>
      <c r="G33" s="170">
        <f t="shared" si="0"/>
        <v>1</v>
      </c>
      <c r="H33" s="171">
        <f t="shared" si="1"/>
        <v>1</v>
      </c>
    </row>
    <row r="34" spans="1:8" ht="19.5" customHeight="1">
      <c r="A34" s="154" t="s">
        <v>214</v>
      </c>
      <c r="B34" s="167">
        <v>0</v>
      </c>
      <c r="C34" s="156">
        <f t="shared" si="2"/>
        <v>1</v>
      </c>
      <c r="D34" s="118">
        <v>0</v>
      </c>
      <c r="E34" s="169">
        <f t="shared" si="3"/>
        <v>1</v>
      </c>
      <c r="F34" s="170">
        <f t="shared" si="0"/>
        <v>0</v>
      </c>
      <c r="G34" s="170">
        <f t="shared" si="0"/>
        <v>1</v>
      </c>
      <c r="H34" s="171">
        <f t="shared" si="1"/>
        <v>1</v>
      </c>
    </row>
    <row r="35" spans="1:8" ht="19.5" customHeight="1">
      <c r="A35" s="154" t="s">
        <v>215</v>
      </c>
      <c r="B35" s="167">
        <v>0</v>
      </c>
      <c r="C35" s="156">
        <f t="shared" si="2"/>
        <v>1</v>
      </c>
      <c r="D35" s="118">
        <v>0</v>
      </c>
      <c r="E35" s="169">
        <f t="shared" si="3"/>
        <v>1</v>
      </c>
      <c r="F35" s="170">
        <f t="shared" si="0"/>
        <v>0</v>
      </c>
      <c r="G35" s="170">
        <f t="shared" si="0"/>
        <v>1</v>
      </c>
      <c r="H35" s="171">
        <f t="shared" si="1"/>
        <v>1</v>
      </c>
    </row>
    <row r="36" spans="1:8" ht="19.5" customHeight="1">
      <c r="A36" s="154" t="s">
        <v>216</v>
      </c>
      <c r="B36" s="167">
        <v>0</v>
      </c>
      <c r="C36" s="156">
        <f t="shared" si="2"/>
        <v>1</v>
      </c>
      <c r="D36" s="118">
        <v>0</v>
      </c>
      <c r="E36" s="172">
        <f t="shared" si="3"/>
        <v>1</v>
      </c>
      <c r="F36" s="170">
        <f t="shared" si="0"/>
        <v>0</v>
      </c>
      <c r="G36" s="170">
        <f t="shared" si="0"/>
        <v>1</v>
      </c>
      <c r="H36" s="171">
        <f t="shared" si="1"/>
        <v>1</v>
      </c>
    </row>
    <row r="37" spans="1:8" ht="19.5" customHeight="1">
      <c r="A37" s="154" t="s">
        <v>217</v>
      </c>
      <c r="B37" s="167">
        <v>1</v>
      </c>
      <c r="C37" s="156">
        <f t="shared" si="2"/>
        <v>2</v>
      </c>
      <c r="D37" s="118">
        <v>1</v>
      </c>
      <c r="E37" s="169">
        <f t="shared" si="3"/>
        <v>2</v>
      </c>
      <c r="F37" s="170">
        <f t="shared" si="0"/>
        <v>1</v>
      </c>
      <c r="G37" s="170">
        <f t="shared" si="0"/>
        <v>1</v>
      </c>
      <c r="H37" s="171">
        <f t="shared" si="1"/>
        <v>1</v>
      </c>
    </row>
    <row r="38" spans="1:8" ht="19.5" customHeight="1">
      <c r="A38" s="154" t="s">
        <v>218</v>
      </c>
      <c r="B38" s="167">
        <v>0</v>
      </c>
      <c r="C38" s="156">
        <f t="shared" si="2"/>
        <v>2</v>
      </c>
      <c r="D38" s="118">
        <v>0</v>
      </c>
      <c r="E38" s="169">
        <f t="shared" si="3"/>
        <v>2</v>
      </c>
      <c r="F38" s="170">
        <f t="shared" si="0"/>
        <v>0</v>
      </c>
      <c r="G38" s="170">
        <f t="shared" si="0"/>
        <v>1</v>
      </c>
      <c r="H38" s="171">
        <f t="shared" si="1"/>
        <v>1</v>
      </c>
    </row>
    <row r="39" spans="1:8" ht="19.5" customHeight="1">
      <c r="A39" s="154" t="s">
        <v>219</v>
      </c>
      <c r="B39" s="167">
        <v>0</v>
      </c>
      <c r="C39" s="156">
        <f t="shared" si="2"/>
        <v>2</v>
      </c>
      <c r="D39" s="118">
        <v>0</v>
      </c>
      <c r="E39" s="169">
        <f t="shared" si="3"/>
        <v>2</v>
      </c>
      <c r="F39" s="170">
        <f t="shared" si="0"/>
        <v>0</v>
      </c>
      <c r="G39" s="170">
        <f t="shared" si="0"/>
        <v>1</v>
      </c>
      <c r="H39" s="171">
        <f t="shared" si="1"/>
        <v>1</v>
      </c>
    </row>
    <row r="40" spans="1:8" ht="19.5" customHeight="1">
      <c r="A40" s="154" t="s">
        <v>220</v>
      </c>
      <c r="B40" s="167">
        <v>1</v>
      </c>
      <c r="C40" s="156">
        <f t="shared" si="2"/>
        <v>3</v>
      </c>
      <c r="D40" s="118">
        <v>1</v>
      </c>
      <c r="E40" s="172">
        <f t="shared" si="3"/>
        <v>3</v>
      </c>
      <c r="F40" s="170">
        <f t="shared" si="0"/>
        <v>1</v>
      </c>
      <c r="G40" s="170">
        <f t="shared" si="0"/>
        <v>1</v>
      </c>
      <c r="H40" s="171">
        <f t="shared" si="1"/>
        <v>1</v>
      </c>
    </row>
    <row r="41" spans="1:8" ht="30" customHeight="1">
      <c r="A41" s="163" t="s">
        <v>221</v>
      </c>
      <c r="B41" s="304" t="s">
        <v>369</v>
      </c>
      <c r="C41" s="304"/>
      <c r="D41" s="304"/>
      <c r="E41" s="304"/>
      <c r="F41" s="304"/>
      <c r="G41" s="304"/>
      <c r="H41" s="304"/>
    </row>
    <row r="42" spans="1:8" ht="30" customHeight="1">
      <c r="A42" s="286" t="s">
        <v>222</v>
      </c>
      <c r="B42" s="286"/>
      <c r="C42" s="286"/>
      <c r="D42" s="286"/>
      <c r="E42" s="286"/>
      <c r="F42" s="286"/>
      <c r="G42" s="286"/>
      <c r="H42" s="286"/>
    </row>
    <row r="43" spans="1:8" ht="45" customHeight="1">
      <c r="A43" s="264"/>
      <c r="B43" s="264"/>
      <c r="C43" s="264"/>
      <c r="D43" s="264"/>
      <c r="E43" s="264"/>
      <c r="F43" s="264"/>
      <c r="G43" s="264"/>
      <c r="H43" s="264"/>
    </row>
    <row r="44" spans="1:8" ht="45" customHeight="1">
      <c r="A44" s="264"/>
      <c r="B44" s="264"/>
      <c r="C44" s="264"/>
      <c r="D44" s="264"/>
      <c r="E44" s="264"/>
      <c r="F44" s="264"/>
      <c r="G44" s="264"/>
      <c r="H44" s="264"/>
    </row>
    <row r="45" spans="1:8" ht="45" customHeight="1">
      <c r="A45" s="264"/>
      <c r="B45" s="264"/>
      <c r="C45" s="264"/>
      <c r="D45" s="264"/>
      <c r="E45" s="264"/>
      <c r="F45" s="264"/>
      <c r="G45" s="264"/>
      <c r="H45" s="264"/>
    </row>
    <row r="46" spans="1:8" ht="45" customHeight="1">
      <c r="A46" s="264"/>
      <c r="B46" s="264"/>
      <c r="C46" s="264"/>
      <c r="D46" s="264"/>
      <c r="E46" s="264"/>
      <c r="F46" s="264"/>
      <c r="G46" s="264"/>
      <c r="H46" s="264"/>
    </row>
    <row r="47" spans="1:8" ht="45" customHeight="1">
      <c r="A47" s="264"/>
      <c r="B47" s="264"/>
      <c r="C47" s="264"/>
      <c r="D47" s="264"/>
      <c r="E47" s="264"/>
      <c r="F47" s="264"/>
      <c r="G47" s="264"/>
      <c r="H47" s="264"/>
    </row>
    <row r="48" spans="1:8" ht="30" customHeight="1">
      <c r="A48" s="148" t="s">
        <v>223</v>
      </c>
      <c r="B48" s="304" t="s">
        <v>360</v>
      </c>
      <c r="C48" s="304"/>
      <c r="D48" s="304"/>
      <c r="E48" s="304"/>
      <c r="F48" s="304"/>
      <c r="G48" s="304"/>
      <c r="H48" s="304"/>
    </row>
    <row r="49" spans="1:8" ht="30" customHeight="1">
      <c r="A49" s="148" t="s">
        <v>224</v>
      </c>
      <c r="B49" s="305"/>
      <c r="C49" s="305"/>
      <c r="D49" s="305"/>
      <c r="E49" s="305"/>
      <c r="F49" s="305"/>
      <c r="G49" s="305"/>
      <c r="H49" s="305"/>
    </row>
    <row r="50" spans="1:8" ht="30" customHeight="1">
      <c r="A50" s="163" t="s">
        <v>225</v>
      </c>
      <c r="B50" s="306" t="s">
        <v>273</v>
      </c>
      <c r="C50" s="306"/>
      <c r="D50" s="306"/>
      <c r="E50" s="306"/>
      <c r="F50" s="306"/>
      <c r="G50" s="306"/>
      <c r="H50" s="306"/>
    </row>
    <row r="51" spans="1:8" ht="30" customHeight="1">
      <c r="A51" s="286" t="s">
        <v>226</v>
      </c>
      <c r="B51" s="286"/>
      <c r="C51" s="286"/>
      <c r="D51" s="286"/>
      <c r="E51" s="286"/>
      <c r="F51" s="286"/>
      <c r="G51" s="286"/>
      <c r="H51" s="286"/>
    </row>
    <row r="52" spans="1:8" ht="30" customHeight="1">
      <c r="A52" s="296" t="s">
        <v>227</v>
      </c>
      <c r="B52" s="152" t="s">
        <v>228</v>
      </c>
      <c r="C52" s="266" t="s">
        <v>229</v>
      </c>
      <c r="D52" s="266"/>
      <c r="E52" s="266"/>
      <c r="F52" s="266" t="s">
        <v>230</v>
      </c>
      <c r="G52" s="266"/>
      <c r="H52" s="266"/>
    </row>
    <row r="53" spans="1:8" ht="30" customHeight="1">
      <c r="A53" s="296"/>
      <c r="B53" s="101"/>
      <c r="C53" s="302"/>
      <c r="D53" s="302"/>
      <c r="E53" s="302"/>
      <c r="F53" s="303"/>
      <c r="G53" s="303"/>
      <c r="H53" s="303"/>
    </row>
    <row r="54" spans="1:8" ht="30" customHeight="1">
      <c r="A54" s="163" t="s">
        <v>231</v>
      </c>
      <c r="B54" s="299" t="s">
        <v>242</v>
      </c>
      <c r="C54" s="299"/>
      <c r="D54" s="298" t="s">
        <v>232</v>
      </c>
      <c r="E54" s="298"/>
      <c r="F54" s="300" t="s">
        <v>242</v>
      </c>
      <c r="G54" s="300"/>
      <c r="H54" s="300"/>
    </row>
    <row r="55" spans="1:8" ht="30" customHeight="1">
      <c r="A55" s="163" t="s">
        <v>233</v>
      </c>
      <c r="B55" s="299" t="s">
        <v>242</v>
      </c>
      <c r="C55" s="299"/>
      <c r="D55" s="296" t="s">
        <v>234</v>
      </c>
      <c r="E55" s="296"/>
      <c r="F55" s="300" t="s">
        <v>267</v>
      </c>
      <c r="G55" s="300"/>
      <c r="H55" s="300"/>
    </row>
    <row r="56" spans="1:8" ht="30" customHeight="1">
      <c r="A56" s="163" t="s">
        <v>235</v>
      </c>
      <c r="B56" s="301"/>
      <c r="C56" s="301"/>
      <c r="D56" s="277" t="s">
        <v>236</v>
      </c>
      <c r="E56" s="277"/>
      <c r="F56" s="301"/>
      <c r="G56" s="301"/>
      <c r="H56" s="301"/>
    </row>
    <row r="57" spans="1:8" ht="30" customHeight="1">
      <c r="A57" s="163" t="s">
        <v>237</v>
      </c>
      <c r="B57" s="301"/>
      <c r="C57" s="301"/>
      <c r="D57" s="277"/>
      <c r="E57" s="277"/>
      <c r="F57" s="301"/>
      <c r="G57" s="301"/>
      <c r="H57" s="301"/>
    </row>
  </sheetData>
  <sheetProtection autoFilter="0" pivotTables="0"/>
  <mergeCells count="65">
    <mergeCell ref="A1:A4"/>
    <mergeCell ref="B4:E4"/>
    <mergeCell ref="B1:H1"/>
    <mergeCell ref="B2:H2"/>
    <mergeCell ref="B3:H3"/>
    <mergeCell ref="F4:H4"/>
    <mergeCell ref="A5:H5"/>
    <mergeCell ref="A6:H6"/>
    <mergeCell ref="A7:H7"/>
    <mergeCell ref="C8:D8"/>
    <mergeCell ref="E8:H8"/>
    <mergeCell ref="C9:D9"/>
    <mergeCell ref="E9:F9"/>
    <mergeCell ref="B10:E10"/>
    <mergeCell ref="G10:H10"/>
    <mergeCell ref="B11:E11"/>
    <mergeCell ref="G11:H11"/>
    <mergeCell ref="B12:H12"/>
    <mergeCell ref="B13:H13"/>
    <mergeCell ref="B14:E14"/>
    <mergeCell ref="G14:H14"/>
    <mergeCell ref="B15:E15"/>
    <mergeCell ref="G15:H15"/>
    <mergeCell ref="B16:H16"/>
    <mergeCell ref="B17:H17"/>
    <mergeCell ref="B18:H18"/>
    <mergeCell ref="B19:H19"/>
    <mergeCell ref="A20:A21"/>
    <mergeCell ref="B20:D20"/>
    <mergeCell ref="E20:H20"/>
    <mergeCell ref="B21:D21"/>
    <mergeCell ref="E21:H21"/>
    <mergeCell ref="B22:D22"/>
    <mergeCell ref="E22:H22"/>
    <mergeCell ref="B23:D23"/>
    <mergeCell ref="E23:H23"/>
    <mergeCell ref="B24:D24"/>
    <mergeCell ref="F24:H24"/>
    <mergeCell ref="B25:D25"/>
    <mergeCell ref="F25:H25"/>
    <mergeCell ref="B26:D26"/>
    <mergeCell ref="F26:H26"/>
    <mergeCell ref="A27:H27"/>
    <mergeCell ref="B41:H41"/>
    <mergeCell ref="A42:H42"/>
    <mergeCell ref="A43:H47"/>
    <mergeCell ref="B48:H48"/>
    <mergeCell ref="B49:H49"/>
    <mergeCell ref="B50:H50"/>
    <mergeCell ref="A51:H51"/>
    <mergeCell ref="A52:A53"/>
    <mergeCell ref="C52:E52"/>
    <mergeCell ref="F52:H52"/>
    <mergeCell ref="C53:E53"/>
    <mergeCell ref="F53:H53"/>
    <mergeCell ref="B54:C54"/>
    <mergeCell ref="D54:E54"/>
    <mergeCell ref="F54:H54"/>
    <mergeCell ref="B55:C55"/>
    <mergeCell ref="D55:E55"/>
    <mergeCell ref="F55:H55"/>
    <mergeCell ref="B56:C56"/>
    <mergeCell ref="D56:E57"/>
    <mergeCell ref="F56:H57"/>
    <mergeCell ref="B57:C57"/>
  </mergeCells>
  <dataValidations count="5">
    <dataValidation type="list" allowBlank="1" showInputMessage="1" showErrorMessage="1" sqref="B9 H9 G15:H15">
      <formula1>3_PAAC!#REF!</formula1>
    </dataValidation>
    <dataValidation type="list" allowBlank="1" showInputMessage="1" showErrorMessage="1" sqref="B26:D26">
      <formula1>3_PAAC!#REF!</formula1>
    </dataValidation>
    <dataValidation type="list" allowBlank="1" showInputMessage="1" showErrorMessage="1" sqref="G14:H14">
      <formula1>3_PAAC!#REF!</formula1>
    </dataValidation>
    <dataValidation type="list" allowBlank="1" showInputMessage="1" showErrorMessage="1" sqref="B11:E11">
      <formula1>3_PAAC!#REF!</formula1>
    </dataValidation>
    <dataValidation type="list" allowBlank="1" showInputMessage="1" showErrorMessage="1" sqref="B12:H12">
      <formula1>3_PAAC!#REF!</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51" r:id="rId2"/>
  <rowBreaks count="1" manualBreakCount="1">
    <brk id="41" max="7" man="1"/>
  </rowBreaks>
  <drawing r:id="rId1"/>
</worksheet>
</file>

<file path=xl/worksheets/sheet5.xml><?xml version="1.0" encoding="utf-8"?>
<worksheet xmlns="http://schemas.openxmlformats.org/spreadsheetml/2006/main" xmlns:r="http://schemas.openxmlformats.org/officeDocument/2006/relationships">
  <dimension ref="A1:J17"/>
  <sheetViews>
    <sheetView zoomScalePageLayoutView="0" workbookViewId="0" topLeftCell="A1">
      <selection activeCell="F14" sqref="F14"/>
    </sheetView>
  </sheetViews>
  <sheetFormatPr defaultColWidth="0" defaultRowHeight="30" customHeight="1" zeroHeight="1"/>
  <cols>
    <col min="1" max="1" width="10.7109375" style="102" customWidth="1"/>
    <col min="2" max="2" width="30.7109375" style="0" customWidth="1"/>
    <col min="3" max="3" width="15.7109375" style="0" customWidth="1"/>
    <col min="4" max="4" width="10.7109375" style="0" customWidth="1"/>
    <col min="5" max="5" width="30.7109375" style="0" customWidth="1"/>
    <col min="6" max="6" width="15.7109375" style="0" customWidth="1"/>
    <col min="7" max="7" width="16.140625" style="0" customWidth="1"/>
    <col min="8" max="8" width="16.28125" style="0" customWidth="1"/>
    <col min="9" max="9" width="15.7109375" style="0" customWidth="1"/>
    <col min="10" max="10" width="50.7109375" style="0" customWidth="1"/>
    <col min="11" max="11" width="4.57421875" style="0" hidden="1" customWidth="1"/>
    <col min="12" max="13" width="16.421875" style="0" hidden="1" customWidth="1"/>
    <col min="14" max="106" width="0" style="0" hidden="1" customWidth="1"/>
    <col min="107" max="107" width="11.421875" style="0" hidden="1" customWidth="1"/>
    <col min="108" max="196" width="0" style="0" hidden="1" customWidth="1"/>
    <col min="197" max="197" width="1.421875" style="0" hidden="1" customWidth="1"/>
    <col min="198" max="16384" width="0" style="0" hidden="1" customWidth="1"/>
  </cols>
  <sheetData>
    <row r="1" spans="1:10" s="173" customFormat="1" ht="30" customHeight="1">
      <c r="A1" s="339"/>
      <c r="B1" s="339"/>
      <c r="C1" s="324" t="s">
        <v>302</v>
      </c>
      <c r="D1" s="324"/>
      <c r="E1" s="324"/>
      <c r="F1" s="324"/>
      <c r="G1" s="324"/>
      <c r="H1" s="324"/>
      <c r="I1" s="324"/>
      <c r="J1" s="324"/>
    </row>
    <row r="2" spans="1:10" s="173" customFormat="1" ht="30" customHeight="1">
      <c r="A2" s="339"/>
      <c r="B2" s="339"/>
      <c r="C2" s="324" t="s">
        <v>16</v>
      </c>
      <c r="D2" s="324"/>
      <c r="E2" s="324"/>
      <c r="F2" s="324"/>
      <c r="G2" s="324"/>
      <c r="H2" s="324"/>
      <c r="I2" s="324"/>
      <c r="J2" s="324"/>
    </row>
    <row r="3" spans="1:10" s="173" customFormat="1" ht="30" customHeight="1">
      <c r="A3" s="339"/>
      <c r="B3" s="339"/>
      <c r="C3" s="324" t="s">
        <v>274</v>
      </c>
      <c r="D3" s="324"/>
      <c r="E3" s="324"/>
      <c r="F3" s="324"/>
      <c r="G3" s="324"/>
      <c r="H3" s="324"/>
      <c r="I3" s="324"/>
      <c r="J3" s="324"/>
    </row>
    <row r="4" spans="1:10" s="173" customFormat="1" ht="30" customHeight="1">
      <c r="A4" s="339"/>
      <c r="B4" s="339"/>
      <c r="C4" s="324" t="s">
        <v>303</v>
      </c>
      <c r="D4" s="324"/>
      <c r="E4" s="324"/>
      <c r="F4" s="324"/>
      <c r="G4" s="325" t="s">
        <v>304</v>
      </c>
      <c r="H4" s="325"/>
      <c r="I4" s="325"/>
      <c r="J4" s="325"/>
    </row>
    <row r="5" spans="1:9" s="173" customFormat="1" ht="30" customHeight="1">
      <c r="A5" s="174"/>
      <c r="B5" s="175"/>
      <c r="C5" s="175"/>
      <c r="D5" s="175"/>
      <c r="E5" s="175"/>
      <c r="F5" s="175"/>
      <c r="G5" s="175"/>
      <c r="H5" s="175"/>
      <c r="I5" s="176"/>
    </row>
    <row r="6" spans="1:9" s="173" customFormat="1" ht="30" customHeight="1">
      <c r="A6" s="338" t="s">
        <v>275</v>
      </c>
      <c r="B6" s="338"/>
      <c r="C6" s="323" t="s">
        <v>305</v>
      </c>
      <c r="D6" s="323"/>
      <c r="E6" s="323"/>
      <c r="F6" s="323"/>
      <c r="G6" s="175"/>
      <c r="H6" s="175"/>
      <c r="I6" s="176"/>
    </row>
    <row r="7" spans="1:9" s="173" customFormat="1" ht="30" customHeight="1">
      <c r="A7" s="323" t="s">
        <v>24</v>
      </c>
      <c r="B7" s="323"/>
      <c r="C7" s="323" t="s">
        <v>306</v>
      </c>
      <c r="D7" s="323"/>
      <c r="E7" s="323"/>
      <c r="F7" s="323"/>
      <c r="G7" s="175"/>
      <c r="H7" s="175"/>
      <c r="I7" s="176"/>
    </row>
    <row r="8" spans="1:9" s="173" customFormat="1" ht="30" customHeight="1">
      <c r="A8" s="323" t="s">
        <v>276</v>
      </c>
      <c r="B8" s="323"/>
      <c r="C8" s="323" t="s">
        <v>295</v>
      </c>
      <c r="D8" s="323"/>
      <c r="E8" s="323"/>
      <c r="F8" s="323"/>
      <c r="G8" s="175"/>
      <c r="H8" s="175"/>
      <c r="I8" s="176"/>
    </row>
    <row r="9" spans="1:9" s="173" customFormat="1" ht="30" customHeight="1">
      <c r="A9" s="323" t="s">
        <v>277</v>
      </c>
      <c r="B9" s="323"/>
      <c r="C9" s="323" t="str">
        <f>+3_PAAC!$F$55</f>
        <v>Sergio Eduardo Martínez Jaimes</v>
      </c>
      <c r="D9" s="323"/>
      <c r="E9" s="323"/>
      <c r="F9" s="323"/>
      <c r="G9" s="175"/>
      <c r="H9" s="175"/>
      <c r="I9" s="176"/>
    </row>
    <row r="10" spans="1:9" s="173" customFormat="1" ht="30" customHeight="1">
      <c r="A10" s="323" t="s">
        <v>278</v>
      </c>
      <c r="B10" s="323"/>
      <c r="C10" s="323" t="str">
        <f>+3_PAAC!E8</f>
        <v>Realizar el 100% de las actividades programadas en el Plan Anticorrupción y de Atención al Ciudadano de la vigencia por la Oficina de Seguridad Vial</v>
      </c>
      <c r="D10" s="323"/>
      <c r="E10" s="323"/>
      <c r="F10" s="323"/>
      <c r="G10" s="175"/>
      <c r="H10" s="175"/>
      <c r="I10" s="176"/>
    </row>
    <row r="11" s="173" customFormat="1" ht="30" customHeight="1">
      <c r="A11" s="177"/>
    </row>
    <row r="12" spans="1:10" s="206" customFormat="1" ht="30" customHeight="1">
      <c r="A12" s="335" t="s">
        <v>307</v>
      </c>
      <c r="B12" s="336"/>
      <c r="C12" s="336"/>
      <c r="D12" s="336"/>
      <c r="E12" s="336"/>
      <c r="F12" s="336"/>
      <c r="G12" s="337"/>
      <c r="H12" s="330" t="s">
        <v>279</v>
      </c>
      <c r="I12" s="331"/>
      <c r="J12" s="331"/>
    </row>
    <row r="13" spans="1:10" s="105" customFormat="1" ht="30" customHeight="1">
      <c r="A13" s="103" t="s">
        <v>280</v>
      </c>
      <c r="B13" s="103" t="s">
        <v>281</v>
      </c>
      <c r="C13" s="103" t="s">
        <v>282</v>
      </c>
      <c r="D13" s="103" t="s">
        <v>283</v>
      </c>
      <c r="E13" s="103" t="s">
        <v>284</v>
      </c>
      <c r="F13" s="103" t="s">
        <v>285</v>
      </c>
      <c r="G13" s="103" t="s">
        <v>286</v>
      </c>
      <c r="H13" s="104" t="s">
        <v>287</v>
      </c>
      <c r="I13" s="104" t="s">
        <v>288</v>
      </c>
      <c r="J13" s="104" t="s">
        <v>289</v>
      </c>
    </row>
    <row r="14" spans="1:10" ht="30" customHeight="1">
      <c r="A14" s="332">
        <v>1</v>
      </c>
      <c r="B14" s="333" t="s">
        <v>292</v>
      </c>
      <c r="C14" s="334"/>
      <c r="D14" s="106">
        <v>1</v>
      </c>
      <c r="E14" s="107" t="s">
        <v>356</v>
      </c>
      <c r="F14" s="114"/>
      <c r="G14" s="115">
        <v>43586</v>
      </c>
      <c r="H14" s="129"/>
      <c r="I14" s="115">
        <v>43586</v>
      </c>
      <c r="J14" s="109" t="s">
        <v>368</v>
      </c>
    </row>
    <row r="15" spans="1:10" ht="30" customHeight="1">
      <c r="A15" s="332"/>
      <c r="B15" s="333"/>
      <c r="C15" s="334"/>
      <c r="D15" s="106">
        <v>2</v>
      </c>
      <c r="E15" s="107" t="s">
        <v>357</v>
      </c>
      <c r="F15" s="114"/>
      <c r="G15" s="115">
        <v>43709</v>
      </c>
      <c r="H15" s="129"/>
      <c r="I15" s="120">
        <v>43709</v>
      </c>
      <c r="J15" s="109" t="s">
        <v>368</v>
      </c>
    </row>
    <row r="16" spans="1:10" ht="30" customHeight="1">
      <c r="A16" s="332"/>
      <c r="B16" s="333"/>
      <c r="C16" s="334"/>
      <c r="D16" s="106">
        <v>3</v>
      </c>
      <c r="E16" s="119" t="s">
        <v>358</v>
      </c>
      <c r="F16" s="114"/>
      <c r="G16" s="115">
        <v>43800</v>
      </c>
      <c r="H16" s="108"/>
      <c r="I16" s="120">
        <v>43800</v>
      </c>
      <c r="J16" s="109" t="s">
        <v>368</v>
      </c>
    </row>
    <row r="17" spans="1:10" s="113" customFormat="1" ht="30" customHeight="1">
      <c r="A17" s="326" t="s">
        <v>290</v>
      </c>
      <c r="B17" s="327"/>
      <c r="C17" s="116">
        <f>SUM(C14)</f>
        <v>0</v>
      </c>
      <c r="D17" s="328" t="s">
        <v>291</v>
      </c>
      <c r="E17" s="329"/>
      <c r="F17" s="116">
        <f>SUM(F14:F16)</f>
        <v>0</v>
      </c>
      <c r="G17" s="110"/>
      <c r="H17" s="111"/>
      <c r="I17" s="112"/>
      <c r="J17" s="112"/>
    </row>
  </sheetData>
  <sheetProtection/>
  <mergeCells count="23">
    <mergeCell ref="A7:B7"/>
    <mergeCell ref="A8:B8"/>
    <mergeCell ref="A1:B4"/>
    <mergeCell ref="C1:J1"/>
    <mergeCell ref="C2:J2"/>
    <mergeCell ref="C3:J3"/>
    <mergeCell ref="A17:B17"/>
    <mergeCell ref="D17:E17"/>
    <mergeCell ref="H12:J12"/>
    <mergeCell ref="A14:A16"/>
    <mergeCell ref="B14:B16"/>
    <mergeCell ref="C14:C16"/>
    <mergeCell ref="A12:G12"/>
    <mergeCell ref="A9:B9"/>
    <mergeCell ref="A10:B10"/>
    <mergeCell ref="C4:F4"/>
    <mergeCell ref="G4:J4"/>
    <mergeCell ref="C6:F6"/>
    <mergeCell ref="C7:F7"/>
    <mergeCell ref="C8:F8"/>
    <mergeCell ref="C9:F9"/>
    <mergeCell ref="C10:F10"/>
    <mergeCell ref="A6:B6"/>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J57"/>
  <sheetViews>
    <sheetView view="pageLayout" workbookViewId="0" topLeftCell="A1">
      <selection activeCell="A1" sqref="A1:A4"/>
    </sheetView>
  </sheetViews>
  <sheetFormatPr defaultColWidth="8.57421875" defaultRowHeight="30" customHeight="1"/>
  <cols>
    <col min="1" max="1" width="25.7109375" style="125" customWidth="1"/>
    <col min="2" max="5" width="20.7109375" style="126" customWidth="1"/>
    <col min="6" max="6" width="20.7109375" style="127" customWidth="1"/>
    <col min="7" max="8" width="20.7109375" style="126" customWidth="1"/>
    <col min="9" max="10" width="8.57421875" style="128" customWidth="1"/>
    <col min="11" max="16384" width="8.57421875" style="126" customWidth="1"/>
  </cols>
  <sheetData>
    <row r="1" spans="1:10" s="124" customFormat="1" ht="30" customHeight="1">
      <c r="A1" s="377"/>
      <c r="B1" s="261" t="s">
        <v>339</v>
      </c>
      <c r="C1" s="261"/>
      <c r="D1" s="261"/>
      <c r="E1" s="261"/>
      <c r="F1" s="261"/>
      <c r="G1" s="261"/>
      <c r="H1" s="261"/>
      <c r="I1" s="128"/>
      <c r="J1" s="128"/>
    </row>
    <row r="2" spans="1:10" s="124" customFormat="1" ht="30" customHeight="1">
      <c r="A2" s="377"/>
      <c r="B2" s="260" t="s">
        <v>16</v>
      </c>
      <c r="C2" s="260"/>
      <c r="D2" s="260"/>
      <c r="E2" s="260"/>
      <c r="F2" s="260"/>
      <c r="G2" s="260"/>
      <c r="H2" s="260"/>
      <c r="I2" s="128"/>
      <c r="J2" s="128"/>
    </row>
    <row r="3" spans="1:10" s="124" customFormat="1" ht="30" customHeight="1">
      <c r="A3" s="377"/>
      <c r="B3" s="260" t="s">
        <v>161</v>
      </c>
      <c r="C3" s="260"/>
      <c r="D3" s="260"/>
      <c r="E3" s="260"/>
      <c r="F3" s="260"/>
      <c r="G3" s="260"/>
      <c r="H3" s="260"/>
      <c r="I3" s="128"/>
      <c r="J3" s="128"/>
    </row>
    <row r="4" spans="1:10" s="124" customFormat="1" ht="30" customHeight="1">
      <c r="A4" s="377"/>
      <c r="B4" s="260" t="s">
        <v>340</v>
      </c>
      <c r="C4" s="260"/>
      <c r="D4" s="260"/>
      <c r="E4" s="260"/>
      <c r="F4" s="262" t="s">
        <v>304</v>
      </c>
      <c r="G4" s="262"/>
      <c r="H4" s="262"/>
      <c r="I4" s="128"/>
      <c r="J4" s="128"/>
    </row>
    <row r="5" spans="1:10" s="124" customFormat="1" ht="30" customHeight="1">
      <c r="A5" s="317" t="s">
        <v>163</v>
      </c>
      <c r="B5" s="317"/>
      <c r="C5" s="317"/>
      <c r="D5" s="317"/>
      <c r="E5" s="317"/>
      <c r="F5" s="317"/>
      <c r="G5" s="317"/>
      <c r="H5" s="317"/>
      <c r="I5" s="128"/>
      <c r="J5" s="128"/>
    </row>
    <row r="6" spans="1:10" s="124" customFormat="1" ht="30" customHeight="1">
      <c r="A6" s="374" t="s">
        <v>164</v>
      </c>
      <c r="B6" s="374"/>
      <c r="C6" s="374"/>
      <c r="D6" s="374"/>
      <c r="E6" s="374"/>
      <c r="F6" s="374"/>
      <c r="G6" s="374"/>
      <c r="H6" s="374"/>
      <c r="I6" s="128"/>
      <c r="J6" s="128"/>
    </row>
    <row r="7" spans="1:10" s="124" customFormat="1" ht="30" customHeight="1">
      <c r="A7" s="309" t="s">
        <v>165</v>
      </c>
      <c r="B7" s="309"/>
      <c r="C7" s="309"/>
      <c r="D7" s="309"/>
      <c r="E7" s="309"/>
      <c r="F7" s="309"/>
      <c r="G7" s="309"/>
      <c r="H7" s="309"/>
      <c r="I7" s="128"/>
      <c r="J7" s="128"/>
    </row>
    <row r="8" spans="1:10" s="124" customFormat="1" ht="30" customHeight="1">
      <c r="A8" s="148" t="s">
        <v>298</v>
      </c>
      <c r="B8" s="178" t="s">
        <v>243</v>
      </c>
      <c r="C8" s="277" t="s">
        <v>313</v>
      </c>
      <c r="D8" s="277"/>
      <c r="E8" s="319" t="s">
        <v>354</v>
      </c>
      <c r="F8" s="320"/>
      <c r="G8" s="320"/>
      <c r="H8" s="321"/>
      <c r="I8" s="128"/>
      <c r="J8" s="128"/>
    </row>
    <row r="9" spans="1:10" s="124" customFormat="1" ht="30" customHeight="1">
      <c r="A9" s="179" t="s">
        <v>167</v>
      </c>
      <c r="B9" s="178" t="s">
        <v>168</v>
      </c>
      <c r="C9" s="375" t="s">
        <v>169</v>
      </c>
      <c r="D9" s="376"/>
      <c r="E9" s="358" t="s">
        <v>330</v>
      </c>
      <c r="F9" s="357"/>
      <c r="G9" s="180" t="s">
        <v>170</v>
      </c>
      <c r="H9" s="181" t="s">
        <v>168</v>
      </c>
      <c r="I9" s="128"/>
      <c r="J9" s="128"/>
    </row>
    <row r="10" spans="1:10" s="124" customFormat="1" ht="30" customHeight="1">
      <c r="A10" s="179" t="s">
        <v>171</v>
      </c>
      <c r="B10" s="370" t="s">
        <v>243</v>
      </c>
      <c r="C10" s="356"/>
      <c r="D10" s="356"/>
      <c r="E10" s="357"/>
      <c r="F10" s="180" t="s">
        <v>172</v>
      </c>
      <c r="G10" s="371" t="s">
        <v>243</v>
      </c>
      <c r="H10" s="357"/>
      <c r="I10" s="128"/>
      <c r="J10" s="128"/>
    </row>
    <row r="11" spans="1:10" s="124" customFormat="1" ht="30" customHeight="1">
      <c r="A11" s="179" t="s">
        <v>174</v>
      </c>
      <c r="B11" s="372" t="s">
        <v>173</v>
      </c>
      <c r="C11" s="356"/>
      <c r="D11" s="356"/>
      <c r="E11" s="357"/>
      <c r="F11" s="180" t="s">
        <v>175</v>
      </c>
      <c r="G11" s="366" t="s">
        <v>311</v>
      </c>
      <c r="H11" s="357"/>
      <c r="I11" s="128"/>
      <c r="J11" s="128"/>
    </row>
    <row r="12" spans="1:10" s="124" customFormat="1" ht="30" customHeight="1">
      <c r="A12" s="179" t="s">
        <v>176</v>
      </c>
      <c r="B12" s="370" t="s">
        <v>158</v>
      </c>
      <c r="C12" s="368"/>
      <c r="D12" s="368"/>
      <c r="E12" s="368"/>
      <c r="F12" s="368"/>
      <c r="G12" s="368"/>
      <c r="H12" s="369"/>
      <c r="I12" s="128"/>
      <c r="J12" s="128"/>
    </row>
    <row r="13" spans="1:10" s="124" customFormat="1" ht="30" customHeight="1">
      <c r="A13" s="179" t="s">
        <v>177</v>
      </c>
      <c r="B13" s="373" t="s">
        <v>243</v>
      </c>
      <c r="C13" s="356"/>
      <c r="D13" s="356"/>
      <c r="E13" s="356"/>
      <c r="F13" s="356"/>
      <c r="G13" s="356"/>
      <c r="H13" s="357"/>
      <c r="I13" s="128"/>
      <c r="J13" s="128"/>
    </row>
    <row r="14" spans="1:10" s="124" customFormat="1" ht="30" customHeight="1">
      <c r="A14" s="179" t="s">
        <v>178</v>
      </c>
      <c r="B14" s="366" t="s">
        <v>315</v>
      </c>
      <c r="C14" s="356"/>
      <c r="D14" s="356"/>
      <c r="E14" s="357"/>
      <c r="F14" s="180" t="s">
        <v>179</v>
      </c>
      <c r="G14" s="358" t="s">
        <v>180</v>
      </c>
      <c r="H14" s="357"/>
      <c r="I14" s="128"/>
      <c r="J14" s="128"/>
    </row>
    <row r="15" spans="1:10" s="124" customFormat="1" ht="30" customHeight="1">
      <c r="A15" s="179" t="s">
        <v>181</v>
      </c>
      <c r="B15" s="367" t="s">
        <v>316</v>
      </c>
      <c r="C15" s="356"/>
      <c r="D15" s="356"/>
      <c r="E15" s="357"/>
      <c r="F15" s="180" t="s">
        <v>182</v>
      </c>
      <c r="G15" s="358" t="s">
        <v>166</v>
      </c>
      <c r="H15" s="357"/>
      <c r="I15" s="128"/>
      <c r="J15" s="128"/>
    </row>
    <row r="16" spans="1:10" s="124" customFormat="1" ht="30" customHeight="1">
      <c r="A16" s="179" t="s">
        <v>183</v>
      </c>
      <c r="B16" s="366" t="s">
        <v>317</v>
      </c>
      <c r="C16" s="368"/>
      <c r="D16" s="368"/>
      <c r="E16" s="368"/>
      <c r="F16" s="368"/>
      <c r="G16" s="368"/>
      <c r="H16" s="369"/>
      <c r="I16" s="128"/>
      <c r="J16" s="128"/>
    </row>
    <row r="17" spans="1:10" s="124" customFormat="1" ht="30" customHeight="1">
      <c r="A17" s="179" t="s">
        <v>185</v>
      </c>
      <c r="B17" s="366" t="s">
        <v>318</v>
      </c>
      <c r="C17" s="368"/>
      <c r="D17" s="368"/>
      <c r="E17" s="368"/>
      <c r="F17" s="368"/>
      <c r="G17" s="368"/>
      <c r="H17" s="369"/>
      <c r="I17" s="128"/>
      <c r="J17" s="128"/>
    </row>
    <row r="18" spans="1:10" s="124" customFormat="1" ht="30" customHeight="1">
      <c r="A18" s="179" t="s">
        <v>186</v>
      </c>
      <c r="B18" s="276" t="s">
        <v>319</v>
      </c>
      <c r="C18" s="276"/>
      <c r="D18" s="276"/>
      <c r="E18" s="276"/>
      <c r="F18" s="276"/>
      <c r="G18" s="276"/>
      <c r="H18" s="276"/>
      <c r="I18" s="128"/>
      <c r="J18" s="128"/>
    </row>
    <row r="19" spans="1:10" s="124" customFormat="1" ht="30" customHeight="1">
      <c r="A19" s="179" t="s">
        <v>187</v>
      </c>
      <c r="B19" s="311" t="s">
        <v>188</v>
      </c>
      <c r="C19" s="311"/>
      <c r="D19" s="311"/>
      <c r="E19" s="311"/>
      <c r="F19" s="311"/>
      <c r="G19" s="311"/>
      <c r="H19" s="311"/>
      <c r="I19" s="128"/>
      <c r="J19" s="128"/>
    </row>
    <row r="20" spans="1:10" s="124" customFormat="1" ht="30" customHeight="1">
      <c r="A20" s="362" t="s">
        <v>189</v>
      </c>
      <c r="B20" s="364" t="s">
        <v>190</v>
      </c>
      <c r="C20" s="356"/>
      <c r="D20" s="357"/>
      <c r="E20" s="365" t="s">
        <v>191</v>
      </c>
      <c r="F20" s="356"/>
      <c r="G20" s="356"/>
      <c r="H20" s="357"/>
      <c r="I20" s="128"/>
      <c r="J20" s="128"/>
    </row>
    <row r="21" spans="1:10" s="124" customFormat="1" ht="30" customHeight="1">
      <c r="A21" s="363"/>
      <c r="B21" s="276" t="s">
        <v>320</v>
      </c>
      <c r="C21" s="276"/>
      <c r="D21" s="276"/>
      <c r="E21" s="276" t="s">
        <v>321</v>
      </c>
      <c r="F21" s="276"/>
      <c r="G21" s="276"/>
      <c r="H21" s="276"/>
      <c r="I21" s="128"/>
      <c r="J21" s="128"/>
    </row>
    <row r="22" spans="1:10" s="124" customFormat="1" ht="30" customHeight="1">
      <c r="A22" s="179" t="s">
        <v>192</v>
      </c>
      <c r="B22" s="273" t="s">
        <v>188</v>
      </c>
      <c r="C22" s="273"/>
      <c r="D22" s="273"/>
      <c r="E22" s="273" t="s">
        <v>188</v>
      </c>
      <c r="F22" s="273"/>
      <c r="G22" s="273"/>
      <c r="H22" s="273"/>
      <c r="I22" s="128"/>
      <c r="J22" s="128"/>
    </row>
    <row r="23" spans="1:10" s="124" customFormat="1" ht="30" customHeight="1">
      <c r="A23" s="179" t="s">
        <v>193</v>
      </c>
      <c r="B23" s="276" t="s">
        <v>322</v>
      </c>
      <c r="C23" s="276"/>
      <c r="D23" s="276"/>
      <c r="E23" s="276" t="s">
        <v>323</v>
      </c>
      <c r="F23" s="276"/>
      <c r="G23" s="276"/>
      <c r="H23" s="276"/>
      <c r="I23" s="128"/>
      <c r="J23" s="128"/>
    </row>
    <row r="24" spans="1:10" s="124" customFormat="1" ht="30" customHeight="1">
      <c r="A24" s="179" t="s">
        <v>194</v>
      </c>
      <c r="B24" s="352">
        <v>43497</v>
      </c>
      <c r="C24" s="353"/>
      <c r="D24" s="354"/>
      <c r="E24" s="180" t="s">
        <v>195</v>
      </c>
      <c r="F24" s="361">
        <v>1</v>
      </c>
      <c r="G24" s="356"/>
      <c r="H24" s="357"/>
      <c r="I24" s="128"/>
      <c r="J24" s="128"/>
    </row>
    <row r="25" spans="1:10" s="124" customFormat="1" ht="30" customHeight="1">
      <c r="A25" s="179" t="s">
        <v>196</v>
      </c>
      <c r="B25" s="352">
        <v>43830</v>
      </c>
      <c r="C25" s="353"/>
      <c r="D25" s="354"/>
      <c r="E25" s="180" t="s">
        <v>197</v>
      </c>
      <c r="F25" s="355">
        <v>1</v>
      </c>
      <c r="G25" s="356"/>
      <c r="H25" s="357"/>
      <c r="I25" s="128"/>
      <c r="J25" s="128"/>
    </row>
    <row r="26" spans="1:10" s="124" customFormat="1" ht="42" customHeight="1">
      <c r="A26" s="179" t="s">
        <v>198</v>
      </c>
      <c r="B26" s="358" t="s">
        <v>184</v>
      </c>
      <c r="C26" s="356"/>
      <c r="D26" s="357"/>
      <c r="E26" s="182" t="s">
        <v>199</v>
      </c>
      <c r="F26" s="359"/>
      <c r="G26" s="356"/>
      <c r="H26" s="357"/>
      <c r="I26" s="128"/>
      <c r="J26" s="128"/>
    </row>
    <row r="27" spans="1:10" s="124" customFormat="1" ht="30" customHeight="1">
      <c r="A27" s="309" t="s">
        <v>324</v>
      </c>
      <c r="B27" s="309"/>
      <c r="C27" s="309"/>
      <c r="D27" s="309"/>
      <c r="E27" s="309"/>
      <c r="F27" s="309"/>
      <c r="G27" s="309"/>
      <c r="H27" s="309"/>
      <c r="I27" s="128"/>
      <c r="J27" s="128"/>
    </row>
    <row r="28" spans="1:10" s="124" customFormat="1" ht="30" customHeight="1">
      <c r="A28" s="152" t="s">
        <v>201</v>
      </c>
      <c r="B28" s="152" t="s">
        <v>202</v>
      </c>
      <c r="C28" s="152" t="s">
        <v>203</v>
      </c>
      <c r="D28" s="152" t="s">
        <v>204</v>
      </c>
      <c r="E28" s="152" t="s">
        <v>205</v>
      </c>
      <c r="F28" s="153" t="s">
        <v>206</v>
      </c>
      <c r="G28" s="153" t="s">
        <v>207</v>
      </c>
      <c r="H28" s="152" t="s">
        <v>208</v>
      </c>
      <c r="I28" s="128"/>
      <c r="J28" s="128"/>
    </row>
    <row r="29" spans="1:10" s="124" customFormat="1" ht="19.5" customHeight="1">
      <c r="A29" s="154" t="s">
        <v>209</v>
      </c>
      <c r="B29" s="183">
        <v>0</v>
      </c>
      <c r="C29" s="184">
        <v>0</v>
      </c>
      <c r="D29" s="185">
        <v>0</v>
      </c>
      <c r="E29" s="186">
        <f>+D29</f>
        <v>0</v>
      </c>
      <c r="F29" s="187">
        <f>_xlfn.IFERROR(B29/D29,)</f>
        <v>0</v>
      </c>
      <c r="G29" s="187">
        <f>_xlfn.IFERROR(C29/E29,)</f>
        <v>0</v>
      </c>
      <c r="H29" s="187">
        <f>+C29/$F$25</f>
        <v>0</v>
      </c>
      <c r="I29" s="128"/>
      <c r="J29" s="128"/>
    </row>
    <row r="30" spans="1:10" s="124" customFormat="1" ht="19.5" customHeight="1">
      <c r="A30" s="154" t="s">
        <v>210</v>
      </c>
      <c r="B30" s="183">
        <v>0</v>
      </c>
      <c r="C30" s="184">
        <f>+B30+C29</f>
        <v>0</v>
      </c>
      <c r="D30" s="185">
        <v>0</v>
      </c>
      <c r="E30" s="186">
        <f>+D30+E29</f>
        <v>0</v>
      </c>
      <c r="F30" s="187">
        <f aca="true" t="shared" si="0" ref="F30:F40">_xlfn.IFERROR(B30/D30,)</f>
        <v>0</v>
      </c>
      <c r="G30" s="187">
        <f aca="true" t="shared" si="1" ref="G30:G40">_xlfn.IFERROR(C30/E30,)</f>
        <v>0</v>
      </c>
      <c r="H30" s="187">
        <f>+C30/$F$25</f>
        <v>0</v>
      </c>
      <c r="I30" s="128"/>
      <c r="J30" s="128"/>
    </row>
    <row r="31" spans="1:10" s="124" customFormat="1" ht="19.5" customHeight="1">
      <c r="A31" s="154" t="s">
        <v>211</v>
      </c>
      <c r="B31" s="183">
        <v>0</v>
      </c>
      <c r="C31" s="184">
        <f>+B31+C30</f>
        <v>0</v>
      </c>
      <c r="D31" s="185">
        <v>0</v>
      </c>
      <c r="E31" s="186">
        <f aca="true" t="shared" si="2" ref="E31:E40">+D31+E30</f>
        <v>0</v>
      </c>
      <c r="F31" s="187">
        <f t="shared" si="0"/>
        <v>0</v>
      </c>
      <c r="G31" s="187">
        <f t="shared" si="1"/>
        <v>0</v>
      </c>
      <c r="H31" s="187">
        <f>+C31/$F$25</f>
        <v>0</v>
      </c>
      <c r="I31" s="128"/>
      <c r="J31" s="128"/>
    </row>
    <row r="32" spans="1:10" s="124" customFormat="1" ht="19.5" customHeight="1">
      <c r="A32" s="154" t="s">
        <v>212</v>
      </c>
      <c r="B32" s="183">
        <v>0</v>
      </c>
      <c r="C32" s="184">
        <f>+B32+C31</f>
        <v>0</v>
      </c>
      <c r="D32" s="185">
        <v>0</v>
      </c>
      <c r="E32" s="186">
        <f t="shared" si="2"/>
        <v>0</v>
      </c>
      <c r="F32" s="187">
        <f t="shared" si="0"/>
        <v>0</v>
      </c>
      <c r="G32" s="187">
        <f t="shared" si="1"/>
        <v>0</v>
      </c>
      <c r="H32" s="187">
        <f>+C32/$F$25</f>
        <v>0</v>
      </c>
      <c r="I32" s="128"/>
      <c r="J32" s="128"/>
    </row>
    <row r="33" spans="1:10" s="124" customFormat="1" ht="19.5" customHeight="1">
      <c r="A33" s="154" t="s">
        <v>213</v>
      </c>
      <c r="B33" s="183">
        <v>0.25</v>
      </c>
      <c r="C33" s="184">
        <f aca="true" t="shared" si="3" ref="C33:C40">+B33+C32</f>
        <v>0.25</v>
      </c>
      <c r="D33" s="185">
        <v>0</v>
      </c>
      <c r="E33" s="186">
        <f t="shared" si="2"/>
        <v>0</v>
      </c>
      <c r="F33" s="187">
        <f t="shared" si="0"/>
        <v>0</v>
      </c>
      <c r="G33" s="187">
        <f t="shared" si="1"/>
        <v>0</v>
      </c>
      <c r="H33" s="187">
        <f aca="true" t="shared" si="4" ref="H33:H40">+C33/$F$25</f>
        <v>0.25</v>
      </c>
      <c r="I33" s="128"/>
      <c r="J33" s="128"/>
    </row>
    <row r="34" spans="1:10" s="124" customFormat="1" ht="19.5" customHeight="1">
      <c r="A34" s="154" t="s">
        <v>214</v>
      </c>
      <c r="B34" s="183">
        <v>0</v>
      </c>
      <c r="C34" s="184">
        <f t="shared" si="3"/>
        <v>0.25</v>
      </c>
      <c r="D34" s="185">
        <v>0</v>
      </c>
      <c r="E34" s="186">
        <f t="shared" si="2"/>
        <v>0</v>
      </c>
      <c r="F34" s="187">
        <f t="shared" si="0"/>
        <v>0</v>
      </c>
      <c r="G34" s="187">
        <f t="shared" si="1"/>
        <v>0</v>
      </c>
      <c r="H34" s="187">
        <f t="shared" si="4"/>
        <v>0.25</v>
      </c>
      <c r="I34" s="128"/>
      <c r="J34" s="128"/>
    </row>
    <row r="35" spans="1:10" s="124" customFormat="1" ht="19.5" customHeight="1">
      <c r="A35" s="154" t="s">
        <v>215</v>
      </c>
      <c r="B35" s="183">
        <v>0</v>
      </c>
      <c r="C35" s="184">
        <f t="shared" si="3"/>
        <v>0.25</v>
      </c>
      <c r="D35" s="185">
        <v>0</v>
      </c>
      <c r="E35" s="186">
        <f t="shared" si="2"/>
        <v>0</v>
      </c>
      <c r="F35" s="187">
        <f t="shared" si="0"/>
        <v>0</v>
      </c>
      <c r="G35" s="187">
        <f t="shared" si="1"/>
        <v>0</v>
      </c>
      <c r="H35" s="187">
        <f t="shared" si="4"/>
        <v>0.25</v>
      </c>
      <c r="I35" s="128"/>
      <c r="J35" s="128"/>
    </row>
    <row r="36" spans="1:10" s="124" customFormat="1" ht="19.5" customHeight="1">
      <c r="A36" s="154" t="s">
        <v>216</v>
      </c>
      <c r="B36" s="183">
        <v>0</v>
      </c>
      <c r="C36" s="184">
        <f t="shared" si="3"/>
        <v>0.25</v>
      </c>
      <c r="D36" s="185">
        <v>0</v>
      </c>
      <c r="E36" s="186">
        <f t="shared" si="2"/>
        <v>0</v>
      </c>
      <c r="F36" s="187">
        <f t="shared" si="0"/>
        <v>0</v>
      </c>
      <c r="G36" s="187">
        <f t="shared" si="1"/>
        <v>0</v>
      </c>
      <c r="H36" s="187">
        <f t="shared" si="4"/>
        <v>0.25</v>
      </c>
      <c r="I36" s="128"/>
      <c r="J36" s="128"/>
    </row>
    <row r="37" spans="1:10" s="124" customFormat="1" ht="19.5" customHeight="1">
      <c r="A37" s="154" t="s">
        <v>217</v>
      </c>
      <c r="B37" s="183">
        <v>0.63</v>
      </c>
      <c r="C37" s="184">
        <f t="shared" si="3"/>
        <v>0.88</v>
      </c>
      <c r="D37" s="185">
        <v>0</v>
      </c>
      <c r="E37" s="186">
        <f t="shared" si="2"/>
        <v>0</v>
      </c>
      <c r="F37" s="187">
        <f t="shared" si="0"/>
        <v>0</v>
      </c>
      <c r="G37" s="187">
        <f t="shared" si="1"/>
        <v>0</v>
      </c>
      <c r="H37" s="187">
        <f t="shared" si="4"/>
        <v>0.88</v>
      </c>
      <c r="I37" s="128"/>
      <c r="J37" s="128"/>
    </row>
    <row r="38" spans="1:10" s="124" customFormat="1" ht="19.5" customHeight="1">
      <c r="A38" s="154" t="s">
        <v>218</v>
      </c>
      <c r="B38" s="183">
        <v>0</v>
      </c>
      <c r="C38" s="184">
        <f t="shared" si="3"/>
        <v>0.88</v>
      </c>
      <c r="D38" s="185">
        <v>0</v>
      </c>
      <c r="E38" s="186">
        <f t="shared" si="2"/>
        <v>0</v>
      </c>
      <c r="F38" s="187">
        <f t="shared" si="0"/>
        <v>0</v>
      </c>
      <c r="G38" s="187">
        <f t="shared" si="1"/>
        <v>0</v>
      </c>
      <c r="H38" s="187">
        <f t="shared" si="4"/>
        <v>0.88</v>
      </c>
      <c r="I38" s="128"/>
      <c r="J38" s="128"/>
    </row>
    <row r="39" spans="1:10" s="124" customFormat="1" ht="19.5" customHeight="1">
      <c r="A39" s="154" t="s">
        <v>219</v>
      </c>
      <c r="B39" s="183">
        <v>0</v>
      </c>
      <c r="C39" s="184">
        <f t="shared" si="3"/>
        <v>0.88</v>
      </c>
      <c r="D39" s="185">
        <v>0</v>
      </c>
      <c r="E39" s="186">
        <f t="shared" si="2"/>
        <v>0</v>
      </c>
      <c r="F39" s="187">
        <f t="shared" si="0"/>
        <v>0</v>
      </c>
      <c r="G39" s="187">
        <f t="shared" si="1"/>
        <v>0</v>
      </c>
      <c r="H39" s="187">
        <f t="shared" si="4"/>
        <v>0.88</v>
      </c>
      <c r="I39" s="128"/>
      <c r="J39" s="128"/>
    </row>
    <row r="40" spans="1:10" s="124" customFormat="1" ht="19.5" customHeight="1">
      <c r="A40" s="154" t="s">
        <v>220</v>
      </c>
      <c r="B40" s="183">
        <v>0.12</v>
      </c>
      <c r="C40" s="184">
        <f t="shared" si="3"/>
        <v>1</v>
      </c>
      <c r="D40" s="185">
        <v>1</v>
      </c>
      <c r="E40" s="186">
        <f t="shared" si="2"/>
        <v>1</v>
      </c>
      <c r="F40" s="187">
        <f t="shared" si="0"/>
        <v>0.12</v>
      </c>
      <c r="G40" s="187">
        <f t="shared" si="1"/>
        <v>1</v>
      </c>
      <c r="H40" s="187">
        <f t="shared" si="4"/>
        <v>1</v>
      </c>
      <c r="I40" s="128"/>
      <c r="J40" s="128"/>
    </row>
    <row r="41" spans="1:10" s="124" customFormat="1" ht="30" customHeight="1">
      <c r="A41" s="163" t="s">
        <v>221</v>
      </c>
      <c r="B41" s="360" t="s">
        <v>371</v>
      </c>
      <c r="C41" s="360"/>
      <c r="D41" s="360"/>
      <c r="E41" s="360"/>
      <c r="F41" s="360"/>
      <c r="G41" s="360"/>
      <c r="H41" s="360"/>
      <c r="I41" s="128"/>
      <c r="J41" s="128"/>
    </row>
    <row r="42" spans="1:10" s="124" customFormat="1" ht="30" customHeight="1">
      <c r="A42" s="309" t="s">
        <v>222</v>
      </c>
      <c r="B42" s="309"/>
      <c r="C42" s="309"/>
      <c r="D42" s="309"/>
      <c r="E42" s="309"/>
      <c r="F42" s="309"/>
      <c r="G42" s="309"/>
      <c r="H42" s="309"/>
      <c r="I42" s="128"/>
      <c r="J42" s="128"/>
    </row>
    <row r="43" spans="1:10" s="124" customFormat="1" ht="45" customHeight="1">
      <c r="A43" s="346"/>
      <c r="B43" s="346"/>
      <c r="C43" s="346"/>
      <c r="D43" s="346"/>
      <c r="E43" s="346"/>
      <c r="F43" s="346"/>
      <c r="G43" s="346"/>
      <c r="H43" s="346"/>
      <c r="I43" s="128"/>
      <c r="J43" s="128"/>
    </row>
    <row r="44" spans="1:10" s="124" customFormat="1" ht="45" customHeight="1">
      <c r="A44" s="346"/>
      <c r="B44" s="346"/>
      <c r="C44" s="346"/>
      <c r="D44" s="346"/>
      <c r="E44" s="346"/>
      <c r="F44" s="346"/>
      <c r="G44" s="346"/>
      <c r="H44" s="346"/>
      <c r="I44" s="128"/>
      <c r="J44" s="128"/>
    </row>
    <row r="45" spans="1:10" s="124" customFormat="1" ht="45" customHeight="1">
      <c r="A45" s="346"/>
      <c r="B45" s="346"/>
      <c r="C45" s="346"/>
      <c r="D45" s="346"/>
      <c r="E45" s="346"/>
      <c r="F45" s="346"/>
      <c r="G45" s="346"/>
      <c r="H45" s="346"/>
      <c r="I45" s="128"/>
      <c r="J45" s="128"/>
    </row>
    <row r="46" spans="1:10" s="124" customFormat="1" ht="45" customHeight="1">
      <c r="A46" s="346"/>
      <c r="B46" s="346"/>
      <c r="C46" s="346"/>
      <c r="D46" s="346"/>
      <c r="E46" s="346"/>
      <c r="F46" s="346"/>
      <c r="G46" s="346"/>
      <c r="H46" s="346"/>
      <c r="I46" s="128"/>
      <c r="J46" s="128"/>
    </row>
    <row r="47" spans="1:10" s="124" customFormat="1" ht="45" customHeight="1">
      <c r="A47" s="346"/>
      <c r="B47" s="346"/>
      <c r="C47" s="346"/>
      <c r="D47" s="346"/>
      <c r="E47" s="346"/>
      <c r="F47" s="346"/>
      <c r="G47" s="346"/>
      <c r="H47" s="346"/>
      <c r="I47" s="128"/>
      <c r="J47" s="128"/>
    </row>
    <row r="48" spans="1:10" s="124" customFormat="1" ht="30" customHeight="1">
      <c r="A48" s="121" t="s">
        <v>223</v>
      </c>
      <c r="B48" s="347" t="s">
        <v>359</v>
      </c>
      <c r="C48" s="347"/>
      <c r="D48" s="347"/>
      <c r="E48" s="347"/>
      <c r="F48" s="347"/>
      <c r="G48" s="347"/>
      <c r="H48" s="347"/>
      <c r="I48" s="128"/>
      <c r="J48" s="128"/>
    </row>
    <row r="49" spans="1:10" s="124" customFormat="1" ht="30" customHeight="1">
      <c r="A49" s="121" t="s">
        <v>224</v>
      </c>
      <c r="B49" s="348"/>
      <c r="C49" s="348"/>
      <c r="D49" s="348"/>
      <c r="E49" s="348"/>
      <c r="F49" s="348"/>
      <c r="G49" s="348"/>
      <c r="H49" s="348"/>
      <c r="I49" s="128"/>
      <c r="J49" s="128"/>
    </row>
    <row r="50" spans="1:10" s="124" customFormat="1" ht="30" customHeight="1">
      <c r="A50" s="122" t="s">
        <v>225</v>
      </c>
      <c r="B50" s="349" t="s">
        <v>325</v>
      </c>
      <c r="C50" s="350"/>
      <c r="D50" s="350"/>
      <c r="E50" s="350"/>
      <c r="F50" s="350"/>
      <c r="G50" s="350"/>
      <c r="H50" s="350"/>
      <c r="I50" s="128"/>
      <c r="J50" s="128"/>
    </row>
    <row r="51" spans="1:10" s="124" customFormat="1" ht="30" customHeight="1">
      <c r="A51" s="351" t="s">
        <v>226</v>
      </c>
      <c r="B51" s="351"/>
      <c r="C51" s="351"/>
      <c r="D51" s="351"/>
      <c r="E51" s="351"/>
      <c r="F51" s="351"/>
      <c r="G51" s="351"/>
      <c r="H51" s="351"/>
      <c r="I51" s="128"/>
      <c r="J51" s="128"/>
    </row>
    <row r="52" spans="1:10" s="124" customFormat="1" ht="30" customHeight="1">
      <c r="A52" s="342" t="s">
        <v>227</v>
      </c>
      <c r="B52" s="123" t="s">
        <v>228</v>
      </c>
      <c r="C52" s="343" t="s">
        <v>229</v>
      </c>
      <c r="D52" s="343"/>
      <c r="E52" s="343"/>
      <c r="F52" s="343" t="s">
        <v>230</v>
      </c>
      <c r="G52" s="343"/>
      <c r="H52" s="343"/>
      <c r="I52" s="128"/>
      <c r="J52" s="128"/>
    </row>
    <row r="53" spans="1:10" s="124" customFormat="1" ht="30" customHeight="1">
      <c r="A53" s="342"/>
      <c r="B53" s="188"/>
      <c r="C53" s="276"/>
      <c r="D53" s="276"/>
      <c r="E53" s="276"/>
      <c r="F53" s="344"/>
      <c r="G53" s="344"/>
      <c r="H53" s="344"/>
      <c r="I53" s="128"/>
      <c r="J53" s="128"/>
    </row>
    <row r="54" spans="1:10" s="124" customFormat="1" ht="30" customHeight="1">
      <c r="A54" s="122" t="s">
        <v>231</v>
      </c>
      <c r="B54" s="276" t="s">
        <v>341</v>
      </c>
      <c r="C54" s="273"/>
      <c r="D54" s="345" t="s">
        <v>232</v>
      </c>
      <c r="E54" s="345"/>
      <c r="F54" s="274" t="s">
        <v>242</v>
      </c>
      <c r="G54" s="274"/>
      <c r="H54" s="274"/>
      <c r="I54" s="128"/>
      <c r="J54" s="128"/>
    </row>
    <row r="55" spans="1:10" s="124" customFormat="1" ht="30" customHeight="1">
      <c r="A55" s="122" t="s">
        <v>233</v>
      </c>
      <c r="B55" s="273" t="s">
        <v>242</v>
      </c>
      <c r="C55" s="273"/>
      <c r="D55" s="340" t="s">
        <v>234</v>
      </c>
      <c r="E55" s="340"/>
      <c r="F55" s="274" t="s">
        <v>267</v>
      </c>
      <c r="G55" s="274"/>
      <c r="H55" s="274"/>
      <c r="I55" s="128"/>
      <c r="J55" s="128"/>
    </row>
    <row r="56" spans="1:10" s="124" customFormat="1" ht="30" customHeight="1">
      <c r="A56" s="122" t="s">
        <v>235</v>
      </c>
      <c r="B56" s="267"/>
      <c r="C56" s="267"/>
      <c r="D56" s="341" t="s">
        <v>236</v>
      </c>
      <c r="E56" s="341"/>
      <c r="F56" s="267"/>
      <c r="G56" s="267"/>
      <c r="H56" s="267"/>
      <c r="I56" s="128"/>
      <c r="J56" s="128"/>
    </row>
    <row r="57" spans="1:10" s="124" customFormat="1" ht="30" customHeight="1">
      <c r="A57" s="122" t="s">
        <v>237</v>
      </c>
      <c r="B57" s="267"/>
      <c r="C57" s="267"/>
      <c r="D57" s="341"/>
      <c r="E57" s="341"/>
      <c r="F57" s="267"/>
      <c r="G57" s="267"/>
      <c r="H57" s="267"/>
      <c r="I57" s="128"/>
      <c r="J57" s="128"/>
    </row>
  </sheetData>
  <sheetProtection autoFilter="0" pivotTables="0"/>
  <mergeCells count="65">
    <mergeCell ref="F4:H4"/>
    <mergeCell ref="A1:A4"/>
    <mergeCell ref="B4:E4"/>
    <mergeCell ref="B1:H1"/>
    <mergeCell ref="B2:H2"/>
    <mergeCell ref="B3:H3"/>
    <mergeCell ref="A5:H5"/>
    <mergeCell ref="A6:H6"/>
    <mergeCell ref="A7:H7"/>
    <mergeCell ref="C8:D8"/>
    <mergeCell ref="E8:H8"/>
    <mergeCell ref="C9:D9"/>
    <mergeCell ref="E9:F9"/>
    <mergeCell ref="B10:E10"/>
    <mergeCell ref="G10:H10"/>
    <mergeCell ref="B11:E11"/>
    <mergeCell ref="G11:H11"/>
    <mergeCell ref="B12:H12"/>
    <mergeCell ref="B13:H13"/>
    <mergeCell ref="B14:E14"/>
    <mergeCell ref="G14:H14"/>
    <mergeCell ref="B15:E15"/>
    <mergeCell ref="G15:H15"/>
    <mergeCell ref="B16:H16"/>
    <mergeCell ref="B17:H17"/>
    <mergeCell ref="B18:H18"/>
    <mergeCell ref="B19:H19"/>
    <mergeCell ref="A20:A21"/>
    <mergeCell ref="B20:D20"/>
    <mergeCell ref="E20:H20"/>
    <mergeCell ref="B21:D21"/>
    <mergeCell ref="E21:H21"/>
    <mergeCell ref="B22:D22"/>
    <mergeCell ref="E22:H22"/>
    <mergeCell ref="B23:D23"/>
    <mergeCell ref="E23:H23"/>
    <mergeCell ref="B24:D24"/>
    <mergeCell ref="F24:H24"/>
    <mergeCell ref="B25:D25"/>
    <mergeCell ref="F25:H25"/>
    <mergeCell ref="B26:D26"/>
    <mergeCell ref="F26:H26"/>
    <mergeCell ref="A27:H27"/>
    <mergeCell ref="B41:H41"/>
    <mergeCell ref="A42:H42"/>
    <mergeCell ref="A43:H47"/>
    <mergeCell ref="B48:H48"/>
    <mergeCell ref="B49:H49"/>
    <mergeCell ref="B50:H50"/>
    <mergeCell ref="A51:H51"/>
    <mergeCell ref="A52:A53"/>
    <mergeCell ref="C52:E52"/>
    <mergeCell ref="F52:H52"/>
    <mergeCell ref="C53:E53"/>
    <mergeCell ref="F53:H53"/>
    <mergeCell ref="B54:C54"/>
    <mergeCell ref="D54:E54"/>
    <mergeCell ref="F54:H54"/>
    <mergeCell ref="B55:C55"/>
    <mergeCell ref="D55:E55"/>
    <mergeCell ref="F55:H55"/>
    <mergeCell ref="B56:C56"/>
    <mergeCell ref="D56:E57"/>
    <mergeCell ref="F56:H57"/>
    <mergeCell ref="B57:C57"/>
  </mergeCells>
  <dataValidations count="6">
    <dataValidation type="list" allowBlank="1" showInputMessage="1" showErrorMessage="1" prompt=" - " sqref="G14">
      <formula1>E5:E7</formula1>
    </dataValidation>
    <dataValidation type="list" allowBlank="1" showInputMessage="1" showErrorMessage="1" prompt=" - " sqref="B26">
      <formula1>'4 MIPG'!#REF!</formula1>
    </dataValidation>
    <dataValidation type="list" allowBlank="1" showInputMessage="1" showErrorMessage="1" prompt=" - " sqref="B9 H9">
      <formula1>'4 MIPG'!#REF!</formula1>
    </dataValidation>
    <dataValidation type="list" allowBlank="1" showInputMessage="1" showErrorMessage="1" prompt=" - " sqref="B12">
      <formula1>'4 MIPG'!#REF!</formula1>
    </dataValidation>
    <dataValidation type="list" allowBlank="1" showInputMessage="1" showErrorMessage="1" prompt=" - " sqref="B11">
      <formula1>'4 MIPG'!#REF!</formula1>
    </dataValidation>
    <dataValidation type="list" allowBlank="1" showInputMessage="1" showErrorMessage="1" prompt=" - " sqref="G15">
      <formula1>'4 MIPG'!#REF!</formula1>
    </dataValidation>
  </dataValidations>
  <printOptions/>
  <pageMargins left="0.7086614173228347" right="0.7086614173228347" top="0.7480314960629921" bottom="0.7480314960629921" header="0.31496062992125984" footer="0.31496062992125984"/>
  <pageSetup horizontalDpi="600" verticalDpi="600" orientation="portrait" scale="52" r:id="rId2"/>
  <rowBreaks count="1" manualBreakCount="1">
    <brk id="41" max="7" man="1"/>
  </rowBreaks>
  <drawing r:id="rId1"/>
</worksheet>
</file>

<file path=xl/worksheets/sheet7.xml><?xml version="1.0" encoding="utf-8"?>
<worksheet xmlns="http://schemas.openxmlformats.org/spreadsheetml/2006/main" xmlns:r="http://schemas.openxmlformats.org/officeDocument/2006/relationships">
  <dimension ref="A1:J17"/>
  <sheetViews>
    <sheetView zoomScalePageLayoutView="0" workbookViewId="0" topLeftCell="A1">
      <selection activeCell="G14" sqref="G14"/>
    </sheetView>
  </sheetViews>
  <sheetFormatPr defaultColWidth="0" defaultRowHeight="30" customHeight="1" zeroHeight="1"/>
  <cols>
    <col min="1" max="1" width="10.7109375" style="102" customWidth="1"/>
    <col min="2" max="2" width="30.7109375" style="0" customWidth="1"/>
    <col min="3" max="3" width="15.7109375" style="0" customWidth="1"/>
    <col min="4" max="4" width="10.7109375" style="0" customWidth="1"/>
    <col min="5" max="5" width="30.7109375" style="0" customWidth="1"/>
    <col min="6" max="9" width="15.7109375" style="0" customWidth="1"/>
    <col min="10" max="10" width="50.7109375" style="0" customWidth="1"/>
    <col min="11" max="106" width="0" style="0" hidden="1" customWidth="1"/>
    <col min="107" max="107" width="11.421875" style="0" hidden="1" customWidth="1"/>
    <col min="108" max="196" width="0" style="0" hidden="1" customWidth="1"/>
    <col min="197" max="197" width="1.421875" style="0" hidden="1" customWidth="1"/>
    <col min="198" max="16384" width="0" style="0" hidden="1" customWidth="1"/>
  </cols>
  <sheetData>
    <row r="1" spans="1:10" s="207" customFormat="1" ht="30" customHeight="1">
      <c r="A1" s="384"/>
      <c r="B1" s="384"/>
      <c r="C1" s="324" t="s">
        <v>15</v>
      </c>
      <c r="D1" s="324"/>
      <c r="E1" s="324"/>
      <c r="F1" s="324"/>
      <c r="G1" s="324"/>
      <c r="H1" s="324"/>
      <c r="I1" s="324"/>
      <c r="J1" s="324"/>
    </row>
    <row r="2" spans="1:10" s="207" customFormat="1" ht="30" customHeight="1">
      <c r="A2" s="384"/>
      <c r="B2" s="384"/>
      <c r="C2" s="324" t="s">
        <v>16</v>
      </c>
      <c r="D2" s="324"/>
      <c r="E2" s="324"/>
      <c r="F2" s="324"/>
      <c r="G2" s="324"/>
      <c r="H2" s="324"/>
      <c r="I2" s="324"/>
      <c r="J2" s="324"/>
    </row>
    <row r="3" spans="1:10" s="207" customFormat="1" ht="30" customHeight="1">
      <c r="A3" s="384"/>
      <c r="B3" s="384"/>
      <c r="C3" s="324" t="s">
        <v>274</v>
      </c>
      <c r="D3" s="324"/>
      <c r="E3" s="324"/>
      <c r="F3" s="324"/>
      <c r="G3" s="324"/>
      <c r="H3" s="324"/>
      <c r="I3" s="324"/>
      <c r="J3" s="324"/>
    </row>
    <row r="4" spans="1:10" s="207" customFormat="1" ht="30" customHeight="1">
      <c r="A4" s="384"/>
      <c r="B4" s="384"/>
      <c r="C4" s="324" t="s">
        <v>303</v>
      </c>
      <c r="D4" s="324"/>
      <c r="E4" s="324"/>
      <c r="F4" s="324"/>
      <c r="G4" s="325" t="s">
        <v>304</v>
      </c>
      <c r="H4" s="325"/>
      <c r="I4" s="325"/>
      <c r="J4" s="325"/>
    </row>
    <row r="5" spans="1:9" s="207" customFormat="1" ht="30" customHeight="1">
      <c r="A5" s="208"/>
      <c r="B5" s="175"/>
      <c r="C5" s="175"/>
      <c r="D5" s="175"/>
      <c r="E5" s="175"/>
      <c r="F5" s="175"/>
      <c r="G5" s="175"/>
      <c r="H5" s="175"/>
      <c r="I5" s="209"/>
    </row>
    <row r="6" spans="1:9" s="207" customFormat="1" ht="30" customHeight="1">
      <c r="A6" s="378" t="s">
        <v>275</v>
      </c>
      <c r="B6" s="378"/>
      <c r="C6" s="378" t="s">
        <v>305</v>
      </c>
      <c r="D6" s="378"/>
      <c r="E6" s="378"/>
      <c r="F6" s="378"/>
      <c r="G6" s="175"/>
      <c r="H6" s="175"/>
      <c r="I6" s="209"/>
    </row>
    <row r="7" spans="1:9" s="207" customFormat="1" ht="30" customHeight="1">
      <c r="A7" s="378" t="s">
        <v>24</v>
      </c>
      <c r="B7" s="378"/>
      <c r="C7" s="378" t="s">
        <v>306</v>
      </c>
      <c r="D7" s="378"/>
      <c r="E7" s="378"/>
      <c r="F7" s="378"/>
      <c r="G7" s="175"/>
      <c r="H7" s="175"/>
      <c r="I7" s="209"/>
    </row>
    <row r="8" spans="1:9" s="207" customFormat="1" ht="30" customHeight="1">
      <c r="A8" s="378" t="s">
        <v>276</v>
      </c>
      <c r="B8" s="378"/>
      <c r="C8" s="378" t="s">
        <v>295</v>
      </c>
      <c r="D8" s="378"/>
      <c r="E8" s="378"/>
      <c r="F8" s="378"/>
      <c r="G8" s="175"/>
      <c r="H8" s="175"/>
      <c r="I8" s="209"/>
    </row>
    <row r="9" spans="1:9" s="207" customFormat="1" ht="30" customHeight="1">
      <c r="A9" s="378" t="s">
        <v>277</v>
      </c>
      <c r="B9" s="378"/>
      <c r="C9" s="378" t="str">
        <f>+3_PAAC!$F$55</f>
        <v>Sergio Eduardo Martínez Jaimes</v>
      </c>
      <c r="D9" s="378"/>
      <c r="E9" s="378"/>
      <c r="F9" s="378"/>
      <c r="G9" s="175"/>
      <c r="H9" s="175"/>
      <c r="I9" s="209"/>
    </row>
    <row r="10" spans="1:9" s="207" customFormat="1" ht="30" customHeight="1">
      <c r="A10" s="378" t="s">
        <v>278</v>
      </c>
      <c r="B10" s="378"/>
      <c r="C10" s="378" t="s">
        <v>314</v>
      </c>
      <c r="D10" s="378"/>
      <c r="E10" s="378"/>
      <c r="F10" s="378"/>
      <c r="G10" s="175"/>
      <c r="H10" s="175"/>
      <c r="I10" s="209"/>
    </row>
    <row r="11" s="207" customFormat="1" ht="30" customHeight="1"/>
    <row r="12" spans="1:10" s="206" customFormat="1" ht="30" customHeight="1">
      <c r="A12" s="335" t="s">
        <v>326</v>
      </c>
      <c r="B12" s="336"/>
      <c r="C12" s="336"/>
      <c r="D12" s="336"/>
      <c r="E12" s="336"/>
      <c r="F12" s="336"/>
      <c r="G12" s="337"/>
      <c r="H12" s="330" t="s">
        <v>279</v>
      </c>
      <c r="I12" s="331"/>
      <c r="J12" s="331"/>
    </row>
    <row r="13" spans="1:10" s="105" customFormat="1" ht="30" customHeight="1">
      <c r="A13" s="103" t="s">
        <v>280</v>
      </c>
      <c r="B13" s="103" t="s">
        <v>281</v>
      </c>
      <c r="C13" s="103" t="s">
        <v>282</v>
      </c>
      <c r="D13" s="103" t="s">
        <v>283</v>
      </c>
      <c r="E13" s="103" t="s">
        <v>284</v>
      </c>
      <c r="F13" s="103" t="s">
        <v>285</v>
      </c>
      <c r="G13" s="103" t="s">
        <v>286</v>
      </c>
      <c r="H13" s="104" t="s">
        <v>287</v>
      </c>
      <c r="I13" s="104" t="s">
        <v>288</v>
      </c>
      <c r="J13" s="104" t="s">
        <v>289</v>
      </c>
    </row>
    <row r="14" spans="1:10" s="105" customFormat="1" ht="51" customHeight="1">
      <c r="A14" s="379">
        <v>1</v>
      </c>
      <c r="B14" s="380" t="s">
        <v>327</v>
      </c>
      <c r="C14" s="382">
        <v>1</v>
      </c>
      <c r="D14" s="189">
        <v>1</v>
      </c>
      <c r="E14" s="192" t="s">
        <v>329</v>
      </c>
      <c r="F14" s="129">
        <v>0.5</v>
      </c>
      <c r="G14" s="130">
        <v>43800</v>
      </c>
      <c r="H14" s="193">
        <v>0.5</v>
      </c>
      <c r="I14" s="194">
        <v>43800</v>
      </c>
      <c r="J14" s="196" t="s">
        <v>370</v>
      </c>
    </row>
    <row r="15" spans="1:10" s="105" customFormat="1" ht="51" customHeight="1">
      <c r="A15" s="379"/>
      <c r="B15" s="381"/>
      <c r="C15" s="383"/>
      <c r="D15" s="195">
        <v>2</v>
      </c>
      <c r="E15" s="192" t="s">
        <v>328</v>
      </c>
      <c r="F15" s="132">
        <v>0.5</v>
      </c>
      <c r="G15" s="130">
        <v>43829</v>
      </c>
      <c r="H15" s="193">
        <v>0.5</v>
      </c>
      <c r="I15" s="194">
        <v>43709</v>
      </c>
      <c r="J15" s="197" t="s">
        <v>361</v>
      </c>
    </row>
    <row r="16" spans="1:10" s="113" customFormat="1" ht="30" customHeight="1">
      <c r="A16" s="326" t="s">
        <v>290</v>
      </c>
      <c r="B16" s="327"/>
      <c r="C16" s="116">
        <f>SUM(C14:C15)</f>
        <v>1</v>
      </c>
      <c r="D16" s="328" t="s">
        <v>291</v>
      </c>
      <c r="E16" s="329"/>
      <c r="F16" s="116">
        <f>SUM(F14:F15)</f>
        <v>1</v>
      </c>
      <c r="G16" s="110"/>
      <c r="H16" s="116">
        <f>SUM(H14:H15)</f>
        <v>1</v>
      </c>
      <c r="I16" s="112"/>
      <c r="J16" s="112"/>
    </row>
    <row r="17" ht="30" customHeight="1" hidden="1">
      <c r="A17" s="131"/>
    </row>
  </sheetData>
  <sheetProtection/>
  <mergeCells count="23">
    <mergeCell ref="A9:B9"/>
    <mergeCell ref="A10:B10"/>
    <mergeCell ref="C9:F9"/>
    <mergeCell ref="C10:F10"/>
    <mergeCell ref="A1:B4"/>
    <mergeCell ref="C1:J1"/>
    <mergeCell ref="C2:J2"/>
    <mergeCell ref="A16:B16"/>
    <mergeCell ref="D16:E16"/>
    <mergeCell ref="A14:A15"/>
    <mergeCell ref="H12:J12"/>
    <mergeCell ref="B14:B15"/>
    <mergeCell ref="C14:C15"/>
    <mergeCell ref="A12:G12"/>
    <mergeCell ref="C3:J3"/>
    <mergeCell ref="C4:F4"/>
    <mergeCell ref="G4:J4"/>
    <mergeCell ref="A6:B6"/>
    <mergeCell ref="A7:B7"/>
    <mergeCell ref="A8:B8"/>
    <mergeCell ref="C6:F6"/>
    <mergeCell ref="C7:F7"/>
    <mergeCell ref="C8:F8"/>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V85"/>
  <sheetViews>
    <sheetView zoomScalePageLayoutView="0" workbookViewId="0" topLeftCell="A1">
      <selection activeCell="A1" sqref="A1"/>
    </sheetView>
  </sheetViews>
  <sheetFormatPr defaultColWidth="11.421875" defaultRowHeight="15"/>
  <cols>
    <col min="1" max="1" width="65.28125" style="13" bestFit="1" customWidth="1"/>
    <col min="2" max="2" width="11.421875" style="13" customWidth="1"/>
    <col min="3" max="3" width="63.421875" style="14" customWidth="1"/>
    <col min="4" max="4" width="11.421875" style="14" customWidth="1"/>
    <col min="5" max="5" width="11.421875" style="36" customWidth="1"/>
    <col min="6" max="7" width="18.8515625" style="36" customWidth="1"/>
    <col min="8" max="12" width="11.421875" style="13" hidden="1" customWidth="1"/>
    <col min="13" max="13" width="15.8515625" style="13" hidden="1" customWidth="1"/>
    <col min="14" max="16" width="11.421875" style="13" hidden="1" customWidth="1"/>
    <col min="17" max="18" width="0" style="13" hidden="1" customWidth="1"/>
    <col min="19" max="22" width="20.7109375" style="13" customWidth="1"/>
    <col min="23" max="16384" width="11.421875" style="13" customWidth="1"/>
  </cols>
  <sheetData>
    <row r="1" spans="1:22" ht="37.5" customHeight="1">
      <c r="A1" s="100" t="s">
        <v>263</v>
      </c>
      <c r="C1" s="92" t="s">
        <v>25</v>
      </c>
      <c r="E1" s="92" t="s">
        <v>26</v>
      </c>
      <c r="F1" s="92" t="s">
        <v>27</v>
      </c>
      <c r="G1" s="44"/>
      <c r="H1" s="393" t="s">
        <v>28</v>
      </c>
      <c r="I1" s="394"/>
      <c r="J1" s="394"/>
      <c r="K1" s="394"/>
      <c r="L1" s="15"/>
      <c r="M1" s="395" t="s">
        <v>29</v>
      </c>
      <c r="N1" s="395"/>
      <c r="O1" s="395"/>
      <c r="P1" s="395"/>
      <c r="S1" s="396" t="s">
        <v>248</v>
      </c>
      <c r="T1" s="396"/>
      <c r="U1" s="396"/>
      <c r="V1" s="396"/>
    </row>
    <row r="2" spans="1:22" ht="32.25" customHeight="1" thickBot="1">
      <c r="A2" s="16" t="s">
        <v>264</v>
      </c>
      <c r="C2" s="17" t="s">
        <v>30</v>
      </c>
      <c r="E2" s="18">
        <v>1</v>
      </c>
      <c r="F2" s="18" t="s">
        <v>31</v>
      </c>
      <c r="G2" s="35"/>
      <c r="H2" s="397" t="s">
        <v>32</v>
      </c>
      <c r="I2" s="19">
        <v>2012</v>
      </c>
      <c r="J2" s="19"/>
      <c r="K2" s="19"/>
      <c r="L2" s="20"/>
      <c r="M2" s="92"/>
      <c r="N2" s="21" t="s">
        <v>33</v>
      </c>
      <c r="O2" s="21" t="s">
        <v>34</v>
      </c>
      <c r="P2" s="21" t="s">
        <v>35</v>
      </c>
      <c r="S2" s="388" t="s">
        <v>134</v>
      </c>
      <c r="T2" s="389"/>
      <c r="U2" s="389"/>
      <c r="V2" s="390"/>
    </row>
    <row r="3" spans="1:22" ht="12.75">
      <c r="A3" s="22" t="s">
        <v>265</v>
      </c>
      <c r="C3" s="17" t="s">
        <v>36</v>
      </c>
      <c r="E3" s="18">
        <v>2</v>
      </c>
      <c r="F3" s="18" t="s">
        <v>37</v>
      </c>
      <c r="G3" s="35"/>
      <c r="H3" s="397"/>
      <c r="I3" s="23" t="s">
        <v>33</v>
      </c>
      <c r="J3" s="23" t="s">
        <v>34</v>
      </c>
      <c r="K3" s="23" t="s">
        <v>35</v>
      </c>
      <c r="L3" s="20"/>
      <c r="M3" s="24" t="s">
        <v>38</v>
      </c>
      <c r="N3" s="25">
        <v>479830</v>
      </c>
      <c r="O3" s="25">
        <v>222331</v>
      </c>
      <c r="P3" s="25">
        <v>257499</v>
      </c>
      <c r="S3" s="398" t="s">
        <v>32</v>
      </c>
      <c r="T3" s="45">
        <v>2017</v>
      </c>
      <c r="U3" s="46"/>
      <c r="V3" s="47"/>
    </row>
    <row r="4" spans="1:22" ht="15.75" customHeight="1">
      <c r="A4" s="30" t="s">
        <v>266</v>
      </c>
      <c r="C4" s="17" t="s">
        <v>39</v>
      </c>
      <c r="E4" s="18">
        <v>3</v>
      </c>
      <c r="F4" s="18" t="s">
        <v>40</v>
      </c>
      <c r="G4" s="35"/>
      <c r="H4" s="26" t="s">
        <v>33</v>
      </c>
      <c r="I4" s="25">
        <v>7571345</v>
      </c>
      <c r="J4" s="25">
        <v>3653868</v>
      </c>
      <c r="K4" s="25">
        <v>3917477</v>
      </c>
      <c r="L4" s="20"/>
      <c r="M4" s="24" t="s">
        <v>41</v>
      </c>
      <c r="N4" s="25">
        <v>135160</v>
      </c>
      <c r="O4" s="25">
        <v>62795</v>
      </c>
      <c r="P4" s="25">
        <v>72365</v>
      </c>
      <c r="S4" s="399"/>
      <c r="T4" s="48" t="s">
        <v>33</v>
      </c>
      <c r="U4" s="49" t="s">
        <v>34</v>
      </c>
      <c r="V4" s="50" t="s">
        <v>35</v>
      </c>
    </row>
    <row r="5" spans="3:22" ht="12.75">
      <c r="C5" s="17" t="s">
        <v>42</v>
      </c>
      <c r="E5" s="18">
        <v>4</v>
      </c>
      <c r="F5" s="18" t="s">
        <v>43</v>
      </c>
      <c r="G5" s="35"/>
      <c r="H5" s="27">
        <v>0</v>
      </c>
      <c r="I5" s="28">
        <v>120482</v>
      </c>
      <c r="J5" s="28">
        <v>61704</v>
      </c>
      <c r="K5" s="28">
        <v>58778</v>
      </c>
      <c r="L5" s="20"/>
      <c r="M5" s="24" t="s">
        <v>44</v>
      </c>
      <c r="N5" s="25">
        <v>109955</v>
      </c>
      <c r="O5" s="25">
        <v>55153</v>
      </c>
      <c r="P5" s="25">
        <v>54802</v>
      </c>
      <c r="S5" s="51" t="s">
        <v>135</v>
      </c>
      <c r="T5" s="52"/>
      <c r="U5" s="53"/>
      <c r="V5" s="54"/>
    </row>
    <row r="6" spans="1:22" ht="12.75">
      <c r="A6" s="29" t="s">
        <v>19</v>
      </c>
      <c r="C6" s="17" t="s">
        <v>45</v>
      </c>
      <c r="E6" s="18">
        <v>5</v>
      </c>
      <c r="F6" s="18" t="s">
        <v>46</v>
      </c>
      <c r="G6" s="35"/>
      <c r="H6" s="27">
        <v>1</v>
      </c>
      <c r="I6" s="28">
        <v>120064</v>
      </c>
      <c r="J6" s="28">
        <v>61454</v>
      </c>
      <c r="K6" s="28">
        <v>58610</v>
      </c>
      <c r="L6" s="20"/>
      <c r="M6" s="24" t="s">
        <v>47</v>
      </c>
      <c r="N6" s="25">
        <v>409257</v>
      </c>
      <c r="O6" s="25">
        <v>199566</v>
      </c>
      <c r="P6" s="25">
        <v>209691</v>
      </c>
      <c r="S6" s="93" t="s">
        <v>33</v>
      </c>
      <c r="T6" s="94">
        <v>8080734</v>
      </c>
      <c r="U6" s="94">
        <v>3912910</v>
      </c>
      <c r="V6" s="94">
        <v>4167824</v>
      </c>
    </row>
    <row r="7" spans="1:22" ht="12.75" customHeight="1">
      <c r="A7" s="30" t="s">
        <v>48</v>
      </c>
      <c r="C7" s="17" t="s">
        <v>49</v>
      </c>
      <c r="E7" s="18">
        <v>6</v>
      </c>
      <c r="F7" s="18" t="s">
        <v>50</v>
      </c>
      <c r="G7" s="35"/>
      <c r="H7" s="27">
        <v>2</v>
      </c>
      <c r="I7" s="28">
        <v>119780</v>
      </c>
      <c r="J7" s="28">
        <v>61272</v>
      </c>
      <c r="K7" s="28">
        <v>58508</v>
      </c>
      <c r="L7" s="20"/>
      <c r="M7" s="24" t="s">
        <v>51</v>
      </c>
      <c r="N7" s="25">
        <v>400686</v>
      </c>
      <c r="O7" s="25">
        <v>197911</v>
      </c>
      <c r="P7" s="25">
        <v>202775</v>
      </c>
      <c r="S7" s="95" t="s">
        <v>136</v>
      </c>
      <c r="T7" s="96">
        <v>607390</v>
      </c>
      <c r="U7" s="96">
        <v>312062</v>
      </c>
      <c r="V7" s="96">
        <v>295328</v>
      </c>
    </row>
    <row r="8" spans="1:22" ht="14.25" customHeight="1">
      <c r="A8" s="30" t="s">
        <v>52</v>
      </c>
      <c r="C8" s="17" t="s">
        <v>53</v>
      </c>
      <c r="E8" s="18">
        <v>7</v>
      </c>
      <c r="F8" s="18" t="s">
        <v>54</v>
      </c>
      <c r="G8" s="35"/>
      <c r="H8" s="27">
        <v>3</v>
      </c>
      <c r="I8" s="28">
        <v>119273</v>
      </c>
      <c r="J8" s="28">
        <v>61064</v>
      </c>
      <c r="K8" s="28">
        <v>58209</v>
      </c>
      <c r="L8" s="20"/>
      <c r="M8" s="24" t="s">
        <v>55</v>
      </c>
      <c r="N8" s="25">
        <v>201593</v>
      </c>
      <c r="O8" s="25">
        <v>99557</v>
      </c>
      <c r="P8" s="25">
        <v>102036</v>
      </c>
      <c r="S8" s="95" t="s">
        <v>137</v>
      </c>
      <c r="T8" s="96">
        <v>601914</v>
      </c>
      <c r="U8" s="96">
        <v>308936</v>
      </c>
      <c r="V8" s="96">
        <v>292978</v>
      </c>
    </row>
    <row r="9" spans="1:22" ht="15.75" customHeight="1">
      <c r="A9" s="30" t="s">
        <v>56</v>
      </c>
      <c r="C9" s="92" t="s">
        <v>57</v>
      </c>
      <c r="E9" s="18">
        <v>8</v>
      </c>
      <c r="F9" s="18" t="s">
        <v>58</v>
      </c>
      <c r="G9" s="35"/>
      <c r="H9" s="27">
        <v>4</v>
      </c>
      <c r="I9" s="28">
        <v>118935</v>
      </c>
      <c r="J9" s="28">
        <v>60931</v>
      </c>
      <c r="K9" s="28">
        <v>58004</v>
      </c>
      <c r="L9" s="20"/>
      <c r="M9" s="24" t="s">
        <v>59</v>
      </c>
      <c r="N9" s="25">
        <v>597522</v>
      </c>
      <c r="O9" s="25">
        <v>292176</v>
      </c>
      <c r="P9" s="25">
        <v>305346</v>
      </c>
      <c r="S9" s="95" t="s">
        <v>138</v>
      </c>
      <c r="T9" s="96">
        <v>602967</v>
      </c>
      <c r="U9" s="96">
        <v>308654</v>
      </c>
      <c r="V9" s="96">
        <v>294313</v>
      </c>
    </row>
    <row r="10" spans="1:22" ht="12.75">
      <c r="A10" s="30" t="s">
        <v>60</v>
      </c>
      <c r="C10" s="17" t="s">
        <v>61</v>
      </c>
      <c r="E10" s="18">
        <v>9</v>
      </c>
      <c r="F10" s="18" t="s">
        <v>62</v>
      </c>
      <c r="G10" s="35"/>
      <c r="H10" s="27">
        <v>5</v>
      </c>
      <c r="I10" s="28">
        <v>118833</v>
      </c>
      <c r="J10" s="28">
        <v>60903</v>
      </c>
      <c r="K10" s="28">
        <v>57930</v>
      </c>
      <c r="L10" s="20"/>
      <c r="M10" s="24" t="s">
        <v>63</v>
      </c>
      <c r="N10" s="25">
        <v>1030623</v>
      </c>
      <c r="O10" s="25">
        <v>502287</v>
      </c>
      <c r="P10" s="25">
        <v>528336</v>
      </c>
      <c r="S10" s="95" t="s">
        <v>139</v>
      </c>
      <c r="T10" s="96">
        <v>632370</v>
      </c>
      <c r="U10" s="96">
        <v>321173</v>
      </c>
      <c r="V10" s="96">
        <v>311197</v>
      </c>
    </row>
    <row r="11" spans="1:22" ht="12.75">
      <c r="A11" s="30" t="s">
        <v>64</v>
      </c>
      <c r="C11" s="17" t="s">
        <v>65</v>
      </c>
      <c r="E11" s="18">
        <v>10</v>
      </c>
      <c r="F11" s="18" t="s">
        <v>66</v>
      </c>
      <c r="G11" s="35"/>
      <c r="H11" s="27">
        <v>6</v>
      </c>
      <c r="I11" s="28">
        <v>118730</v>
      </c>
      <c r="J11" s="28">
        <v>60874</v>
      </c>
      <c r="K11" s="28">
        <v>57856</v>
      </c>
      <c r="L11" s="20"/>
      <c r="M11" s="24" t="s">
        <v>67</v>
      </c>
      <c r="N11" s="25">
        <v>353859</v>
      </c>
      <c r="O11" s="25">
        <v>167533</v>
      </c>
      <c r="P11" s="25">
        <v>186326</v>
      </c>
      <c r="S11" s="95" t="s">
        <v>140</v>
      </c>
      <c r="T11" s="96">
        <v>672749</v>
      </c>
      <c r="U11" s="96">
        <v>339928</v>
      </c>
      <c r="V11" s="96">
        <v>332821</v>
      </c>
    </row>
    <row r="12" spans="1:22" ht="12.75">
      <c r="A12" s="30" t="s">
        <v>68</v>
      </c>
      <c r="C12" s="17" t="s">
        <v>69</v>
      </c>
      <c r="E12" s="18">
        <v>11</v>
      </c>
      <c r="F12" s="18" t="s">
        <v>70</v>
      </c>
      <c r="G12" s="35"/>
      <c r="H12" s="27">
        <v>7</v>
      </c>
      <c r="I12" s="28">
        <v>118696</v>
      </c>
      <c r="J12" s="28">
        <v>60878</v>
      </c>
      <c r="K12" s="28">
        <v>57818</v>
      </c>
      <c r="L12" s="20"/>
      <c r="M12" s="24" t="s">
        <v>71</v>
      </c>
      <c r="N12" s="25">
        <v>851299</v>
      </c>
      <c r="O12" s="25">
        <v>406597</v>
      </c>
      <c r="P12" s="25">
        <v>444702</v>
      </c>
      <c r="S12" s="95" t="s">
        <v>141</v>
      </c>
      <c r="T12" s="96">
        <v>650902</v>
      </c>
      <c r="U12" s="96">
        <v>329064</v>
      </c>
      <c r="V12" s="96">
        <v>321838</v>
      </c>
    </row>
    <row r="13" spans="1:22" ht="12.75">
      <c r="A13" s="30" t="s">
        <v>72</v>
      </c>
      <c r="C13" s="17" t="s">
        <v>73</v>
      </c>
      <c r="E13" s="18">
        <v>12</v>
      </c>
      <c r="F13" s="18" t="s">
        <v>74</v>
      </c>
      <c r="G13" s="35"/>
      <c r="H13" s="27">
        <v>8</v>
      </c>
      <c r="I13" s="28">
        <v>119101</v>
      </c>
      <c r="J13" s="28">
        <v>61076</v>
      </c>
      <c r="K13" s="28">
        <v>58025</v>
      </c>
      <c r="L13" s="20"/>
      <c r="M13" s="24" t="s">
        <v>75</v>
      </c>
      <c r="N13" s="25">
        <v>1094488</v>
      </c>
      <c r="O13" s="25">
        <v>518960</v>
      </c>
      <c r="P13" s="25">
        <v>575528</v>
      </c>
      <c r="S13" s="95" t="s">
        <v>142</v>
      </c>
      <c r="T13" s="96">
        <v>651442</v>
      </c>
      <c r="U13" s="96">
        <v>316050</v>
      </c>
      <c r="V13" s="96">
        <v>335392</v>
      </c>
    </row>
    <row r="14" spans="1:22" ht="12.75">
      <c r="A14" s="30" t="s">
        <v>76</v>
      </c>
      <c r="C14" s="17" t="s">
        <v>77</v>
      </c>
      <c r="E14" s="18">
        <v>13</v>
      </c>
      <c r="F14" s="18" t="s">
        <v>78</v>
      </c>
      <c r="G14" s="35"/>
      <c r="H14" s="27">
        <v>9</v>
      </c>
      <c r="I14" s="28">
        <v>119856</v>
      </c>
      <c r="J14" s="28">
        <v>61418</v>
      </c>
      <c r="K14" s="28">
        <v>58438</v>
      </c>
      <c r="L14" s="20"/>
      <c r="M14" s="24" t="s">
        <v>79</v>
      </c>
      <c r="N14" s="25">
        <v>234948</v>
      </c>
      <c r="O14" s="25">
        <v>112703</v>
      </c>
      <c r="P14" s="25">
        <v>122245</v>
      </c>
      <c r="S14" s="95" t="s">
        <v>143</v>
      </c>
      <c r="T14" s="96">
        <v>640060</v>
      </c>
      <c r="U14" s="96">
        <v>303971</v>
      </c>
      <c r="V14" s="96">
        <v>336089</v>
      </c>
    </row>
    <row r="15" spans="1:22" ht="12.75">
      <c r="A15" s="30" t="s">
        <v>80</v>
      </c>
      <c r="C15" s="17" t="s">
        <v>81</v>
      </c>
      <c r="E15" s="18">
        <v>14</v>
      </c>
      <c r="F15" s="18" t="s">
        <v>82</v>
      </c>
      <c r="G15" s="35"/>
      <c r="H15" s="27">
        <v>10</v>
      </c>
      <c r="I15" s="28">
        <v>121019</v>
      </c>
      <c r="J15" s="28">
        <v>61921</v>
      </c>
      <c r="K15" s="28">
        <v>59098</v>
      </c>
      <c r="L15" s="20"/>
      <c r="M15" s="24" t="s">
        <v>83</v>
      </c>
      <c r="N15" s="25">
        <v>147933</v>
      </c>
      <c r="O15" s="25">
        <v>68544</v>
      </c>
      <c r="P15" s="25">
        <v>79389</v>
      </c>
      <c r="S15" s="95" t="s">
        <v>144</v>
      </c>
      <c r="T15" s="96">
        <v>563389</v>
      </c>
      <c r="U15" s="96">
        <v>268367</v>
      </c>
      <c r="V15" s="96">
        <v>295022</v>
      </c>
    </row>
    <row r="16" spans="1:22" ht="12.75">
      <c r="A16" s="30" t="s">
        <v>21</v>
      </c>
      <c r="C16" s="17" t="s">
        <v>84</v>
      </c>
      <c r="E16" s="18">
        <v>15</v>
      </c>
      <c r="F16" s="18" t="s">
        <v>85</v>
      </c>
      <c r="G16" s="35"/>
      <c r="H16" s="27">
        <v>11</v>
      </c>
      <c r="I16" s="28">
        <v>122272</v>
      </c>
      <c r="J16" s="28">
        <v>62471</v>
      </c>
      <c r="K16" s="28">
        <v>59801</v>
      </c>
      <c r="L16" s="20"/>
      <c r="M16" s="24" t="s">
        <v>86</v>
      </c>
      <c r="N16" s="25">
        <v>98209</v>
      </c>
      <c r="O16" s="25">
        <v>49277</v>
      </c>
      <c r="P16" s="25">
        <v>48932</v>
      </c>
      <c r="S16" s="95" t="s">
        <v>145</v>
      </c>
      <c r="T16" s="96">
        <v>519261</v>
      </c>
      <c r="U16" s="96">
        <v>244556</v>
      </c>
      <c r="V16" s="96">
        <v>274705</v>
      </c>
    </row>
    <row r="17" spans="1:22" ht="12.75">
      <c r="A17" s="31" t="s">
        <v>87</v>
      </c>
      <c r="C17" s="17" t="s">
        <v>88</v>
      </c>
      <c r="E17" s="18">
        <v>16</v>
      </c>
      <c r="F17" s="18" t="s">
        <v>89</v>
      </c>
      <c r="G17" s="35"/>
      <c r="H17" s="27">
        <v>12</v>
      </c>
      <c r="I17" s="28">
        <v>123722</v>
      </c>
      <c r="J17" s="28">
        <v>63080</v>
      </c>
      <c r="K17" s="28">
        <v>60642</v>
      </c>
      <c r="L17" s="20"/>
      <c r="M17" s="24" t="s">
        <v>90</v>
      </c>
      <c r="N17" s="25">
        <v>108457</v>
      </c>
      <c r="O17" s="25">
        <v>52580</v>
      </c>
      <c r="P17" s="25">
        <v>55877</v>
      </c>
      <c r="S17" s="95" t="s">
        <v>146</v>
      </c>
      <c r="T17" s="96">
        <v>503389</v>
      </c>
      <c r="U17" s="96">
        <v>233302</v>
      </c>
      <c r="V17" s="96">
        <v>270087</v>
      </c>
    </row>
    <row r="18" spans="1:22" ht="23.25" customHeight="1">
      <c r="A18" s="97" t="s">
        <v>147</v>
      </c>
      <c r="C18" s="17" t="s">
        <v>91</v>
      </c>
      <c r="E18" s="18">
        <v>17</v>
      </c>
      <c r="F18" s="18" t="s">
        <v>92</v>
      </c>
      <c r="G18" s="35"/>
      <c r="H18" s="27">
        <v>13</v>
      </c>
      <c r="I18" s="28">
        <v>125124</v>
      </c>
      <c r="J18" s="28">
        <v>63639</v>
      </c>
      <c r="K18" s="28">
        <v>61485</v>
      </c>
      <c r="L18" s="20"/>
      <c r="M18" s="24" t="s">
        <v>93</v>
      </c>
      <c r="N18" s="25">
        <v>258212</v>
      </c>
      <c r="O18" s="25">
        <v>125944</v>
      </c>
      <c r="P18" s="25">
        <v>132268</v>
      </c>
      <c r="S18" s="95" t="s">
        <v>148</v>
      </c>
      <c r="T18" s="96">
        <v>439872</v>
      </c>
      <c r="U18" s="96">
        <v>200142</v>
      </c>
      <c r="V18" s="96">
        <v>239730</v>
      </c>
    </row>
    <row r="19" spans="1:22" ht="36">
      <c r="A19" s="97" t="s">
        <v>149</v>
      </c>
      <c r="C19" s="17" t="s">
        <v>94</v>
      </c>
      <c r="E19" s="18">
        <v>18</v>
      </c>
      <c r="F19" s="18" t="s">
        <v>95</v>
      </c>
      <c r="G19" s="35"/>
      <c r="H19" s="27">
        <v>14</v>
      </c>
      <c r="I19" s="28">
        <v>126598</v>
      </c>
      <c r="J19" s="28">
        <v>64282</v>
      </c>
      <c r="K19" s="28">
        <v>62316</v>
      </c>
      <c r="L19" s="20"/>
      <c r="M19" s="24" t="s">
        <v>96</v>
      </c>
      <c r="N19" s="25">
        <v>24160</v>
      </c>
      <c r="O19" s="25">
        <v>12726</v>
      </c>
      <c r="P19" s="25">
        <v>11434</v>
      </c>
      <c r="S19" s="95" t="s">
        <v>150</v>
      </c>
      <c r="T19" s="96">
        <v>341916</v>
      </c>
      <c r="U19" s="96">
        <v>152813</v>
      </c>
      <c r="V19" s="96">
        <v>189103</v>
      </c>
    </row>
    <row r="20" spans="1:22" ht="29.25" customHeight="1">
      <c r="A20" s="97" t="s">
        <v>151</v>
      </c>
      <c r="C20" s="17" t="s">
        <v>97</v>
      </c>
      <c r="E20" s="18">
        <v>19</v>
      </c>
      <c r="F20" s="18" t="s">
        <v>98</v>
      </c>
      <c r="G20" s="35"/>
      <c r="H20" s="27">
        <v>15</v>
      </c>
      <c r="I20" s="28">
        <v>128143</v>
      </c>
      <c r="J20" s="28">
        <v>65043</v>
      </c>
      <c r="K20" s="28">
        <v>63100</v>
      </c>
      <c r="L20" s="20"/>
      <c r="M20" s="24" t="s">
        <v>99</v>
      </c>
      <c r="N20" s="25">
        <v>377272</v>
      </c>
      <c r="O20" s="25">
        <v>184951</v>
      </c>
      <c r="P20" s="25">
        <v>192321</v>
      </c>
      <c r="S20" s="95" t="s">
        <v>152</v>
      </c>
      <c r="T20" s="96">
        <v>253646</v>
      </c>
      <c r="U20" s="96">
        <v>111646</v>
      </c>
      <c r="V20" s="96">
        <v>142000</v>
      </c>
    </row>
    <row r="21" spans="1:22" ht="15.75" customHeight="1">
      <c r="A21" s="97" t="s">
        <v>153</v>
      </c>
      <c r="C21" s="17" t="s">
        <v>100</v>
      </c>
      <c r="E21" s="18">
        <v>20</v>
      </c>
      <c r="F21" s="18" t="s">
        <v>101</v>
      </c>
      <c r="G21" s="35"/>
      <c r="H21" s="27">
        <v>16</v>
      </c>
      <c r="I21" s="28">
        <v>129625</v>
      </c>
      <c r="J21" s="28">
        <v>65820</v>
      </c>
      <c r="K21" s="28">
        <v>63805</v>
      </c>
      <c r="L21" s="20"/>
      <c r="M21" s="24" t="s">
        <v>102</v>
      </c>
      <c r="N21" s="25">
        <v>651586</v>
      </c>
      <c r="O21" s="25">
        <v>319009</v>
      </c>
      <c r="P21" s="25">
        <v>332577</v>
      </c>
      <c r="S21" s="95" t="s">
        <v>154</v>
      </c>
      <c r="T21" s="96">
        <v>177853</v>
      </c>
      <c r="U21" s="96">
        <v>76747</v>
      </c>
      <c r="V21" s="96">
        <v>101106</v>
      </c>
    </row>
    <row r="22" spans="1:22" ht="12.75" customHeight="1">
      <c r="A22" s="97" t="s">
        <v>155</v>
      </c>
      <c r="C22" s="17" t="s">
        <v>103</v>
      </c>
      <c r="E22" s="18">
        <v>55</v>
      </c>
      <c r="F22" s="18" t="s">
        <v>104</v>
      </c>
      <c r="G22" s="35"/>
      <c r="H22" s="27">
        <v>17</v>
      </c>
      <c r="I22" s="28">
        <v>131107</v>
      </c>
      <c r="J22" s="28">
        <v>66558</v>
      </c>
      <c r="K22" s="28">
        <v>64549</v>
      </c>
      <c r="L22" s="20"/>
      <c r="M22" s="24" t="s">
        <v>105</v>
      </c>
      <c r="N22" s="25">
        <v>6296</v>
      </c>
      <c r="O22" s="25">
        <v>3268</v>
      </c>
      <c r="P22" s="25">
        <v>3028</v>
      </c>
      <c r="S22" s="95" t="s">
        <v>156</v>
      </c>
      <c r="T22" s="96">
        <v>113108</v>
      </c>
      <c r="U22" s="96">
        <v>45521</v>
      </c>
      <c r="V22" s="96">
        <v>67587</v>
      </c>
    </row>
    <row r="23" spans="1:22" ht="28.5" customHeight="1">
      <c r="A23" s="97" t="s">
        <v>157</v>
      </c>
      <c r="C23" s="33" t="s">
        <v>106</v>
      </c>
      <c r="E23" s="18">
        <v>66</v>
      </c>
      <c r="F23" s="18" t="s">
        <v>107</v>
      </c>
      <c r="G23" s="35"/>
      <c r="H23" s="27">
        <v>18</v>
      </c>
      <c r="I23" s="28">
        <v>132790</v>
      </c>
      <c r="J23" s="28">
        <v>67353</v>
      </c>
      <c r="K23" s="28">
        <v>65437</v>
      </c>
      <c r="L23" s="20"/>
      <c r="M23" s="26" t="s">
        <v>33</v>
      </c>
      <c r="N23" s="34">
        <f>SUM(N3:N22)</f>
        <v>7571345</v>
      </c>
      <c r="O23" s="34">
        <f>SUM(O3:O22)</f>
        <v>3653868</v>
      </c>
      <c r="P23" s="34">
        <f>SUM(P3:P22)</f>
        <v>3917477</v>
      </c>
      <c r="S23" s="95" t="s">
        <v>127</v>
      </c>
      <c r="T23" s="96">
        <v>108506</v>
      </c>
      <c r="U23" s="96">
        <v>39978</v>
      </c>
      <c r="V23" s="96">
        <v>68528</v>
      </c>
    </row>
    <row r="24" spans="1:12" ht="24" customHeight="1" thickBot="1">
      <c r="A24" s="97" t="s">
        <v>158</v>
      </c>
      <c r="C24" s="17" t="s">
        <v>108</v>
      </c>
      <c r="E24" s="18">
        <v>77</v>
      </c>
      <c r="F24" s="18" t="s">
        <v>109</v>
      </c>
      <c r="G24" s="35"/>
      <c r="H24" s="27">
        <v>19</v>
      </c>
      <c r="I24" s="28">
        <v>133340</v>
      </c>
      <c r="J24" s="28">
        <v>67602</v>
      </c>
      <c r="K24" s="28">
        <v>65738</v>
      </c>
      <c r="L24" s="20"/>
    </row>
    <row r="25" spans="1:16" ht="37.5" customHeight="1">
      <c r="A25" s="97" t="s">
        <v>159</v>
      </c>
      <c r="C25" s="17" t="s">
        <v>110</v>
      </c>
      <c r="E25" s="18">
        <v>88</v>
      </c>
      <c r="F25" s="18" t="s">
        <v>111</v>
      </c>
      <c r="G25" s="35"/>
      <c r="H25" s="27">
        <v>20</v>
      </c>
      <c r="I25" s="28">
        <v>132165</v>
      </c>
      <c r="J25" s="28">
        <v>67024</v>
      </c>
      <c r="K25" s="28">
        <v>65141</v>
      </c>
      <c r="L25" s="20"/>
      <c r="M25" s="385" t="s">
        <v>133</v>
      </c>
      <c r="N25" s="386"/>
      <c r="O25" s="386"/>
      <c r="P25" s="387"/>
    </row>
    <row r="26" spans="1:16" ht="15" customHeight="1" thickBot="1">
      <c r="A26" s="31" t="s">
        <v>128</v>
      </c>
      <c r="C26" s="17" t="s">
        <v>112</v>
      </c>
      <c r="E26" s="18">
        <v>98</v>
      </c>
      <c r="F26" s="18" t="s">
        <v>113</v>
      </c>
      <c r="G26" s="35"/>
      <c r="H26" s="27">
        <v>21</v>
      </c>
      <c r="I26" s="28">
        <v>129957</v>
      </c>
      <c r="J26" s="28">
        <v>65924</v>
      </c>
      <c r="K26" s="28">
        <v>64033</v>
      </c>
      <c r="L26" s="20"/>
      <c r="M26" s="388" t="s">
        <v>134</v>
      </c>
      <c r="N26" s="389"/>
      <c r="O26" s="389"/>
      <c r="P26" s="390"/>
    </row>
    <row r="27" spans="1:16" s="63" customFormat="1" ht="26.25" customHeight="1">
      <c r="A27" s="32" t="s">
        <v>249</v>
      </c>
      <c r="C27" s="64" t="s">
        <v>114</v>
      </c>
      <c r="D27" s="65"/>
      <c r="E27" s="66"/>
      <c r="F27" s="66"/>
      <c r="G27" s="66"/>
      <c r="H27" s="67">
        <v>22</v>
      </c>
      <c r="I27" s="68">
        <v>127797</v>
      </c>
      <c r="J27" s="68">
        <v>64838</v>
      </c>
      <c r="K27" s="68">
        <v>62959</v>
      </c>
      <c r="L27" s="69"/>
      <c r="M27" s="391" t="s">
        <v>32</v>
      </c>
      <c r="N27" s="70">
        <v>2015</v>
      </c>
      <c r="O27" s="71"/>
      <c r="P27" s="72"/>
    </row>
    <row r="28" spans="1:16" s="63" customFormat="1" ht="26.25" customHeight="1">
      <c r="A28" s="32" t="s">
        <v>250</v>
      </c>
      <c r="C28" s="64" t="s">
        <v>115</v>
      </c>
      <c r="D28" s="65"/>
      <c r="E28" s="73"/>
      <c r="F28" s="73"/>
      <c r="G28" s="73"/>
      <c r="H28" s="67">
        <v>23</v>
      </c>
      <c r="I28" s="68">
        <v>125232</v>
      </c>
      <c r="J28" s="68">
        <v>63602</v>
      </c>
      <c r="K28" s="68">
        <v>61630</v>
      </c>
      <c r="L28" s="69"/>
      <c r="M28" s="392"/>
      <c r="N28" s="74" t="s">
        <v>33</v>
      </c>
      <c r="O28" s="75" t="s">
        <v>34</v>
      </c>
      <c r="P28" s="76" t="s">
        <v>35</v>
      </c>
    </row>
    <row r="29" spans="1:16" s="63" customFormat="1" ht="44.25" customHeight="1">
      <c r="A29" s="32" t="s">
        <v>251</v>
      </c>
      <c r="C29" s="64" t="s">
        <v>116</v>
      </c>
      <c r="D29" s="65"/>
      <c r="E29" s="73"/>
      <c r="F29" s="73"/>
      <c r="G29" s="73"/>
      <c r="H29" s="67">
        <v>24</v>
      </c>
      <c r="I29" s="68">
        <v>124055</v>
      </c>
      <c r="J29" s="68">
        <v>62761</v>
      </c>
      <c r="K29" s="68">
        <v>61294</v>
      </c>
      <c r="L29" s="69"/>
      <c r="M29" s="77" t="s">
        <v>135</v>
      </c>
      <c r="N29" s="78"/>
      <c r="O29" s="79"/>
      <c r="P29" s="80"/>
    </row>
    <row r="30" spans="1:16" s="63" customFormat="1" ht="26.25" customHeight="1">
      <c r="A30" s="32" t="s">
        <v>252</v>
      </c>
      <c r="C30" s="64" t="s">
        <v>117</v>
      </c>
      <c r="D30" s="65"/>
      <c r="E30" s="73"/>
      <c r="F30" s="73"/>
      <c r="G30" s="73"/>
      <c r="H30" s="67">
        <v>25</v>
      </c>
      <c r="I30" s="68">
        <v>125190</v>
      </c>
      <c r="J30" s="68">
        <v>62619</v>
      </c>
      <c r="K30" s="68">
        <v>62571</v>
      </c>
      <c r="L30" s="69"/>
      <c r="M30" s="81" t="s">
        <v>33</v>
      </c>
      <c r="N30" s="82">
        <v>7878783</v>
      </c>
      <c r="O30" s="83">
        <v>3810013</v>
      </c>
      <c r="P30" s="84">
        <v>4068770</v>
      </c>
    </row>
    <row r="31" spans="1:16" s="63" customFormat="1" ht="26.25" customHeight="1">
      <c r="A31" s="32" t="s">
        <v>253</v>
      </c>
      <c r="C31" s="64" t="s">
        <v>118</v>
      </c>
      <c r="D31" s="65"/>
      <c r="E31" s="73"/>
      <c r="F31" s="73"/>
      <c r="G31" s="73"/>
      <c r="H31" s="67">
        <v>26</v>
      </c>
      <c r="I31" s="68">
        <v>127692</v>
      </c>
      <c r="J31" s="68">
        <v>62895</v>
      </c>
      <c r="K31" s="68">
        <v>64797</v>
      </c>
      <c r="L31" s="69"/>
      <c r="M31" s="85" t="s">
        <v>136</v>
      </c>
      <c r="N31" s="86">
        <v>603230</v>
      </c>
      <c r="O31" s="87">
        <v>309432</v>
      </c>
      <c r="P31" s="88">
        <v>293798</v>
      </c>
    </row>
    <row r="32" spans="1:16" ht="14.25" customHeight="1">
      <c r="A32" s="92" t="s">
        <v>254</v>
      </c>
      <c r="C32" s="17" t="s">
        <v>119</v>
      </c>
      <c r="H32" s="27">
        <v>27</v>
      </c>
      <c r="I32" s="28">
        <v>129742</v>
      </c>
      <c r="J32" s="28">
        <v>62993</v>
      </c>
      <c r="K32" s="28">
        <v>66749</v>
      </c>
      <c r="L32" s="20"/>
      <c r="M32" s="55" t="s">
        <v>137</v>
      </c>
      <c r="N32" s="56">
        <v>598182</v>
      </c>
      <c r="O32" s="57">
        <v>306434</v>
      </c>
      <c r="P32" s="58">
        <v>291748</v>
      </c>
    </row>
    <row r="33" spans="1:16" ht="75">
      <c r="A33" s="98" t="s">
        <v>255</v>
      </c>
      <c r="C33" s="92" t="s">
        <v>120</v>
      </c>
      <c r="H33" s="27">
        <v>28</v>
      </c>
      <c r="I33" s="28">
        <v>131768</v>
      </c>
      <c r="J33" s="28">
        <v>63030</v>
      </c>
      <c r="K33" s="28">
        <v>68738</v>
      </c>
      <c r="L33" s="20"/>
      <c r="M33" s="55" t="s">
        <v>138</v>
      </c>
      <c r="N33" s="56">
        <v>605068</v>
      </c>
      <c r="O33" s="57">
        <v>309819</v>
      </c>
      <c r="P33" s="58">
        <v>295249</v>
      </c>
    </row>
    <row r="34" spans="1:16" ht="45">
      <c r="A34" s="99" t="s">
        <v>256</v>
      </c>
      <c r="C34" s="17" t="s">
        <v>53</v>
      </c>
      <c r="H34" s="27">
        <v>29</v>
      </c>
      <c r="I34" s="28">
        <v>132712</v>
      </c>
      <c r="J34" s="28">
        <v>62862</v>
      </c>
      <c r="K34" s="28">
        <v>69850</v>
      </c>
      <c r="L34" s="20"/>
      <c r="M34" s="55" t="s">
        <v>139</v>
      </c>
      <c r="N34" s="56">
        <v>642476</v>
      </c>
      <c r="O34" s="57">
        <v>325752</v>
      </c>
      <c r="P34" s="58">
        <v>316724</v>
      </c>
    </row>
    <row r="35" spans="1:16" ht="30">
      <c r="A35" s="99" t="s">
        <v>257</v>
      </c>
      <c r="C35" s="17" t="s">
        <v>121</v>
      </c>
      <c r="H35" s="27">
        <v>30</v>
      </c>
      <c r="I35" s="28">
        <v>131882</v>
      </c>
      <c r="J35" s="28">
        <v>62354</v>
      </c>
      <c r="K35" s="28">
        <v>69528</v>
      </c>
      <c r="L35" s="20"/>
      <c r="M35" s="55" t="s">
        <v>140</v>
      </c>
      <c r="N35" s="56">
        <v>669960</v>
      </c>
      <c r="O35" s="57">
        <v>338888</v>
      </c>
      <c r="P35" s="58">
        <v>331072</v>
      </c>
    </row>
    <row r="36" spans="1:16" ht="60">
      <c r="A36" s="99" t="s">
        <v>258</v>
      </c>
      <c r="C36" s="17" t="s">
        <v>122</v>
      </c>
      <c r="H36" s="27">
        <v>31</v>
      </c>
      <c r="I36" s="28">
        <v>129823</v>
      </c>
      <c r="J36" s="28">
        <v>61588</v>
      </c>
      <c r="K36" s="28">
        <v>68235</v>
      </c>
      <c r="L36" s="20"/>
      <c r="M36" s="55" t="s">
        <v>141</v>
      </c>
      <c r="N36" s="56">
        <v>635633</v>
      </c>
      <c r="O36" s="57">
        <v>319048</v>
      </c>
      <c r="P36" s="58">
        <v>316585</v>
      </c>
    </row>
    <row r="37" spans="1:16" ht="30">
      <c r="A37" s="99" t="s">
        <v>259</v>
      </c>
      <c r="C37" s="17" t="s">
        <v>123</v>
      </c>
      <c r="D37" s="37"/>
      <c r="H37" s="27">
        <v>32</v>
      </c>
      <c r="I37" s="28">
        <v>127922</v>
      </c>
      <c r="J37" s="28">
        <v>60850</v>
      </c>
      <c r="K37" s="28">
        <v>67072</v>
      </c>
      <c r="L37" s="20"/>
      <c r="M37" s="55" t="s">
        <v>142</v>
      </c>
      <c r="N37" s="56">
        <v>657874</v>
      </c>
      <c r="O37" s="57">
        <v>313458</v>
      </c>
      <c r="P37" s="58">
        <v>344416</v>
      </c>
    </row>
    <row r="38" spans="1:16" ht="30">
      <c r="A38" s="99" t="s">
        <v>260</v>
      </c>
      <c r="C38" s="17" t="s">
        <v>124</v>
      </c>
      <c r="D38" s="38"/>
      <c r="H38" s="27">
        <v>33</v>
      </c>
      <c r="I38" s="28">
        <v>126082</v>
      </c>
      <c r="J38" s="28">
        <v>60165</v>
      </c>
      <c r="K38" s="28">
        <v>65917</v>
      </c>
      <c r="L38" s="20"/>
      <c r="M38" s="55" t="s">
        <v>143</v>
      </c>
      <c r="N38" s="56">
        <v>614779</v>
      </c>
      <c r="O38" s="57">
        <v>293158</v>
      </c>
      <c r="P38" s="58">
        <v>321621</v>
      </c>
    </row>
    <row r="39" spans="1:16" ht="45">
      <c r="A39" s="99" t="s">
        <v>261</v>
      </c>
      <c r="C39" s="17" t="s">
        <v>125</v>
      </c>
      <c r="D39" s="38"/>
      <c r="H39" s="27">
        <v>34</v>
      </c>
      <c r="I39" s="28">
        <v>123600</v>
      </c>
      <c r="J39" s="28">
        <v>59117</v>
      </c>
      <c r="K39" s="28">
        <v>64483</v>
      </c>
      <c r="L39" s="20"/>
      <c r="M39" s="55" t="s">
        <v>144</v>
      </c>
      <c r="N39" s="56">
        <v>536343</v>
      </c>
      <c r="O39" s="57">
        <v>254902</v>
      </c>
      <c r="P39" s="58">
        <v>281441</v>
      </c>
    </row>
    <row r="40" spans="3:16" ht="12.75">
      <c r="C40" s="17" t="s">
        <v>126</v>
      </c>
      <c r="D40" s="38"/>
      <c r="H40" s="27">
        <v>35</v>
      </c>
      <c r="I40" s="28">
        <v>120324</v>
      </c>
      <c r="J40" s="28">
        <v>57551</v>
      </c>
      <c r="K40" s="28">
        <v>62773</v>
      </c>
      <c r="L40" s="20"/>
      <c r="M40" s="55" t="s">
        <v>145</v>
      </c>
      <c r="N40" s="56">
        <v>516837</v>
      </c>
      <c r="O40" s="57">
        <v>242123</v>
      </c>
      <c r="P40" s="58">
        <v>274714</v>
      </c>
    </row>
    <row r="41" spans="8:16" ht="12.75">
      <c r="H41" s="27">
        <v>36</v>
      </c>
      <c r="I41" s="28">
        <v>116606</v>
      </c>
      <c r="J41" s="28">
        <v>55686</v>
      </c>
      <c r="K41" s="28">
        <v>60920</v>
      </c>
      <c r="L41" s="20"/>
      <c r="M41" s="55" t="s">
        <v>146</v>
      </c>
      <c r="N41" s="56">
        <v>489703</v>
      </c>
      <c r="O41" s="57">
        <v>225926</v>
      </c>
      <c r="P41" s="58">
        <v>263777</v>
      </c>
    </row>
    <row r="42" spans="8:16" ht="12.75">
      <c r="H42" s="27">
        <v>37</v>
      </c>
      <c r="I42" s="28">
        <v>112852</v>
      </c>
      <c r="J42" s="28">
        <v>53849</v>
      </c>
      <c r="K42" s="28">
        <v>59003</v>
      </c>
      <c r="L42" s="20"/>
      <c r="M42" s="55" t="s">
        <v>148</v>
      </c>
      <c r="N42" s="56">
        <v>406084</v>
      </c>
      <c r="O42" s="57">
        <v>183930</v>
      </c>
      <c r="P42" s="58">
        <v>222154</v>
      </c>
    </row>
    <row r="43" spans="8:16" ht="12.75">
      <c r="H43" s="27">
        <v>38</v>
      </c>
      <c r="I43" s="28">
        <v>108852</v>
      </c>
      <c r="J43" s="28">
        <v>51919</v>
      </c>
      <c r="K43" s="28">
        <v>56933</v>
      </c>
      <c r="L43" s="20"/>
      <c r="M43" s="55" t="s">
        <v>150</v>
      </c>
      <c r="N43" s="56">
        <v>309925</v>
      </c>
      <c r="O43" s="57">
        <v>138521</v>
      </c>
      <c r="P43" s="58">
        <v>171404</v>
      </c>
    </row>
    <row r="44" spans="8:16" ht="12.75">
      <c r="H44" s="27">
        <v>39</v>
      </c>
      <c r="I44" s="28">
        <v>105945</v>
      </c>
      <c r="J44" s="28">
        <v>50470</v>
      </c>
      <c r="K44" s="28">
        <v>55475</v>
      </c>
      <c r="L44" s="20"/>
      <c r="M44" s="55" t="s">
        <v>152</v>
      </c>
      <c r="N44" s="56">
        <v>230197</v>
      </c>
      <c r="O44" s="57">
        <v>101631</v>
      </c>
      <c r="P44" s="58">
        <v>128566</v>
      </c>
    </row>
    <row r="45" spans="8:16" ht="12.75">
      <c r="H45" s="27">
        <v>40</v>
      </c>
      <c r="I45" s="28">
        <v>104800</v>
      </c>
      <c r="J45" s="28">
        <v>49806</v>
      </c>
      <c r="K45" s="28">
        <v>54994</v>
      </c>
      <c r="L45" s="20"/>
      <c r="M45" s="55" t="s">
        <v>154</v>
      </c>
      <c r="N45" s="56">
        <v>158670</v>
      </c>
      <c r="O45" s="57">
        <v>68583</v>
      </c>
      <c r="P45" s="58">
        <v>90087</v>
      </c>
    </row>
    <row r="46" spans="8:16" ht="12.75">
      <c r="H46" s="27">
        <v>41</v>
      </c>
      <c r="I46" s="28">
        <v>104794</v>
      </c>
      <c r="J46" s="28">
        <v>49648</v>
      </c>
      <c r="K46" s="28">
        <v>55146</v>
      </c>
      <c r="L46" s="20"/>
      <c r="M46" s="55" t="s">
        <v>156</v>
      </c>
      <c r="N46" s="56">
        <v>103406</v>
      </c>
      <c r="O46" s="57">
        <v>41392</v>
      </c>
      <c r="P46" s="58">
        <v>62014</v>
      </c>
    </row>
    <row r="47" spans="8:16" ht="13.5" thickBot="1">
      <c r="H47" s="27">
        <v>42</v>
      </c>
      <c r="I47" s="28">
        <v>104561</v>
      </c>
      <c r="J47" s="28">
        <v>49381</v>
      </c>
      <c r="K47" s="28">
        <v>55180</v>
      </c>
      <c r="L47" s="20"/>
      <c r="M47" s="59" t="s">
        <v>127</v>
      </c>
      <c r="N47" s="60">
        <v>100416</v>
      </c>
      <c r="O47" s="61">
        <v>37016</v>
      </c>
      <c r="P47" s="62">
        <v>63400</v>
      </c>
    </row>
    <row r="48" spans="8:16" ht="12.75">
      <c r="H48" s="27">
        <v>43</v>
      </c>
      <c r="I48" s="28">
        <v>104278</v>
      </c>
      <c r="J48" s="28">
        <v>49084</v>
      </c>
      <c r="K48" s="28">
        <v>55194</v>
      </c>
      <c r="L48" s="20"/>
      <c r="M48" s="20"/>
      <c r="N48" s="20"/>
      <c r="O48" s="20"/>
      <c r="P48" s="20"/>
    </row>
    <row r="49" spans="8:16" ht="12.75">
      <c r="H49" s="27">
        <v>44</v>
      </c>
      <c r="I49" s="28">
        <v>103962</v>
      </c>
      <c r="J49" s="28">
        <v>48778</v>
      </c>
      <c r="K49" s="28">
        <v>55184</v>
      </c>
      <c r="L49" s="20"/>
      <c r="M49" s="20"/>
      <c r="N49" s="20"/>
      <c r="O49" s="20"/>
      <c r="P49" s="20"/>
    </row>
    <row r="50" spans="8:16" ht="12.75">
      <c r="H50" s="27">
        <v>45</v>
      </c>
      <c r="I50" s="28">
        <v>103448</v>
      </c>
      <c r="J50" s="28">
        <v>48396</v>
      </c>
      <c r="K50" s="28">
        <v>55052</v>
      </c>
      <c r="L50" s="20"/>
      <c r="M50" s="20"/>
      <c r="N50" s="20"/>
      <c r="O50" s="20"/>
      <c r="P50" s="20"/>
    </row>
    <row r="51" spans="8:16" ht="12.75">
      <c r="H51" s="27">
        <v>46</v>
      </c>
      <c r="I51" s="28">
        <v>102715</v>
      </c>
      <c r="J51" s="28">
        <v>47923</v>
      </c>
      <c r="K51" s="28">
        <v>54792</v>
      </c>
      <c r="L51" s="20"/>
      <c r="M51" s="20"/>
      <c r="N51" s="20"/>
      <c r="O51" s="20"/>
      <c r="P51" s="20"/>
    </row>
    <row r="52" spans="8:16" ht="12.75">
      <c r="H52" s="27">
        <v>47</v>
      </c>
      <c r="I52" s="28">
        <v>101971</v>
      </c>
      <c r="J52" s="28">
        <v>47444</v>
      </c>
      <c r="K52" s="28">
        <v>54527</v>
      </c>
      <c r="L52" s="20"/>
      <c r="M52" s="20"/>
      <c r="N52" s="20"/>
      <c r="O52" s="20"/>
      <c r="P52" s="20"/>
    </row>
    <row r="53" spans="8:16" ht="12.75">
      <c r="H53" s="27">
        <v>48</v>
      </c>
      <c r="I53" s="28">
        <v>101260</v>
      </c>
      <c r="J53" s="28">
        <v>46986</v>
      </c>
      <c r="K53" s="28">
        <v>54274</v>
      </c>
      <c r="L53" s="20"/>
      <c r="M53" s="20"/>
      <c r="N53" s="20"/>
      <c r="O53" s="20"/>
      <c r="P53" s="20"/>
    </row>
    <row r="54" spans="8:16" ht="12.75">
      <c r="H54" s="27">
        <v>49</v>
      </c>
      <c r="I54" s="28">
        <v>99728</v>
      </c>
      <c r="J54" s="28">
        <v>46141</v>
      </c>
      <c r="K54" s="28">
        <v>53587</v>
      </c>
      <c r="L54" s="20"/>
      <c r="M54" s="20"/>
      <c r="N54" s="20"/>
      <c r="O54" s="20"/>
      <c r="P54" s="20"/>
    </row>
    <row r="55" spans="8:16" ht="12.75">
      <c r="H55" s="27">
        <v>50</v>
      </c>
      <c r="I55" s="28">
        <v>97001</v>
      </c>
      <c r="J55" s="28">
        <v>44730</v>
      </c>
      <c r="K55" s="28">
        <v>52271</v>
      </c>
      <c r="L55" s="20"/>
      <c r="M55" s="20"/>
      <c r="N55" s="20"/>
      <c r="O55" s="20"/>
      <c r="P55" s="20"/>
    </row>
    <row r="56" spans="8:16" ht="12.75">
      <c r="H56" s="27">
        <v>51</v>
      </c>
      <c r="I56" s="28">
        <v>93445</v>
      </c>
      <c r="J56" s="28">
        <v>42931</v>
      </c>
      <c r="K56" s="28">
        <v>50514</v>
      </c>
      <c r="L56" s="20"/>
      <c r="M56" s="20"/>
      <c r="N56" s="20"/>
      <c r="O56" s="20"/>
      <c r="P56" s="20"/>
    </row>
    <row r="57" spans="8:16" ht="12.75">
      <c r="H57" s="27">
        <v>52</v>
      </c>
      <c r="I57" s="28">
        <v>89853</v>
      </c>
      <c r="J57" s="28">
        <v>41126</v>
      </c>
      <c r="K57" s="28">
        <v>48727</v>
      </c>
      <c r="L57" s="20"/>
      <c r="M57" s="20"/>
      <c r="N57" s="20"/>
      <c r="O57" s="20"/>
      <c r="P57" s="20"/>
    </row>
    <row r="58" spans="8:16" ht="12.75">
      <c r="H58" s="27">
        <v>53</v>
      </c>
      <c r="I58" s="28">
        <v>86123</v>
      </c>
      <c r="J58" s="28">
        <v>39261</v>
      </c>
      <c r="K58" s="28">
        <v>46862</v>
      </c>
      <c r="L58" s="20"/>
      <c r="M58" s="20"/>
      <c r="N58" s="20"/>
      <c r="O58" s="20"/>
      <c r="P58" s="20"/>
    </row>
    <row r="59" spans="8:16" ht="12.75">
      <c r="H59" s="27">
        <v>54</v>
      </c>
      <c r="I59" s="28">
        <v>82296</v>
      </c>
      <c r="J59" s="28">
        <v>37385</v>
      </c>
      <c r="K59" s="28">
        <v>44911</v>
      </c>
      <c r="L59" s="20"/>
      <c r="M59" s="20"/>
      <c r="N59" s="20"/>
      <c r="O59" s="20"/>
      <c r="P59" s="20"/>
    </row>
    <row r="60" spans="8:16" ht="12.75">
      <c r="H60" s="27">
        <v>55</v>
      </c>
      <c r="I60" s="28">
        <v>78491</v>
      </c>
      <c r="J60" s="28">
        <v>35569</v>
      </c>
      <c r="K60" s="28">
        <v>42922</v>
      </c>
      <c r="L60" s="20"/>
      <c r="M60" s="20"/>
      <c r="N60" s="20"/>
      <c r="O60" s="20"/>
      <c r="P60" s="20"/>
    </row>
    <row r="61" spans="8:16" ht="12.75">
      <c r="H61" s="27">
        <v>56</v>
      </c>
      <c r="I61" s="28">
        <v>74708</v>
      </c>
      <c r="J61" s="28">
        <v>33799</v>
      </c>
      <c r="K61" s="28">
        <v>40909</v>
      </c>
      <c r="L61" s="20"/>
      <c r="M61" s="20"/>
      <c r="N61" s="20"/>
      <c r="O61" s="20"/>
      <c r="P61" s="20"/>
    </row>
    <row r="62" spans="8:16" ht="12.75">
      <c r="H62" s="27">
        <v>57</v>
      </c>
      <c r="I62" s="28">
        <v>70811</v>
      </c>
      <c r="J62" s="28">
        <v>31979</v>
      </c>
      <c r="K62" s="28">
        <v>38832</v>
      </c>
      <c r="L62" s="20"/>
      <c r="M62" s="20"/>
      <c r="N62" s="20"/>
      <c r="O62" s="20"/>
      <c r="P62" s="20"/>
    </row>
    <row r="63" spans="8:16" ht="12.75">
      <c r="H63" s="27">
        <v>58</v>
      </c>
      <c r="I63" s="28">
        <v>66807</v>
      </c>
      <c r="J63" s="28">
        <v>30117</v>
      </c>
      <c r="K63" s="28">
        <v>36690</v>
      </c>
      <c r="L63" s="20"/>
      <c r="M63" s="20"/>
      <c r="N63" s="20"/>
      <c r="O63" s="20"/>
      <c r="P63" s="20"/>
    </row>
    <row r="64" spans="8:16" ht="12.75">
      <c r="H64" s="27">
        <v>59</v>
      </c>
      <c r="I64" s="28">
        <v>63071</v>
      </c>
      <c r="J64" s="28">
        <v>28387</v>
      </c>
      <c r="K64" s="28">
        <v>34684</v>
      </c>
      <c r="L64" s="20"/>
      <c r="M64" s="20"/>
      <c r="N64" s="20"/>
      <c r="O64" s="20"/>
      <c r="P64" s="20"/>
    </row>
    <row r="65" spans="8:16" ht="12.75">
      <c r="H65" s="27">
        <v>60</v>
      </c>
      <c r="I65" s="28">
        <v>59761</v>
      </c>
      <c r="J65" s="28">
        <v>26856</v>
      </c>
      <c r="K65" s="28">
        <v>32905</v>
      </c>
      <c r="L65" s="20"/>
      <c r="M65" s="20"/>
      <c r="N65" s="20"/>
      <c r="O65" s="20"/>
      <c r="P65" s="20"/>
    </row>
    <row r="66" spans="8:16" ht="12.75">
      <c r="H66" s="27">
        <v>61</v>
      </c>
      <c r="I66" s="28">
        <v>56749</v>
      </c>
      <c r="J66" s="28">
        <v>25466</v>
      </c>
      <c r="K66" s="28">
        <v>31283</v>
      </c>
      <c r="L66" s="20"/>
      <c r="M66" s="20"/>
      <c r="N66" s="20"/>
      <c r="O66" s="20"/>
      <c r="P66" s="20"/>
    </row>
    <row r="67" spans="8:16" ht="12.75">
      <c r="H67" s="27">
        <v>62</v>
      </c>
      <c r="I67" s="28">
        <v>53748</v>
      </c>
      <c r="J67" s="28">
        <v>24086</v>
      </c>
      <c r="K67" s="28">
        <v>29662</v>
      </c>
      <c r="L67" s="20"/>
      <c r="M67" s="20"/>
      <c r="N67" s="20"/>
      <c r="O67" s="20"/>
      <c r="P67" s="20"/>
    </row>
    <row r="68" spans="8:16" ht="12.75">
      <c r="H68" s="27">
        <v>63</v>
      </c>
      <c r="I68" s="28">
        <v>50833</v>
      </c>
      <c r="J68" s="28">
        <v>22745</v>
      </c>
      <c r="K68" s="28">
        <v>28088</v>
      </c>
      <c r="L68" s="20"/>
      <c r="M68" s="20"/>
      <c r="N68" s="20"/>
      <c r="O68" s="20"/>
      <c r="P68" s="20"/>
    </row>
    <row r="69" spans="8:16" ht="12.75">
      <c r="H69" s="27">
        <v>64</v>
      </c>
      <c r="I69" s="28">
        <v>47916</v>
      </c>
      <c r="J69" s="28">
        <v>21407</v>
      </c>
      <c r="K69" s="28">
        <v>26509</v>
      </c>
      <c r="L69" s="20"/>
      <c r="M69" s="20"/>
      <c r="N69" s="20"/>
      <c r="O69" s="20"/>
      <c r="P69" s="20"/>
    </row>
    <row r="70" spans="8:16" ht="12.75">
      <c r="H70" s="27">
        <v>65</v>
      </c>
      <c r="I70" s="28">
        <v>44929</v>
      </c>
      <c r="J70" s="28">
        <v>20042</v>
      </c>
      <c r="K70" s="28">
        <v>24887</v>
      </c>
      <c r="L70" s="20"/>
      <c r="M70" s="20"/>
      <c r="N70" s="20"/>
      <c r="O70" s="20"/>
      <c r="P70" s="20"/>
    </row>
    <row r="71" spans="8:16" ht="12.75">
      <c r="H71" s="27">
        <v>66</v>
      </c>
      <c r="I71" s="28">
        <v>41939</v>
      </c>
      <c r="J71" s="28">
        <v>18676</v>
      </c>
      <c r="K71" s="28">
        <v>23263</v>
      </c>
      <c r="L71" s="20"/>
      <c r="M71" s="20"/>
      <c r="N71" s="20"/>
      <c r="O71" s="20"/>
      <c r="P71" s="20"/>
    </row>
    <row r="72" spans="8:16" ht="12.75">
      <c r="H72" s="27">
        <v>67</v>
      </c>
      <c r="I72" s="28">
        <v>39086</v>
      </c>
      <c r="J72" s="28">
        <v>17369</v>
      </c>
      <c r="K72" s="28">
        <v>21717</v>
      </c>
      <c r="L72" s="20"/>
      <c r="M72" s="20"/>
      <c r="N72" s="20"/>
      <c r="O72" s="20"/>
      <c r="P72" s="20"/>
    </row>
    <row r="73" spans="8:16" ht="12.75">
      <c r="H73" s="27">
        <v>68</v>
      </c>
      <c r="I73" s="28">
        <v>36348</v>
      </c>
      <c r="J73" s="28">
        <v>16117</v>
      </c>
      <c r="K73" s="28">
        <v>20231</v>
      </c>
      <c r="L73" s="20"/>
      <c r="M73" s="20"/>
      <c r="N73" s="20"/>
      <c r="O73" s="20"/>
      <c r="P73" s="20"/>
    </row>
    <row r="74" spans="8:16" ht="12.75">
      <c r="H74" s="27">
        <v>69</v>
      </c>
      <c r="I74" s="28">
        <v>33755</v>
      </c>
      <c r="J74" s="28">
        <v>14898</v>
      </c>
      <c r="K74" s="28">
        <v>18857</v>
      </c>
      <c r="L74" s="20"/>
      <c r="M74" s="20"/>
      <c r="N74" s="20"/>
      <c r="O74" s="20"/>
      <c r="P74" s="20"/>
    </row>
    <row r="75" spans="8:16" ht="12.75">
      <c r="H75" s="27">
        <v>70</v>
      </c>
      <c r="I75" s="28">
        <v>31333</v>
      </c>
      <c r="J75" s="28">
        <v>13708</v>
      </c>
      <c r="K75" s="28">
        <v>17625</v>
      </c>
      <c r="L75" s="20"/>
      <c r="M75" s="20"/>
      <c r="N75" s="20"/>
      <c r="O75" s="20"/>
      <c r="P75" s="20"/>
    </row>
    <row r="76" spans="8:16" ht="12.75">
      <c r="H76" s="27">
        <v>71</v>
      </c>
      <c r="I76" s="28">
        <v>28832</v>
      </c>
      <c r="J76" s="28">
        <v>12440</v>
      </c>
      <c r="K76" s="28">
        <v>16392</v>
      </c>
      <c r="L76" s="20"/>
      <c r="M76" s="20"/>
      <c r="N76" s="20"/>
      <c r="O76" s="20"/>
      <c r="P76" s="20"/>
    </row>
    <row r="77" spans="8:16" ht="12.75">
      <c r="H77" s="27">
        <v>72</v>
      </c>
      <c r="I77" s="28">
        <v>26662</v>
      </c>
      <c r="J77" s="28">
        <v>11342</v>
      </c>
      <c r="K77" s="28">
        <v>15320</v>
      </c>
      <c r="L77" s="20"/>
      <c r="M77" s="20"/>
      <c r="N77" s="20"/>
      <c r="O77" s="20"/>
      <c r="P77" s="20"/>
    </row>
    <row r="78" spans="8:16" ht="12.75">
      <c r="H78" s="27">
        <v>73</v>
      </c>
      <c r="I78" s="28">
        <v>24625</v>
      </c>
      <c r="J78" s="28">
        <v>10306</v>
      </c>
      <c r="K78" s="28">
        <v>14319</v>
      </c>
      <c r="L78" s="20"/>
      <c r="M78" s="20"/>
      <c r="N78" s="20"/>
      <c r="O78" s="20"/>
      <c r="P78" s="20"/>
    </row>
    <row r="79" spans="8:16" ht="12.75">
      <c r="H79" s="27">
        <v>74</v>
      </c>
      <c r="I79" s="28">
        <v>22734</v>
      </c>
      <c r="J79" s="28">
        <v>9334</v>
      </c>
      <c r="K79" s="28">
        <v>13400</v>
      </c>
      <c r="L79" s="20"/>
      <c r="M79" s="20"/>
      <c r="N79" s="20"/>
      <c r="O79" s="20"/>
      <c r="P79" s="20"/>
    </row>
    <row r="80" spans="8:16" ht="12.75">
      <c r="H80" s="27">
        <v>75</v>
      </c>
      <c r="I80" s="28">
        <v>20994</v>
      </c>
      <c r="J80" s="28">
        <v>8432</v>
      </c>
      <c r="K80" s="28">
        <v>12562</v>
      </c>
      <c r="L80" s="20"/>
      <c r="M80" s="20"/>
      <c r="N80" s="20"/>
      <c r="O80" s="20"/>
      <c r="P80" s="20"/>
    </row>
    <row r="81" spans="8:16" ht="12.75">
      <c r="H81" s="27">
        <v>76</v>
      </c>
      <c r="I81" s="28">
        <v>19408</v>
      </c>
      <c r="J81" s="28">
        <v>7603</v>
      </c>
      <c r="K81" s="28">
        <v>11805</v>
      </c>
      <c r="L81" s="20"/>
      <c r="M81" s="20"/>
      <c r="N81" s="20"/>
      <c r="O81" s="20"/>
      <c r="P81" s="20"/>
    </row>
    <row r="82" spans="8:16" ht="12.75">
      <c r="H82" s="27">
        <v>77</v>
      </c>
      <c r="I82" s="28">
        <v>17988</v>
      </c>
      <c r="J82" s="28">
        <v>7002</v>
      </c>
      <c r="K82" s="28">
        <v>10986</v>
      </c>
      <c r="L82" s="20"/>
      <c r="M82" s="20"/>
      <c r="N82" s="20"/>
      <c r="O82" s="20"/>
      <c r="P82" s="20"/>
    </row>
    <row r="83" spans="8:16" ht="12.75">
      <c r="H83" s="27">
        <v>78</v>
      </c>
      <c r="I83" s="28">
        <v>16675</v>
      </c>
      <c r="J83" s="28">
        <v>6510</v>
      </c>
      <c r="K83" s="28">
        <v>10165</v>
      </c>
      <c r="L83" s="20"/>
      <c r="M83" s="20"/>
      <c r="N83" s="20"/>
      <c r="O83" s="20"/>
      <c r="P83" s="20"/>
    </row>
    <row r="84" spans="8:16" ht="12.75">
      <c r="H84" s="27">
        <v>79</v>
      </c>
      <c r="I84" s="28">
        <v>15472</v>
      </c>
      <c r="J84" s="28">
        <v>6134</v>
      </c>
      <c r="K84" s="28">
        <v>9338</v>
      </c>
      <c r="L84" s="20"/>
      <c r="M84" s="20"/>
      <c r="N84" s="20"/>
      <c r="O84" s="20"/>
      <c r="P84" s="20"/>
    </row>
    <row r="85" spans="8:16" ht="12.75">
      <c r="H85" s="27" t="s">
        <v>127</v>
      </c>
      <c r="I85" s="24">
        <v>89747</v>
      </c>
      <c r="J85" s="24">
        <v>33084</v>
      </c>
      <c r="K85" s="24">
        <v>56663</v>
      </c>
      <c r="L85" s="20"/>
      <c r="M85" s="20"/>
      <c r="N85" s="20"/>
      <c r="O85" s="20"/>
      <c r="P85" s="20"/>
    </row>
  </sheetData>
  <sheetProtection/>
  <mergeCells count="9">
    <mergeCell ref="M25:P25"/>
    <mergeCell ref="M26:P26"/>
    <mergeCell ref="M27:M28"/>
    <mergeCell ref="H1:K1"/>
    <mergeCell ref="M1:P1"/>
    <mergeCell ref="S1:V1"/>
    <mergeCell ref="H2:H3"/>
    <mergeCell ref="S2:V2"/>
    <mergeCell ref="S3:S4"/>
  </mergeCells>
  <dataValidations count="1">
    <dataValidation type="list" allowBlank="1" showInputMessage="1" showErrorMessage="1" sqref="A10">
      <formula1>$A$13:$A$35</formula1>
    </dataValidation>
  </dataValidation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Fabian Gordillo Buitrago</cp:lastModifiedBy>
  <cp:lastPrinted>2019-01-03T17:13:43Z</cp:lastPrinted>
  <dcterms:created xsi:type="dcterms:W3CDTF">2010-03-25T16:40:43Z</dcterms:created>
  <dcterms:modified xsi:type="dcterms:W3CDTF">2020-01-24T15:03:34Z</dcterms:modified>
  <cp:category/>
  <cp:version/>
  <cp:contentType/>
  <cp:contentStatus/>
</cp:coreProperties>
</file>