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POAs 2020\UNCSAB\POAs gestión SGC\"/>
    </mc:Choice>
  </mc:AlternateContent>
  <bookViews>
    <workbookView xWindow="0" yWindow="0" windowWidth="25200" windowHeight="11550" tabRatio="780"/>
  </bookViews>
  <sheets>
    <sheet name="Sección 1. Metas - Magnitud" sheetId="13" r:id="rId1"/>
    <sheet name="Anualización" sheetId="30" r:id="rId2"/>
    <sheet name="1" sheetId="17" r:id="rId3"/>
    <sheet name="ACT_1" sheetId="21" r:id="rId4"/>
    <sheet name="2" sheetId="28" r:id="rId5"/>
    <sheet name="ACT_2" sheetId="29" r:id="rId6"/>
    <sheet name="3_MIPG" sheetId="24" r:id="rId7"/>
    <sheet name="ACT_3" sheetId="25" r:id="rId8"/>
    <sheet name="4_PAAC" sheetId="26" r:id="rId9"/>
    <sheet name="ACT_4" sheetId="27" r:id="rId10"/>
    <sheet name="Variables" sheetId="32" r:id="rId11"/>
    <sheet name="ODS" sheetId="33" r:id="rId12"/>
  </sheets>
  <externalReferences>
    <externalReference r:id="rId13"/>
    <externalReference r:id="rId14"/>
  </externalReferences>
  <definedNames>
    <definedName name="_xlnm._FilterDatabase" localSheetId="3" hidden="1">ACT_1!$A$13:$J$30</definedName>
    <definedName name="_xlnm._FilterDatabase" localSheetId="5" hidden="1">ACT_2!$A$13:$GO$25</definedName>
    <definedName name="_xlnm._FilterDatabase" localSheetId="7" hidden="1">ACT_3!$A$13:$J$23</definedName>
    <definedName name="_xlnm._FilterDatabase" localSheetId="9" hidden="1">ACT_4!$A$13:$M$34</definedName>
    <definedName name="_xlnm.Print_Area" localSheetId="2">'1'!$A$1:$H$57</definedName>
    <definedName name="_xlnm.Print_Area" localSheetId="4">'2'!$A$1:$H$57</definedName>
    <definedName name="_xlnm.Print_Area" localSheetId="6">'3_MIPG'!$A$1:$H$57</definedName>
    <definedName name="_xlnm.Print_Area" localSheetId="8">'4_PAAC'!$A$1:$H$57</definedName>
    <definedName name="CONDICION_POBLACIONAL" localSheetId="3">[1]Variables!$C$1:$C$24</definedName>
    <definedName name="CONDICION_POBLACIONAL" localSheetId="7">[1]Variables!$C$1:$C$24</definedName>
    <definedName name="CONDICION_POBLACIONAL">#REF!</definedName>
    <definedName name="GRUPO_ETAREO" localSheetId="3">[1]Variables!$A$1:$A$8</definedName>
    <definedName name="GRUPO_ETAREO" localSheetId="7">[1]Variables!$A$1:$A$8</definedName>
    <definedName name="GRUPO_ETAREO">#REF!</definedName>
    <definedName name="GRUPO_ETAREOS" localSheetId="8">#REF!</definedName>
    <definedName name="GRUPO_ETAREOS" localSheetId="3">#REF!</definedName>
    <definedName name="GRUPO_ETAREOS" localSheetId="7">#REF!</definedName>
    <definedName name="GRUPO_ETAREOS">#REF!</definedName>
    <definedName name="GRUPO_ETARIO" localSheetId="8">#REF!</definedName>
    <definedName name="GRUPO_ETARIO" localSheetId="3">#REF!</definedName>
    <definedName name="GRUPO_ETARIO" localSheetId="7">#REF!</definedName>
    <definedName name="GRUPO_ETARIO">#REF!</definedName>
    <definedName name="GRUPO_ETNICO" localSheetId="8">#REF!</definedName>
    <definedName name="GRUPO_ETNICO" localSheetId="3">#REF!</definedName>
    <definedName name="GRUPO_ETNICO" localSheetId="7">#REF!</definedName>
    <definedName name="GRUPO_ETNICO">#REF!</definedName>
    <definedName name="GRUPOETNICO" localSheetId="8">#REF!</definedName>
    <definedName name="GRUPOETNICO" localSheetId="3">#REF!</definedName>
    <definedName name="GRUPOETNICO" localSheetId="7">#REF!</definedName>
    <definedName name="GRUPOETNICO">#REF!</definedName>
    <definedName name="GRUPOS_ETNICOS" localSheetId="3">[1]Variables!$H$1:$H$8</definedName>
    <definedName name="GRUPOS_ETNICOS" localSheetId="7">[1]Variables!$H$1:$H$8</definedName>
    <definedName name="GRUPOS_ETNICOS">#REF!</definedName>
    <definedName name="LOCALIDAD" localSheetId="8">#REF!</definedName>
    <definedName name="LOCALIDAD" localSheetId="3">#REF!</definedName>
    <definedName name="LOCALIDAD" localSheetId="7">#REF!</definedName>
    <definedName name="LOCALIDAD">#REF!</definedName>
    <definedName name="LOCALIZACION" localSheetId="8">#REF!</definedName>
    <definedName name="LOCALIZACION" localSheetId="3">#REF!</definedName>
    <definedName name="LOCALIZACION" localSheetId="7">#REF!</definedName>
    <definedName name="LOCALIZACION">#REF!</definedName>
    <definedName name="_xlnm.Print_Titles" localSheetId="4">'2'!$1:$6</definedName>
    <definedName name="_xlnm.Print_Titles" localSheetId="6">'3_MIPG'!$1:$6</definedName>
    <definedName name="_xlnm.Print_Titles" localSheetId="8">'4_PAAC'!$1:$6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 i="30" l="1"/>
  <c r="L13" i="30"/>
  <c r="L14" i="30"/>
  <c r="L11" i="30"/>
  <c r="T21" i="13"/>
  <c r="S21" i="13"/>
  <c r="R21" i="13"/>
  <c r="Q21" i="13"/>
  <c r="P21" i="13"/>
  <c r="O21" i="13"/>
  <c r="N21" i="13"/>
  <c r="M21" i="13"/>
  <c r="L21" i="13"/>
  <c r="K21" i="13"/>
  <c r="J21" i="13"/>
  <c r="I21" i="13"/>
  <c r="U20" i="13"/>
  <c r="T20" i="13"/>
  <c r="S20" i="13"/>
  <c r="R20" i="13"/>
  <c r="Q20" i="13"/>
  <c r="P20" i="13"/>
  <c r="O20" i="13"/>
  <c r="N20" i="13"/>
  <c r="M20" i="13"/>
  <c r="L20" i="13"/>
  <c r="K20" i="13"/>
  <c r="J20" i="13"/>
  <c r="I20" i="13"/>
  <c r="F40" i="26" l="1"/>
  <c r="F39" i="26"/>
  <c r="F38" i="26"/>
  <c r="F37" i="26"/>
  <c r="F36" i="26"/>
  <c r="F35" i="26"/>
  <c r="F34" i="26"/>
  <c r="F33" i="26"/>
  <c r="F32" i="26"/>
  <c r="F31" i="26"/>
  <c r="F30" i="26"/>
  <c r="F29" i="26"/>
  <c r="E29" i="26"/>
  <c r="E30" i="26" s="1"/>
  <c r="E31" i="26" s="1"/>
  <c r="E32" i="26" s="1"/>
  <c r="E33" i="26" s="1"/>
  <c r="E34" i="26" s="1"/>
  <c r="E35" i="26" s="1"/>
  <c r="E36" i="26" s="1"/>
  <c r="E37" i="26" s="1"/>
  <c r="E38" i="26" s="1"/>
  <c r="E39" i="26" s="1"/>
  <c r="E40" i="26" s="1"/>
  <c r="C29" i="26"/>
  <c r="H32" i="27"/>
  <c r="D10" i="27"/>
  <c r="D6" i="27"/>
  <c r="G29" i="26" l="1"/>
  <c r="H29" i="26" s="1"/>
  <c r="C30" i="26"/>
  <c r="C31" i="26" l="1"/>
  <c r="G30" i="26"/>
  <c r="H30" i="26" s="1"/>
  <c r="C32" i="26" l="1"/>
  <c r="G31" i="26"/>
  <c r="H31" i="26" s="1"/>
  <c r="G32" i="26" l="1"/>
  <c r="H32" i="26" s="1"/>
  <c r="C33" i="26"/>
  <c r="G33" i="26" l="1"/>
  <c r="H33" i="26" s="1"/>
  <c r="C34" i="26"/>
  <c r="C35" i="26" l="1"/>
  <c r="G34" i="26"/>
  <c r="H34" i="26" s="1"/>
  <c r="C36" i="26" l="1"/>
  <c r="G35" i="26"/>
  <c r="H35" i="26" s="1"/>
  <c r="G36" i="26" l="1"/>
  <c r="H36" i="26" s="1"/>
  <c r="C37" i="26"/>
  <c r="G37" i="26" l="1"/>
  <c r="H37" i="26" s="1"/>
  <c r="C38" i="26"/>
  <c r="C39" i="26" l="1"/>
  <c r="G38" i="26"/>
  <c r="H38" i="26" s="1"/>
  <c r="C40" i="26" l="1"/>
  <c r="G40" i="26" s="1"/>
  <c r="H40" i="26" s="1"/>
  <c r="G39" i="26"/>
  <c r="H39" i="26" s="1"/>
  <c r="H23" i="25" l="1"/>
  <c r="J28" i="29" l="1"/>
  <c r="H25" i="29" l="1"/>
  <c r="I23" i="21"/>
  <c r="E29" i="17" l="1"/>
  <c r="E30" i="17" s="1"/>
  <c r="E31" i="17" s="1"/>
  <c r="E32" i="17" s="1"/>
  <c r="E33" i="17" s="1"/>
  <c r="E34" i="17" s="1"/>
  <c r="E35" i="17" s="1"/>
  <c r="E36" i="17" s="1"/>
  <c r="E37" i="17" s="1"/>
  <c r="E38" i="17" s="1"/>
  <c r="E39" i="17" s="1"/>
  <c r="E40" i="17" s="1"/>
  <c r="F30" i="17"/>
  <c r="F31" i="17"/>
  <c r="F32" i="17"/>
  <c r="F33" i="17"/>
  <c r="F34" i="17"/>
  <c r="F35" i="17"/>
  <c r="F36" i="17"/>
  <c r="F37" i="17"/>
  <c r="F38" i="17"/>
  <c r="F39" i="17"/>
  <c r="F40" i="17"/>
  <c r="V20" i="13" l="1"/>
  <c r="V17" i="13"/>
  <c r="V14" i="13"/>
  <c r="V11" i="13"/>
  <c r="F23" i="25"/>
  <c r="I20" i="21" l="1"/>
  <c r="I18" i="25"/>
  <c r="I16" i="25"/>
  <c r="C29" i="28" l="1"/>
  <c r="C30" i="28" s="1"/>
  <c r="C31" i="28" s="1"/>
  <c r="F30" i="24" l="1"/>
  <c r="F31" i="24"/>
  <c r="F32" i="24"/>
  <c r="F33" i="24"/>
  <c r="F34" i="24"/>
  <c r="F35" i="24"/>
  <c r="F36" i="24"/>
  <c r="F37" i="24"/>
  <c r="F38" i="24"/>
  <c r="F39" i="24"/>
  <c r="F40" i="24"/>
  <c r="F29" i="24"/>
  <c r="F29" i="17"/>
  <c r="F30" i="28" l="1"/>
  <c r="F31" i="28"/>
  <c r="F32" i="28"/>
  <c r="F33" i="28"/>
  <c r="F34" i="28"/>
  <c r="F35" i="28"/>
  <c r="F36" i="28"/>
  <c r="F37" i="28"/>
  <c r="F38" i="28"/>
  <c r="F39" i="28"/>
  <c r="F40" i="28"/>
  <c r="E29" i="28"/>
  <c r="E30" i="28" s="1"/>
  <c r="E31" i="28" s="1"/>
  <c r="E32" i="28" s="1"/>
  <c r="E33" i="28" s="1"/>
  <c r="E34" i="28" s="1"/>
  <c r="E35" i="28" s="1"/>
  <c r="E36" i="28" s="1"/>
  <c r="E37" i="28" s="1"/>
  <c r="E38" i="28" s="1"/>
  <c r="E39" i="28" s="1"/>
  <c r="E40" i="28" s="1"/>
  <c r="F25" i="29" l="1"/>
  <c r="C29" i="17"/>
  <c r="C30" i="17" l="1"/>
  <c r="G30" i="17" s="1"/>
  <c r="H30" i="17" s="1"/>
  <c r="G29" i="28"/>
  <c r="H29" i="28" s="1"/>
  <c r="G30" i="28"/>
  <c r="H30" i="28" s="1"/>
  <c r="C29" i="24"/>
  <c r="C31" i="17" l="1"/>
  <c r="G31" i="17" s="1"/>
  <c r="H31" i="17" s="1"/>
  <c r="C30" i="24"/>
  <c r="G31" i="28"/>
  <c r="H31" i="28" s="1"/>
  <c r="C31" i="24" l="1"/>
  <c r="C32" i="17"/>
  <c r="G32" i="17" s="1"/>
  <c r="H32" i="17" s="1"/>
  <c r="C32" i="28"/>
  <c r="G32" i="28" s="1"/>
  <c r="H32" i="28" s="1"/>
  <c r="L22" i="13"/>
  <c r="T22" i="13"/>
  <c r="R22" i="13"/>
  <c r="N22" i="13"/>
  <c r="T18" i="13"/>
  <c r="O18" i="13"/>
  <c r="N18" i="13"/>
  <c r="M18" i="13"/>
  <c r="J18" i="13"/>
  <c r="T17" i="13"/>
  <c r="S17" i="13"/>
  <c r="R17" i="13"/>
  <c r="O17" i="13"/>
  <c r="N17" i="13"/>
  <c r="M17" i="13"/>
  <c r="L17" i="13"/>
  <c r="K17" i="13"/>
  <c r="J17" i="13"/>
  <c r="I18" i="13"/>
  <c r="I17" i="13"/>
  <c r="T15" i="13"/>
  <c r="S15" i="13"/>
  <c r="R15" i="13"/>
  <c r="Q15" i="13"/>
  <c r="P15" i="13"/>
  <c r="O15" i="13"/>
  <c r="N15" i="13"/>
  <c r="M15" i="13"/>
  <c r="L15" i="13"/>
  <c r="K15" i="13"/>
  <c r="J15" i="13"/>
  <c r="T14" i="13"/>
  <c r="S14" i="13"/>
  <c r="R14" i="13"/>
  <c r="Q14" i="13"/>
  <c r="P14" i="13"/>
  <c r="O14" i="13"/>
  <c r="N14" i="13"/>
  <c r="M14" i="13"/>
  <c r="L14" i="13"/>
  <c r="K14" i="13"/>
  <c r="J14" i="13"/>
  <c r="I15" i="13"/>
  <c r="I14" i="13"/>
  <c r="J19" i="13" l="1"/>
  <c r="R19" i="13"/>
  <c r="P22" i="13"/>
  <c r="N19" i="13"/>
  <c r="I16" i="13"/>
  <c r="I19" i="13"/>
  <c r="T16" i="13"/>
  <c r="L19" i="13"/>
  <c r="P19" i="13"/>
  <c r="T19" i="13"/>
  <c r="I22" i="13"/>
  <c r="P16" i="13"/>
  <c r="J22" i="13"/>
  <c r="J16" i="13"/>
  <c r="N16" i="13"/>
  <c r="R16" i="13"/>
  <c r="M22" i="13"/>
  <c r="Q22" i="13"/>
  <c r="O16" i="13"/>
  <c r="S16" i="13"/>
  <c r="K19" i="13"/>
  <c r="O19" i="13"/>
  <c r="S19" i="13"/>
  <c r="K22" i="13"/>
  <c r="O22" i="13"/>
  <c r="S22" i="13"/>
  <c r="C33" i="17"/>
  <c r="G33" i="17" s="1"/>
  <c r="H33" i="17" s="1"/>
  <c r="M16" i="13"/>
  <c r="Q16" i="13"/>
  <c r="M19" i="13"/>
  <c r="Q19" i="13"/>
  <c r="C32" i="24"/>
  <c r="L16" i="13"/>
  <c r="K16" i="13"/>
  <c r="C33" i="28"/>
  <c r="G33" i="28" s="1"/>
  <c r="H33" i="28" s="1"/>
  <c r="T12" i="13"/>
  <c r="S12" i="13"/>
  <c r="R12" i="13"/>
  <c r="Q12" i="13"/>
  <c r="P12" i="13"/>
  <c r="O12" i="13"/>
  <c r="N12" i="13"/>
  <c r="M12" i="13"/>
  <c r="L12" i="13"/>
  <c r="K12" i="13"/>
  <c r="J12" i="13"/>
  <c r="T11" i="13"/>
  <c r="S11" i="13"/>
  <c r="R11" i="13"/>
  <c r="Q11" i="13"/>
  <c r="P11" i="13"/>
  <c r="O11" i="13"/>
  <c r="N11" i="13"/>
  <c r="M11" i="13"/>
  <c r="L11" i="13"/>
  <c r="K11" i="13"/>
  <c r="J11" i="13"/>
  <c r="I12" i="13"/>
  <c r="I11" i="13"/>
  <c r="C25" i="29"/>
  <c r="E29" i="24"/>
  <c r="E30" i="24" s="1"/>
  <c r="E31" i="24" s="1"/>
  <c r="E32" i="24" s="1"/>
  <c r="E33" i="24" s="1"/>
  <c r="E34" i="24" s="1"/>
  <c r="E35" i="24" s="1"/>
  <c r="E36" i="24" s="1"/>
  <c r="E37" i="24" s="1"/>
  <c r="E38" i="24" s="1"/>
  <c r="E39" i="24" s="1"/>
  <c r="E40" i="24" s="1"/>
  <c r="F29" i="28"/>
  <c r="K13" i="13" l="1"/>
  <c r="L13" i="13"/>
  <c r="P13" i="13"/>
  <c r="M13" i="13"/>
  <c r="Q13" i="13"/>
  <c r="O13" i="13"/>
  <c r="S13" i="13"/>
  <c r="G29" i="24"/>
  <c r="G30" i="24"/>
  <c r="H30" i="24" s="1"/>
  <c r="J13" i="13"/>
  <c r="N13" i="13"/>
  <c r="R13" i="13"/>
  <c r="C33" i="24"/>
  <c r="G32" i="24"/>
  <c r="H32" i="24" s="1"/>
  <c r="G31" i="24"/>
  <c r="H31" i="24" s="1"/>
  <c r="I13" i="13"/>
  <c r="T13" i="13"/>
  <c r="C34" i="17"/>
  <c r="G34" i="17" s="1"/>
  <c r="H34" i="17" s="1"/>
  <c r="C34" i="28"/>
  <c r="G34" i="28" s="1"/>
  <c r="H34" i="28" s="1"/>
  <c r="H29" i="24"/>
  <c r="C35" i="17" l="1"/>
  <c r="G35" i="17" s="1"/>
  <c r="H35" i="17" s="1"/>
  <c r="C34" i="24"/>
  <c r="G33" i="24"/>
  <c r="H33" i="24" s="1"/>
  <c r="C35" i="28"/>
  <c r="G35" i="28" s="1"/>
  <c r="H35" i="28" s="1"/>
  <c r="U14" i="13"/>
  <c r="H24" i="21"/>
  <c r="F20" i="13"/>
  <c r="B14" i="30" s="1"/>
  <c r="F17" i="13"/>
  <c r="B13" i="30" s="1"/>
  <c r="C6" i="29"/>
  <c r="C6" i="25" s="1"/>
  <c r="C10" i="25"/>
  <c r="C10" i="29"/>
  <c r="C10" i="21"/>
  <c r="F24" i="21"/>
  <c r="C24" i="21"/>
  <c r="G14" i="13"/>
  <c r="F14" i="13"/>
  <c r="B12" i="30" s="1"/>
  <c r="H15" i="13"/>
  <c r="H14" i="13"/>
  <c r="H21" i="13"/>
  <c r="H20" i="13"/>
  <c r="G20" i="13"/>
  <c r="U18" i="13"/>
  <c r="H18" i="13"/>
  <c r="H17" i="13"/>
  <c r="G17" i="13"/>
  <c r="H12" i="13"/>
  <c r="H11" i="13"/>
  <c r="G11" i="13"/>
  <c r="F11" i="13"/>
  <c r="B11" i="30" s="1"/>
  <c r="G29" i="17" l="1"/>
  <c r="H29" i="17" s="1"/>
  <c r="C35" i="24"/>
  <c r="G34" i="24"/>
  <c r="H34" i="24" s="1"/>
  <c r="C36" i="17"/>
  <c r="G36" i="17" s="1"/>
  <c r="H36" i="17" s="1"/>
  <c r="C36" i="28"/>
  <c r="G36" i="28" s="1"/>
  <c r="H36" i="28" s="1"/>
  <c r="U15" i="13"/>
  <c r="U17" i="13"/>
  <c r="U19" i="13" s="1"/>
  <c r="K13" i="30" s="1"/>
  <c r="U21" i="13"/>
  <c r="U22" i="13" s="1"/>
  <c r="U11" i="13"/>
  <c r="U12" i="13"/>
  <c r="M13" i="30" l="1"/>
  <c r="U13" i="13"/>
  <c r="K11" i="30" s="1"/>
  <c r="K14" i="30"/>
  <c r="C37" i="17"/>
  <c r="G37" i="17" s="1"/>
  <c r="H37" i="17" s="1"/>
  <c r="C36" i="24"/>
  <c r="G35" i="24"/>
  <c r="H35" i="24" s="1"/>
  <c r="C37" i="28"/>
  <c r="G37" i="28" s="1"/>
  <c r="H37" i="28" s="1"/>
  <c r="U16" i="13"/>
  <c r="K12" i="30" s="1"/>
  <c r="M12" i="30" l="1"/>
  <c r="M11" i="30"/>
  <c r="M14" i="30"/>
  <c r="C38" i="17"/>
  <c r="G38" i="17" s="1"/>
  <c r="H38" i="17" s="1"/>
  <c r="C37" i="24"/>
  <c r="G36" i="24"/>
  <c r="H36" i="24" s="1"/>
  <c r="C38" i="28"/>
  <c r="G38" i="28" s="1"/>
  <c r="H38" i="28" s="1"/>
  <c r="C38" i="24" l="1"/>
  <c r="G37" i="24"/>
  <c r="H37" i="24" s="1"/>
  <c r="C39" i="17"/>
  <c r="G39" i="17" s="1"/>
  <c r="H39" i="17" s="1"/>
  <c r="C39" i="28"/>
  <c r="G39" i="28" s="1"/>
  <c r="H39" i="28" s="1"/>
  <c r="C40" i="17" l="1"/>
  <c r="G40" i="17" s="1"/>
  <c r="H40" i="17" s="1"/>
  <c r="C39" i="24"/>
  <c r="G38" i="24"/>
  <c r="H38" i="24" s="1"/>
  <c r="C40" i="28"/>
  <c r="G40" i="28" s="1"/>
  <c r="H40" i="28" s="1"/>
  <c r="C40" i="24" l="1"/>
  <c r="G40" i="24" s="1"/>
  <c r="H40" i="24" s="1"/>
  <c r="G39" i="24"/>
  <c r="H39" i="24" s="1"/>
</calcChain>
</file>

<file path=xl/sharedStrings.xml><?xml version="1.0" encoding="utf-8"?>
<sst xmlns="http://schemas.openxmlformats.org/spreadsheetml/2006/main" count="1090" uniqueCount="615">
  <si>
    <t>No.</t>
  </si>
  <si>
    <t>PLAN ESTRATÉGICO SDM</t>
  </si>
  <si>
    <t>Mar</t>
  </si>
  <si>
    <t>Abr</t>
  </si>
  <si>
    <t>May</t>
  </si>
  <si>
    <t>Ene</t>
  </si>
  <si>
    <t>Feb</t>
  </si>
  <si>
    <t>NOMBRE DEL INDICADOR</t>
  </si>
  <si>
    <t>PROCESO DIRECCIONAMIENTO ESTRATÉGICO</t>
  </si>
  <si>
    <t xml:space="preserve">% de Avance de Ejecución </t>
  </si>
  <si>
    <t>OBSERVACIONES</t>
  </si>
  <si>
    <t>COMPONENTE PMM</t>
  </si>
  <si>
    <t>CODIGO: PE01-PR01-F02</t>
  </si>
  <si>
    <t>Componente Institucional</t>
  </si>
  <si>
    <t>COMPONENTE ASOCIADO MISIÓN / VISIÓN</t>
  </si>
  <si>
    <t>METAS DE GESTIÓN</t>
  </si>
  <si>
    <t>DEPENDENCIA:</t>
  </si>
  <si>
    <t>GRUPO ETAREO</t>
  </si>
  <si>
    <t>CODIGO</t>
  </si>
  <si>
    <t>LOCALIZACION</t>
  </si>
  <si>
    <t xml:space="preserve">0-5 años Primera infancia </t>
  </si>
  <si>
    <t>Usaquen</t>
  </si>
  <si>
    <t xml:space="preserve">6 - 13 años Infancia </t>
  </si>
  <si>
    <t>Chapinero</t>
  </si>
  <si>
    <t>14 - 17 años Adolescencia</t>
  </si>
  <si>
    <t>Santa Fe</t>
  </si>
  <si>
    <t>18 - 26 años Juventud</t>
  </si>
  <si>
    <t>San Cristobal</t>
  </si>
  <si>
    <t>27 - 59 años Adultez</t>
  </si>
  <si>
    <t>Usme</t>
  </si>
  <si>
    <t>Logística de Movilidad</t>
  </si>
  <si>
    <t>60 años o más. Personas Mayores</t>
  </si>
  <si>
    <t>Tunjuelito</t>
  </si>
  <si>
    <t>Componente Ambiental</t>
  </si>
  <si>
    <t>Todos los grupos</t>
  </si>
  <si>
    <t>Bosa</t>
  </si>
  <si>
    <t>Plan de Intercambiadores Modales</t>
  </si>
  <si>
    <t>CONDICION POBLACIONAL</t>
  </si>
  <si>
    <t>Kennedy</t>
  </si>
  <si>
    <t>Plan de Ordenamiento Logístico</t>
  </si>
  <si>
    <t>Todos los Grupos</t>
  </si>
  <si>
    <t>Fontibon</t>
  </si>
  <si>
    <t>Plan de Seguridad Vial</t>
  </si>
  <si>
    <t>Adultos-as trabajador-a formal</t>
  </si>
  <si>
    <t>Engativa</t>
  </si>
  <si>
    <t>Transporte Público</t>
  </si>
  <si>
    <t>Adultos-as trabajador-a informal</t>
  </si>
  <si>
    <t>Suba</t>
  </si>
  <si>
    <t>Transporte No Motorizado</t>
  </si>
  <si>
    <t>Ciudadanos-as habitantes de calle</t>
  </si>
  <si>
    <t>Barrios Unidos</t>
  </si>
  <si>
    <t>Plan de Ordenamiento de Estacionamientos</t>
  </si>
  <si>
    <t>Comunidad en general</t>
  </si>
  <si>
    <t>Teusaquillo</t>
  </si>
  <si>
    <t xml:space="preserve">Infraestructura Vial </t>
  </si>
  <si>
    <t>Familias en emergencia social y catastrófica</t>
  </si>
  <si>
    <t>Los Martires</t>
  </si>
  <si>
    <t>Familias en situacion de vulnerabilidad</t>
  </si>
  <si>
    <t>Antonio Nariño</t>
  </si>
  <si>
    <t xml:space="preserve">OBJETIVOS ESTRATÉGICOS </t>
  </si>
  <si>
    <t>Familias ubicadas en zonas de alto deterioro urbano</t>
  </si>
  <si>
    <t>Puente Aranda</t>
  </si>
  <si>
    <t>Jovenes desescolarizados</t>
  </si>
  <si>
    <t>La Candelaria</t>
  </si>
  <si>
    <t>Jovenes escolarizados</t>
  </si>
  <si>
    <t>Rafael Uribe Uribe</t>
  </si>
  <si>
    <t>Mujeres gestantes y lactantes</t>
  </si>
  <si>
    <t>Ciudad Bolivar</t>
  </si>
  <si>
    <t>Niños y niñas de primera infancia</t>
  </si>
  <si>
    <t>Sumapaz</t>
  </si>
  <si>
    <t>Niños, niñas y adolescentes desescolarizados</t>
  </si>
  <si>
    <t>Especial</t>
  </si>
  <si>
    <t>Niños, niñas y adolescentes en riesgo social vinculacion temprana al trabajo o acompañamiento</t>
  </si>
  <si>
    <t>Entidad</t>
  </si>
  <si>
    <t>Niños, niñas y adolescentes escolarizados</t>
  </si>
  <si>
    <t>Distrital</t>
  </si>
  <si>
    <t>Personas cabezas de familia</t>
  </si>
  <si>
    <t>Otras Entidades</t>
  </si>
  <si>
    <t>Personas con discapacidad</t>
  </si>
  <si>
    <t>Regional</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</si>
  <si>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</si>
  <si>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</si>
  <si>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</si>
  <si>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</si>
  <si>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</si>
  <si>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</si>
  <si>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</si>
  <si>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</si>
  <si>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Indígenas</t>
  </si>
  <si>
    <t>No identifica grupos étnicos</t>
  </si>
  <si>
    <t>Otros Grupos étnicos</t>
  </si>
  <si>
    <t>Rom</t>
  </si>
  <si>
    <t>Raizales</t>
  </si>
  <si>
    <t>COMPONENTES DE LA MISIÓN</t>
  </si>
  <si>
    <t>META</t>
  </si>
  <si>
    <t>VARIABLES FÓRMULA DEL INDICADOR</t>
  </si>
  <si>
    <t>% de Cumplimiento = (Numerador / Denominador )*100</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</si>
  <si>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</si>
  <si>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</si>
  <si>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</si>
  <si>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</si>
  <si>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</si>
  <si>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</si>
  <si>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</si>
  <si>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Potencialización del desarrollo y competitividad a través de la gestión ética y transparente.</t>
  </si>
  <si>
    <t>Ser referente mundial al contar con un equipo humano comprometido y competente.</t>
  </si>
  <si>
    <t>Formato de Hoja de Vida Indicador</t>
  </si>
  <si>
    <t xml:space="preserve">CODIGO: PE01-PR01-F03 </t>
  </si>
  <si>
    <t>HOJA DE VIDA INDICADOR</t>
  </si>
  <si>
    <t>SECRETARÍA DISTRITAL DE MOVILIDAD</t>
  </si>
  <si>
    <t>SECCIÓN 1. Identificación del Indicador</t>
  </si>
  <si>
    <t>Constante</t>
  </si>
  <si>
    <t>3. Fuente PMR</t>
  </si>
  <si>
    <t>NO</t>
  </si>
  <si>
    <t>4. Dependencia responsable</t>
  </si>
  <si>
    <t>5. Meta con territorialización</t>
  </si>
  <si>
    <t>6. Proyecto</t>
  </si>
  <si>
    <t>7. Código del Proyecto</t>
  </si>
  <si>
    <t>Estratégico</t>
  </si>
  <si>
    <t>8. Proceso</t>
  </si>
  <si>
    <t>9. Código del proceso</t>
  </si>
  <si>
    <t>10. Objetivo estratégico</t>
  </si>
  <si>
    <t>11. Meta Producto</t>
  </si>
  <si>
    <t>12. Nombre del indicador</t>
  </si>
  <si>
    <t>13. Tipología</t>
  </si>
  <si>
    <t>Eficacia</t>
  </si>
  <si>
    <t>14. Fecha de programación</t>
  </si>
  <si>
    <t>15. Tipo anualización</t>
  </si>
  <si>
    <t>16. Objetivo y descripción del Indicador</t>
  </si>
  <si>
    <t>Trimestral</t>
  </si>
  <si>
    <t>17. Fuente u origen de Datos</t>
  </si>
  <si>
    <t>18. Fórmula de Cálculo</t>
  </si>
  <si>
    <t>19. Unidad de medida del indicador</t>
  </si>
  <si>
    <t>Porcentaje</t>
  </si>
  <si>
    <t xml:space="preserve">20.  Nombre de las Variables </t>
  </si>
  <si>
    <t>VARIABLE 1 - Numerador</t>
  </si>
  <si>
    <t>VARIABLE 2 - Denominador</t>
  </si>
  <si>
    <t>21. Unidad de medida (de la variable)</t>
  </si>
  <si>
    <t>22. Descripción de la variable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</si>
  <si>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</si>
  <si>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</si>
  <si>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</si>
  <si>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</si>
  <si>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</si>
  <si>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</si>
  <si>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</si>
  <si>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</si>
  <si>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</si>
  <si>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</si>
  <si>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</si>
  <si>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</si>
  <si>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</si>
  <si>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</si>
  <si>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</si>
  <si>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</si>
  <si>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</si>
  <si>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</si>
  <si>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</si>
  <si>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</si>
  <si>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Junio</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</si>
  <si>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</si>
  <si>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</si>
  <si>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</si>
  <si>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</si>
  <si>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</si>
  <si>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</si>
  <si>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</si>
  <si>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</si>
  <si>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</si>
  <si>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</si>
  <si>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</si>
  <si>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</si>
  <si>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</si>
  <si>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</si>
  <si>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</si>
  <si>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</si>
  <si>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</si>
  <si>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N.A.</t>
  </si>
  <si>
    <t>PE01</t>
  </si>
  <si>
    <t>SUBSECRETARÍA RESPONSABLE:</t>
  </si>
  <si>
    <t>ORDENADOR DEL GASTO:</t>
  </si>
  <si>
    <t>Sección No. 2: EJECUCIÓN</t>
  </si>
  <si>
    <t>1. NÚMERO</t>
  </si>
  <si>
    <t>2. ACTIVIDADES PRIMARIAS</t>
  </si>
  <si>
    <t>4. No.</t>
  </si>
  <si>
    <t>5. ACTIVIDADES SECUNDARIAS</t>
  </si>
  <si>
    <t>Cierre de seguimiento a la inversión vigencia anterior</t>
  </si>
  <si>
    <t>TOTAL</t>
  </si>
  <si>
    <t>Sumatoria de porcentaje de avance de las actividades ejecutadas</t>
  </si>
  <si>
    <t xml:space="preserve"> Total de porcentaje de avance programado</t>
  </si>
  <si>
    <t>Adelantar el 100% de las actividades de seguimiento a la inversión</t>
  </si>
  <si>
    <t>Registros Administrativos</t>
  </si>
  <si>
    <t>Sumatoria de porcentaje de avance de las actividades ejecutadas /  Total de porcentaje de avance programado</t>
  </si>
  <si>
    <t>Corresponde a la sumatoria de las actividades ponderadas efectivamente adelantadas en el periodo de reporte</t>
  </si>
  <si>
    <t>Corresponde al porcentaje estimado de avance en actividades para alcanzar en la vigencia</t>
  </si>
  <si>
    <t>Julieth Rojas Betancour</t>
  </si>
  <si>
    <t>Verificar que se adelanten las actividades asignadas a la OAP para la proyección y seguimiento al presupuesto de inversión de la entidad</t>
  </si>
  <si>
    <t>Registros Administrativos - P.A.A. - PREDIS - SEGPLAN</t>
  </si>
  <si>
    <r>
      <t>Formato de Anexo de Ac</t>
    </r>
    <r>
      <rPr>
        <b/>
        <sz val="10"/>
        <color indexed="8"/>
        <rFont val="Arial"/>
        <family val="2"/>
      </rPr>
      <t>tividades</t>
    </r>
  </si>
  <si>
    <t>META POA ASOCIADA</t>
  </si>
  <si>
    <t>3. PONDERACIÓN
ACTIVIDAD PRIMARIA</t>
  </si>
  <si>
    <t>6. PONDERACIÓN
ACTIVIDAD SECUNDARIA</t>
  </si>
  <si>
    <t>7. FECHA ESTIMADA DE  EJECUCIÓN</t>
  </si>
  <si>
    <t>8. AVANCE PONDERADO</t>
  </si>
  <si>
    <t>9. FECHA EJECUCIÓN</t>
  </si>
  <si>
    <t>10. OBSERVACIONES</t>
  </si>
  <si>
    <t>TOTAL MAGNITUD VIGENCIA</t>
  </si>
  <si>
    <t>Formato de programación y seguimiento al Plan Operativo Anual de gestión sin inversión</t>
  </si>
  <si>
    <t>CODIGO Y NOMBRE DEL PROYECTO DE INVERSIÓN O DEL POA SIN INVERSIÓN</t>
  </si>
  <si>
    <t>Medir el grado de cumplimiento de las acciones definidas para el desarrollo del Modelo Integrado de Planeación y Gestión a cargo del proceso</t>
  </si>
  <si>
    <t>Registro administrativo</t>
  </si>
  <si>
    <t>Cantidad</t>
  </si>
  <si>
    <t>Porcentaje de avance en actividades ejecutadas / Porcentaje total  de avance de actividades programado en la vigencia</t>
  </si>
  <si>
    <t>Porcentaje de avance en actividades ejecutadas</t>
  </si>
  <si>
    <t>Porcentaje total  de avance de actividades programado en la vigencia</t>
  </si>
  <si>
    <t>Son las actividades ponderadas porcentualmente que en el periodo de reporte se culminaron y se registran en el anexo de actividades</t>
  </si>
  <si>
    <t>Total de porcentaje de actividades primarias y/o secundarias programado en la vigencia</t>
  </si>
  <si>
    <t>(Total actividades ejecutadas / Total actividades programadas)*100</t>
  </si>
  <si>
    <t xml:space="preserve">Total actividades ejecutadas </t>
  </si>
  <si>
    <t>Total actividades programadas</t>
  </si>
  <si>
    <t>Corresponde a las actividades efectivamente realizadas y evidenciadas</t>
  </si>
  <si>
    <t>Corresponde a las actividades registradas en cada componente del P.A.A.C. donde participa la SPS</t>
  </si>
  <si>
    <r>
      <t>Verificar el cumplimiento de los compromisos adquiridos por la Oficina Asesora de Planeación</t>
    </r>
    <r>
      <rPr>
        <sz val="9"/>
        <color indexed="10"/>
        <rFont val="Arial"/>
        <family val="2"/>
      </rPr>
      <t xml:space="preserve"> </t>
    </r>
    <r>
      <rPr>
        <sz val="9"/>
        <rFont val="Arial"/>
        <family val="2"/>
      </rPr>
      <t>en el P.A.A.C. de la vigencia</t>
    </r>
  </si>
  <si>
    <t>Jaime Daniel Arias Guarín</t>
  </si>
  <si>
    <t xml:space="preserve">Implementar el Modelo Integrado de Planeación y Gestión-MIPG con base en el Decreto 1499 de 2017, con el fin de resolver las necesidades y problemas de los ciudadanos, con integridad y calidad en el servicio. </t>
  </si>
  <si>
    <t>En cumplimiento del Estatuto Anticorrupción se implementan los diferentes componentes que permiten afianzar la gestión de la SDM en el marco de la transparencia y la aplicación de los principios y valores éticos, generando confianza en los grupos de valor y partes interesadas de la entidad</t>
  </si>
  <si>
    <t>Garantizar el desarrollo de las actividades que sustentan la sostenibilidad y mejora del Sistema Integrado de Gestión en la Secretaría Distrital de Movilidad</t>
  </si>
  <si>
    <t>Garantizar el mejoramiento continuo a través de las actividades de sostenibilidad y promoción en los sistemas de gestión de la SDM, principalmente el Sistema de Gestión de la Calidad</t>
  </si>
  <si>
    <t>N.A</t>
  </si>
  <si>
    <t>1. Código Meta</t>
  </si>
  <si>
    <t xml:space="preserve">2.  Descripción Meta </t>
  </si>
  <si>
    <t>,</t>
  </si>
  <si>
    <t>Sostenibilidad y mejora del Sistema de Gestión vigente</t>
  </si>
  <si>
    <t>Sostenibilidad y mejora del Subsistema de Gestión de la Calidad</t>
  </si>
  <si>
    <t>Coordinar la actualización de los cursos publicados en Moodle relacionados con el SIGD-MIPG</t>
  </si>
  <si>
    <t>Realizar el alistamiento para la auditoría de seguimiento  al servicio de cursos de pedagogía, que incluya el seguimiento a las acciones, al plan de mejoramiento, y la revisión por la dirección.</t>
  </si>
  <si>
    <t>Componente gestión del Riesgo</t>
  </si>
  <si>
    <t>Componente Rendición de Cuentas</t>
  </si>
  <si>
    <t>Componente de Iniciativas Adicionales</t>
  </si>
  <si>
    <t>Publicación mensual del Plan Anual de Adquisiciones actualizado</t>
  </si>
  <si>
    <t>Socializar mediante material impreso o POP, los principios y valores de integridad de la SDM (material entregado a por lo menos 1.000 funcionarios y contratistas de la entidad)</t>
  </si>
  <si>
    <t>Componente Transparencia y Acceso de la Información</t>
  </si>
  <si>
    <t>Implementar las acciones de la política de planeación institucional del MIPG*</t>
  </si>
  <si>
    <t>OFICINA ASESORA DE PLANEACIÓN INSTITUCIONAL</t>
  </si>
  <si>
    <t>Código: PE01-PR01-F02</t>
  </si>
  <si>
    <t>SUBSECRETARIA RESPONSABLE:</t>
  </si>
  <si>
    <t>PROGRAMACIÓN CUATRIENIO</t>
  </si>
  <si>
    <t>TIPO DE ANUALIZACIÓN</t>
  </si>
  <si>
    <t xml:space="preserve">VARIABLE </t>
  </si>
  <si>
    <t>MAGNITUD CUATRIENIO</t>
  </si>
  <si>
    <t>VERSIÓN 1.0</t>
  </si>
  <si>
    <t>CÓDIGO: PE01-PR01-F07</t>
  </si>
  <si>
    <t>SUBSECRETARIA DE GESTIÓN CORPORATIVA</t>
  </si>
  <si>
    <r>
      <t>Formato de Anexo de Ac</t>
    </r>
    <r>
      <rPr>
        <b/>
        <sz val="11"/>
        <color indexed="8"/>
        <rFont val="Arial"/>
        <family val="2"/>
      </rPr>
      <t>tividades</t>
    </r>
  </si>
  <si>
    <t>SISTEMA INTEGRADO DE GESTION DISTRITAL BAJO EL ESTÁNDAR MIPG</t>
  </si>
  <si>
    <t>SUBSECRETARÍA DE GESTIÓN CORPORATIVA</t>
  </si>
  <si>
    <t>POA GESTIÓN SIN INVERSIÓN PLANEACIÓN INSTITUCIONAL</t>
  </si>
  <si>
    <t>Oficina Asesora de Planeación Institucional</t>
  </si>
  <si>
    <t>MAGNITUD META - Vigencia</t>
  </si>
  <si>
    <t>Claudia Elena Parada Aponte</t>
  </si>
  <si>
    <t>Realizar el 100% de las actividades programadas en el Plan Anticorrupción y de Atención al Ciudadano de la vigencia por la Oficina Asesora de Planeación Institucional</t>
  </si>
  <si>
    <t>Realizar el cargue FURAG sobre la implementación y sosteniblidad del MIPG</t>
  </si>
  <si>
    <t>Cumplir la meta PDD "Lograr un índice de nivel medio de desarrollo institucional en el sector movilidad", medido a partir del Quintil 3 del FURAG</t>
  </si>
  <si>
    <t>Realizar la actualización y/o publicación en la Intranet, de la documentación del SIGD-MIPG solicitada por los líderes de las políticas I TRIM</t>
  </si>
  <si>
    <t>SISTEMA INTEGRADO DE GESTION DISTRITAL  BAJO EL ESTÁNDAR MIPG</t>
  </si>
  <si>
    <t>Realizar la actualización y/o publicación en la Intranet, de la documentación del SIGD-MIPG solicitada por los líderes de las políticas III TRIM</t>
  </si>
  <si>
    <t>Realizar la actualización y/o publicación en la Intranet, de la documentación del SIGD-MIPG solicitada por los líderes de las políticas IV TRIM</t>
  </si>
  <si>
    <t>Revisar la documentación del Subsistema de Gestión de la Calidad radicada en la OAPI TRIM I</t>
  </si>
  <si>
    <t>Revisar la documentación del Subsistema de Gestión de la Calidad radicada en la OAPI TRIM III</t>
  </si>
  <si>
    <t>Revisar la documentación del Subsistema de Gestión de la Calidad radicada en la OAPI TRIM IV</t>
  </si>
  <si>
    <t>OBJETIVO Y META DE DESARROLLO SOSTENIBLE_ODS</t>
  </si>
  <si>
    <t>EJECUCIÓN</t>
  </si>
  <si>
    <t>Magnitud Ejecutado vigencia</t>
  </si>
  <si>
    <t>Avance Transcurrido PDD</t>
  </si>
  <si>
    <t>% cumplimiento cuatrienio</t>
  </si>
  <si>
    <t>Porcentaje implementado de las acciones para la sostenibildad y mejora del SIG</t>
  </si>
  <si>
    <t>Porcentaje adelantado de las actividades de seguimiento a la inversión</t>
  </si>
  <si>
    <t>Cierre de metas en SEGPLAN 2019</t>
  </si>
  <si>
    <t>Cargue de la información de programación de la inversión de la vigencia 2020 en SEGPLAN</t>
  </si>
  <si>
    <r>
      <t>Sección No. 1: PROGRAMACIÓN  VIGENCIA _</t>
    </r>
    <r>
      <rPr>
        <b/>
        <u/>
        <sz val="11"/>
        <color indexed="56"/>
        <rFont val="Calibri"/>
        <family val="2"/>
      </rPr>
      <t>2020</t>
    </r>
  </si>
  <si>
    <t>Porcentaje realizado de las actividades programadas en el Plan Anticorrupción y de Atención al Ciudadano de la vigencia por la Oficina Asesora de Planeación Institucional</t>
  </si>
  <si>
    <t>Enero 2020</t>
  </si>
  <si>
    <t>OBJETIVO ESTRATÉGICO, DE CALIDAD Y ANTISOBORNO</t>
  </si>
  <si>
    <t>Objetivo: 16 Promover sociedades pacíficas e inclusivas para el desarrrollo sostenible, facilitar el acceso a la justicia para todos y crear instituciones eficaces, responsables e inclusivas a todos los niveles.
Meta: 144 Crear instituciones eficaces, responsables y transparentes a todos los niveles</t>
  </si>
  <si>
    <r>
      <t>SEGUIMIENTO PLAN OPERATIVO ANUAL - POA                                         VIGENCIA:</t>
    </r>
    <r>
      <rPr>
        <b/>
        <u/>
        <sz val="11"/>
        <rFont val="Arial"/>
        <family val="2"/>
      </rPr>
      <t>2020</t>
    </r>
  </si>
  <si>
    <t>VARIABLE 1 -Numerador</t>
  </si>
  <si>
    <t>Julio</t>
  </si>
  <si>
    <t>Agosto</t>
  </si>
  <si>
    <t>Septiembre</t>
  </si>
  <si>
    <t>Octubre</t>
  </si>
  <si>
    <t>Noviembre</t>
  </si>
  <si>
    <t>Diciembre</t>
  </si>
  <si>
    <t>EJES</t>
  </si>
  <si>
    <t>Un territorio que enfrenta el cambio climático y se ordena alrededor del agua</t>
  </si>
  <si>
    <t>Una Bogotá en defensa y fortalecimiento de lo público</t>
  </si>
  <si>
    <t>5. Ser transparente, incluyente, equitativa en género y garantista de la participación e involucramiento ciudadanos y del sectro privado</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</si>
  <si>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</si>
  <si>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</si>
  <si>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</si>
  <si>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</si>
  <si>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</si>
  <si>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 CALIDAD</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</si>
  <si>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</si>
  <si>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</si>
  <si>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</si>
  <si>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</si>
  <si>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</si>
  <si>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</si>
  <si>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</si>
  <si>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</si>
  <si>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</si>
  <si>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</si>
  <si>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</si>
  <si>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</si>
  <si>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</si>
  <si>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</si>
  <si>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</si>
  <si>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</si>
  <si>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</si>
  <si>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</si>
  <si>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</si>
  <si>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</si>
  <si>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</si>
  <si>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</si>
  <si>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</si>
  <si>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</si>
  <si>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</si>
  <si>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</si>
  <si>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</si>
  <si>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</si>
  <si>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</si>
  <si>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</si>
  <si>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</si>
  <si>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</si>
  <si>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</si>
  <si>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</si>
  <si>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</si>
  <si>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</si>
  <si>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</si>
  <si>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</si>
  <si>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</si>
  <si>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</si>
  <si>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</si>
  <si>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</si>
  <si>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</si>
  <si>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</si>
  <si>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</si>
  <si>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</si>
  <si>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</si>
  <si>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</si>
  <si>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</si>
  <si>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</si>
  <si>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</si>
  <si>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</si>
  <si>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</si>
  <si>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</si>
  <si>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</si>
  <si>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</si>
  <si>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</si>
  <si>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</si>
  <si>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</si>
  <si>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</si>
  <si>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</si>
  <si>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</si>
  <si>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</si>
  <si>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</si>
  <si>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</si>
  <si>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</si>
  <si>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</si>
  <si>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</si>
  <si>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</si>
  <si>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</si>
  <si>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</si>
  <si>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</si>
  <si>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</si>
  <si>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</si>
  <si>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</si>
  <si>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</si>
  <si>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</si>
  <si>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</si>
  <si>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</si>
  <si>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</si>
  <si>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</si>
  <si>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</si>
  <si>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</si>
  <si>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</si>
  <si>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</si>
  <si>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</si>
  <si>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</si>
  <si>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</si>
  <si>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</si>
  <si>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</si>
  <si>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</si>
  <si>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</si>
  <si>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</si>
  <si>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</si>
  <si>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</si>
  <si>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</si>
  <si>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</si>
  <si>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</si>
  <si>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</si>
  <si>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</si>
  <si>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</si>
  <si>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</si>
  <si>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</si>
  <si>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</si>
  <si>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</si>
  <si>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</si>
  <si>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</si>
  <si>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</si>
  <si>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</si>
  <si>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</si>
  <si>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</si>
  <si>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</si>
  <si>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</si>
  <si>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</si>
  <si>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</si>
  <si>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</si>
  <si>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</si>
  <si>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</si>
  <si>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</si>
  <si>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</si>
  <si>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</si>
  <si>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</si>
  <si>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</si>
  <si>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</si>
  <si>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</si>
  <si>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</si>
  <si>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</si>
  <si>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</si>
  <si>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</si>
  <si>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</si>
  <si>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</si>
  <si>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</si>
  <si>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</si>
  <si>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</si>
  <si>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</si>
  <si>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</si>
  <si>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</si>
  <si>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</si>
  <si>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</si>
  <si>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</si>
  <si>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</si>
  <si>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</si>
  <si>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</si>
  <si>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</si>
  <si>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</si>
  <si>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</si>
  <si>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</si>
  <si>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</si>
  <si>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</si>
  <si>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</si>
  <si>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</si>
  <si>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</si>
  <si>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</si>
  <si>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</si>
  <si>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</si>
  <si>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</si>
  <si>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</si>
  <si>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</si>
  <si>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</si>
  <si>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</si>
  <si>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</si>
  <si>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</si>
  <si>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</si>
  <si>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</si>
  <si>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</si>
  <si>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</si>
  <si>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</si>
  <si>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</si>
  <si>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</si>
  <si>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</si>
  <si>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</si>
  <si>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</si>
  <si>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</si>
  <si>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</si>
  <si>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</si>
  <si>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</si>
  <si>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</si>
  <si>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</si>
  <si>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</si>
  <si>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</si>
  <si>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</si>
  <si>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</si>
  <si>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</si>
  <si>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</si>
  <si>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</si>
  <si>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</si>
  <si>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</si>
  <si>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</si>
  <si>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</si>
  <si>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</si>
  <si>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</si>
  <si>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</si>
  <si>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Cargue de información de avance de proyectos de inversión en SEGPLAN PDD BMPT a 31 de mayo de 2020</t>
  </si>
  <si>
    <t xml:space="preserve">Cargue de proyectos de inversión del nuevo Plan de Desarrollo en SEGPLAN </t>
  </si>
  <si>
    <t>Socialización a las áreas de la metodología para la formulación de los proyectos de inversión del nuevo plan de desarrollo.</t>
  </si>
  <si>
    <t>Adelantar las actividades relacionadas con el cargue de proyectos de inversión del nuevo Plan de Desarrollo en el SUIFP</t>
  </si>
  <si>
    <t>Socialización lineamientos para formulación Plan de Desarrollo "Un nuevo contrato social y ambiental para la Bogotá del siglo XXI"</t>
  </si>
  <si>
    <t>Seguimiento al Plan de Acción Plan de Desarrollo BMPT</t>
  </si>
  <si>
    <t>Programación de Plan de Acción Institucional Plan de Desarrollo BMPT</t>
  </si>
  <si>
    <t>Armonización Plan de Desarrollo "Un nuevo contrato social y ambiental para la Bogotá del siglo XXI"</t>
  </si>
  <si>
    <t>Registro en el SUIFP</t>
  </si>
  <si>
    <t>Jun</t>
  </si>
  <si>
    <t>Jul</t>
  </si>
  <si>
    <t>Ago</t>
  </si>
  <si>
    <t>Sep</t>
  </si>
  <si>
    <t>Oct</t>
  </si>
  <si>
    <t>Nov</t>
  </si>
  <si>
    <t>Dic</t>
  </si>
  <si>
    <t>Actualización del Plan Anual de Adquisiciones</t>
  </si>
  <si>
    <t>Ejecución mensual Plan Anual de Adquisiciones</t>
  </si>
  <si>
    <t>Anteproyecto de Presupuesto vigencia 2021</t>
  </si>
  <si>
    <t>Consolidación documento de anteproyecto</t>
  </si>
  <si>
    <t>Presentación para Concejo</t>
  </si>
  <si>
    <t>VERSIÓN: 3.0</t>
  </si>
  <si>
    <t>Realizar la priorización de Oportunidades identificadas</t>
  </si>
  <si>
    <t>Revisar y publicar los planes del decreto 612 de 2018</t>
  </si>
  <si>
    <t>Revisar si la política de   Administración del Riesgo requiere ajustes, y realizarlos en caso de ser necesario</t>
  </si>
  <si>
    <t>Publicar la política de administración de riesgos en (i) el PAAC, y (ii) como parte del mapa de riesgos de la SDM</t>
  </si>
  <si>
    <t>Revisión y Consolidación de la primera versión 2020 del mapa de riesgos institucional, que incluye gestión y corrupción (que incluye a su vez Anti soborno y conflicto de intereses)</t>
  </si>
  <si>
    <t>Publicar mapa de riesgos de corrupción en la web de la SDM primera versión 2020</t>
  </si>
  <si>
    <t>Recepcionar las observaciones e inquietudes de los ciudadanos, servidores de la SDM y partes interesadas sobre el mapa de riesgos de corrupción inicial 2020.</t>
  </si>
  <si>
    <t>Ajustar al Mapa de riesgos de corrupción inicial 2020</t>
  </si>
  <si>
    <t>Realizar la publicación definitiva del mapa de riesgos de corrupción inicial 2020 de la SDM en la web, link Transparencia – 6. Planeación, en formato accesible versión 1.0</t>
  </si>
  <si>
    <t>Consolidar y publicar matriz de monitoreo y revisión de los riesgos de corrupción de la SDM - cuatrimestral</t>
  </si>
  <si>
    <t>Realizar capacitación a ciudadanos y colaboradores de la SDM, sobre la rendición de cuentas</t>
  </si>
  <si>
    <t>Realizar una jornada de integridad “DÍA DE LA INTEGRIDAD” en la SDM en las sedes de Paloquemao y calle 13</t>
  </si>
  <si>
    <t>Versión: 3.0</t>
  </si>
  <si>
    <t>Cumplir el 100% de las actividades propuestas en el Modelo Integrado de Planeación y Gestión - MIPG por la Oficina Asesora de Planeación Institucional</t>
  </si>
  <si>
    <t>Porcentaje cumplido de las actividades propuestas en el Modelo Integrado de Planeación y Gestión - MIPG por la Oficina Asesora de Planeación Institucional</t>
  </si>
  <si>
    <t>Actualizar la Matriz de Riesgos, fortaleciendo el tema de antisoborno</t>
  </si>
  <si>
    <t>Publicar el documento actualizado de caracterización de partes interesadas</t>
  </si>
  <si>
    <t>Claudia Elena Parada Aponte e Ivón Veloza</t>
  </si>
  <si>
    <t>Implementar el 100% de las acciones para la sostenibilidad y mejora del SIG</t>
  </si>
  <si>
    <t>Conforme a los lineamientos recibidos de la Secretaría de Distrital de Planeación, en el mes de marzo se realizó todo el proceso de programación en SEGPLAN del Plan de Acción Institucional de la Secretaría, con la programación 2020.  La evidencia corresponde al informe en pdf generado por SEGPLAN.</t>
  </si>
  <si>
    <t>En el marco de la formulación del nuevo Plan de Desarrollo 2020 - 2024, el día 12 de marzo de 2020 se realizó la socialización de la metodología para la formulación dirigida a los referentes de las cinco Subsecretarías de la entidad.</t>
  </si>
  <si>
    <t>Socialización de Circular de lineamientos de anteproyecto</t>
  </si>
  <si>
    <t xml:space="preserve">Enero - Diciembre 
</t>
  </si>
  <si>
    <t>Consolidar el seguimiento al avance de las acciones determinadas en la matriz de adecuación y ssotenibilidad del MIPG</t>
  </si>
  <si>
    <t>Se actualizó el documento con las necesidades y expectativas de las partes interesadas y la caracterización de los servidores públicos remitida por la Dirección de Talento Humano.disponiblñe en la ruta https://www.movilidadbogota.gov.co/web/politicas_lineamientos_y_manuales</t>
  </si>
  <si>
    <t>Se revisaron y publicaron en la página web de la entidadlos planes exigidos por el decreto 612 de 2018 link: https://www.movilidadbogota.gov.co/web/planes_institucionales_y_estrategicos_decreto_61218</t>
  </si>
  <si>
    <t>Teniendo en cuenta la metodología de la Veeduría Distrital sobre prevención de riesgos antisoborno y el taller de MIPG con el equipo técnico de la entidad en febrero, se formuló un mapa de riesgos antisoborno independiente del mapa de riesgos institucional. se publicó en la intranet en el link: https://intranetmovilidad.movilidadbogota.gov.co/intranet/Gestión%20de%20los%20Riesgos</t>
  </si>
  <si>
    <t>Se realizó la revisión y monitoreo de los riesgos de gestión como de corrupción y se publico en la página web de la entidad para que la OCI hiciera el seguimiento de este periodo.</t>
  </si>
  <si>
    <t>Durante el periodo de enero a marzo se entregaron las agendas 2020 con el contenido del Código de Integridad y el PAAC a más de 1.000 colaboradores de la entidad.</t>
  </si>
  <si>
    <t>En el el mes de mayo se realizó la semana de la integridad, con la participación de todas las dependencias, las cuales reflejaron los valores, principios, directrices institucionales, conflicto de interés y política antisoborno a través de videos y colash de fotos, en total fueron 40 trabajos que se recibieron de esta semana de integridad.</t>
  </si>
  <si>
    <t>Se revisó y se ajustó la política de reisgos de la entidad</t>
  </si>
  <si>
    <t>Se publicó la matriz de riesgos en donde esta incluida a política. Es de anotar que este es un componente del PAAC pero se publica aparte.</t>
  </si>
  <si>
    <t>Se consolido un mapa de riesgos (primer versió) de acuerdo a las metodología establecida por el DAFP y se incluyó ajustes con respecto a riesgos antisoborno y conflicto de interes.</t>
  </si>
  <si>
    <t>el Mapa de riesgos de corrupción se publicó en la página web de la entidad.</t>
  </si>
  <si>
    <t>Se recepcionaron todas las observaciones y aportes que hizó la ciudadanía y los colaboradores internos de la entidad respecto al proyecto de formulación del PAAC 2020.</t>
  </si>
  <si>
    <t>El mapa se ajusto de acuerdo a las observaciones que hicieron.</t>
  </si>
  <si>
    <t>El mapa de riesgos de corrupción se publicó de forma definitiva en la página web de la entidad dentro de los términos señalados por al Ley 1474 de 2011, es decir, antes del 31 de enro de 2020.</t>
  </si>
  <si>
    <t>Se consolidó y publicó en la página web de entidad la matriz de riesgos con las columnas de revisión y monitoreo cuatrimestral como los establece la ley 1474 de 2011.</t>
  </si>
  <si>
    <t>Realizar la revisión de la plataforma estategica a la luz del nuevo Plan de Desarrollo</t>
  </si>
  <si>
    <t>Implementar la nueva herramienta de gestión de riesgos</t>
  </si>
  <si>
    <t>Realizar jornada de socialización de las políticas del MIPG</t>
  </si>
  <si>
    <t>Con el aporio del equipo técnico se priorizaron las oportunidades identificadas</t>
  </si>
  <si>
    <t>Realizar el acto administrativo correspondiente a la revisión de la plataforma estratégica</t>
  </si>
  <si>
    <t>Se ha cumplido hasta la fecha con la s actividades programadas</t>
  </si>
  <si>
    <t>N/A</t>
  </si>
  <si>
    <t>Se han cumplido las actividades planeadas</t>
  </si>
  <si>
    <t>Viviana Espejo Hoyos / Jhoan Matallana</t>
  </si>
  <si>
    <t>Viviana Espejo / Jhoan Matallana</t>
  </si>
  <si>
    <t>En el trimestre correspondiente a los meses junio-Sept, los profesionales de la Oficina Asesora de Planeación realizaron la revisión, ajustes y publicación a los diferetnes documentos remitidos por los lideres de política, adiconalmente, se ha realizado la asesoría corresondiente para la implementación de los nuevos Sistemas de Gestión entre ellos SST, efr,SGAS y SGA</t>
  </si>
  <si>
    <t>Se realizó socialización de rendición de cuentas con la metodología de la Veeduría Distrital el días 13 de agosto de 2020, se contó con la participación de 90 paricipantes entre colaboradores y ciudadanos.</t>
  </si>
  <si>
    <t>Se realizó socialización a los enlaces de las diferentes Subsecretarías, aclarando las dudas al respecto.</t>
  </si>
  <si>
    <t>En el mes de junio se realizó el proceso de cargue del seguimiento del Plan de Acción Institucional de la Secretaría en el SEGPLAN, con la programación 2020 correspondiente al PDD BMT. La evidencia corresponde al informe en pdf generado por SEGPLAN con corte a 31 de mayo.</t>
  </si>
  <si>
    <t>Se realizó la consolidación del monitoreo y revisión de los riesgos de corrupción,gestión y de soborno, realizando consolidación de las evidencias se dispusó en la web e Intranet para el seguimiento respectivo para el seguimiento de la OCI: 
https://www.movilidadbogota.gov.co/web/sites/default/files/Paginas/07-09-2020/monitoreo_corte_agosto_mapa_de_riesgos_de_gestion_y_corrupcion_31-08-2020_1.xlsx
https://www.movilidadbogota.gov.co/web/sites/default/files/Paginas/25-08-2020/mapa_de_riesgos_de_soborn0_v1.0_-_monitoreo-31-08-2020.xlsx</t>
  </si>
  <si>
    <t>Ligia Rodríguez Hernández</t>
  </si>
  <si>
    <t>Se realizó el cargue respectivo en la plataforma dispuesta por el DAFP con la información reportada por las diferentes dependencias de la Entidad, el comprobante del reporte se publicó en la página web de la Entidad en la ruta: https://www.movilidadbogota.gov.co/web/modelo_integrado_de_planeacion_y_gestion</t>
  </si>
  <si>
    <t>Los documentos radicados en la OAPI para la actualización fueron publicados con la aprobación respectiva, todos ellos se encuentran publicados en la Intranet de la Entidad</t>
  </si>
  <si>
    <t>La documentación remitida ha sido revisada previo a su aprobación y publicación en la Intranet de la Entidad</t>
  </si>
  <si>
    <t>Se coordinaron las actividades respectivas para atender la auditoría de recertificación del procedimiento de cursos pedagógicos, como resultado de lo anterior el procedimiento fue recertificado y en el informe no se encontraron hallazgos.</t>
  </si>
  <si>
    <t>jul /dic</t>
  </si>
  <si>
    <t>Se reaizó la consolidación de matriz conforme a las actividades definidas a 31 de diciembre de 2019, la publicación respectiva se encuentra dispuesta en la página web en la ruta 
https://www.movilidadbogota.gov.co/web/modelo_integrado_de_planeacion_y_gestion</t>
  </si>
  <si>
    <t xml:space="preserve">Estratégico: 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Implementar las buenas prácticas antisoborno contenidas en la norma ISO 37001:2016. </t>
  </si>
  <si>
    <t xml:space="preserve">Estratégico: 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Implementar las buenas prácticas antisoborno contenidas en la norma ISO 37001:2016. </t>
  </si>
  <si>
    <t>Estratégico: 4. Ser ejemplo en la rendición de cuentas a la ciudadanía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 Promover una cultura de integridad y ética pública en los colaboradores de la SDM, para el cumplimiento del marco de gestión antisoborno definido por la Entidad, y su concientización en la política antisoborno y en los demás elementos que integran el
Sistema.</t>
  </si>
  <si>
    <t>Acorde con los lineamientos de la SDP, en el sistema unificado de inversiones publicas_territorio del DNP, se migró la información correspondiente a la  información de los proyectos de inversión cargados en la plataforma MGA, al cual se realizaron seguimientos entre los meses de julio a diciembre 2020 a través del sistema de seguimiento a proyectos de inversión</t>
  </si>
  <si>
    <t>En el mes de septiembre se realizó el proceso de  seguimiento y cargue en SEGPLAN del Plan de Acción Institucional de la Secretaría, con la ejecución julio-septiembre 2020 correspondiente al PDD UNCSAB. 
La evidencia corresponde al informe en pdf generado por SEGPLAN.</t>
  </si>
  <si>
    <t xml:space="preserve">El presupuesto de inversión permite materializar los proyectos y políticas que en materia de movilidad se formulan para atender las necesidades de la comunidad y que se enmarcan en el Plan Distrital de Desarrolllo.
La oficina Asesora de Planeación acompaña la formulación del anteproyecto de presupuesto, la consolidación del Plan Anual de Adquisiciones, el control en la expedición de Certificados de Disponibilidad Presupuestal y el seguimiento a los avances de los proyectos de inversión en SEGPLAN, información de consulta pública que permite a la ciudadanía conocer la gestión que se adelanta frente a los recursos otorgados a la Secretaría Distrital de Movilidad.
La permanente publicación de la información relacionada con la planeación contractual de los procesos que ejecutaran el presupuesto de la entidad, dispuesto en la web de la entidad y colombia compra eficiente de forma oportuna. </t>
  </si>
  <si>
    <t>Los profesionales de la Oficina Asesora de planeación han revisado los documentos remitidos por los responsables de los diferentes procesos, previo a la publicación de los mismos.</t>
  </si>
  <si>
    <t>Se cargaron en la aplicación moodle los cursos rqueridos por las diferentes dependencias de la Entidad con el fin de garantizar la gestión del conocimiento.</t>
  </si>
  <si>
    <t>Ligia Stella Rodríguez Hernández</t>
  </si>
  <si>
    <t>Mediante talleres virtuales realizados en los diferentes niveles de la Entidad se realiza la revisión y actulización de la Plataforma Esttratégica</t>
  </si>
  <si>
    <t>Conforme a las acciones de mejora definidas desde la OAPI, se realizó el ajuste a la herramienta para la gestión de riesgos en la Entidad.
Con base en los linemientos del Departamento Administrativo de la Función Pública se está a la espera de la nueva metodologia que establezca la entidad rectora.</t>
  </si>
  <si>
    <t>Durante los días 29 y 30 de octubre se desarrollo la jornada para la socilización de las dimensiones y las políticas del Modelo Integrado de Planeación y Gestión, la cual contó con cerca de 1,000 participantes y colaboradores de la Eentidad.</t>
  </si>
  <si>
    <t>Ligia Stella Rodriguez Hernández</t>
  </si>
  <si>
    <t xml:space="preserve">Enero -diciembre
</t>
  </si>
  <si>
    <t>De enero a diciembre se realizaron las modificaciones y actualizaciones al Plan Anual de Adquisiciones radicadas en la Oficina Asesora de Planeación Institucional</t>
  </si>
  <si>
    <t>De enero a  diciembre se realizaron al Plan Anual de Adquisiciones; seguimientos semanales y cierres con corte mensual</t>
  </si>
  <si>
    <t>En el mes de enero se realizó el cargue en SEGPLAN relacionado con el seguimiento a la inversión de las metas proyecto de inversión y metas producto de las 5 subsecretarías de la entidad. Lo anterior, con base a lo reportado por las áreas con corte a 31 de diciembre de 2019.  La evidencia corresponde al informe en pdf generado por SEGPLAN.</t>
  </si>
  <si>
    <t>Modificaciones y actualizaciones al Plan Anual de Adquisiciones - P.A.A. Mensual (Ejecución mensual para esta actividad es de 1,66%)</t>
  </si>
  <si>
    <t>Seguimiento y cierre de ejecución al Plan Anual de Adquisiciones - P.A.A. Mensual (Ejecución mensual para esta actividad es de 1,66%)</t>
  </si>
  <si>
    <t>Se consolido y envió el documento de anteproyecto a la Secretaria de Hacienda Distrital de acuerdo al cronograma.</t>
  </si>
  <si>
    <t>Se realizó la presentación de anteproyecto  2021 para presentarla ante el concejo.</t>
  </si>
  <si>
    <t xml:space="preserve"> Angélica María Sánchez, Yina Perafán, Luz Dary Guerrero y Diana Marcela Pérez Useche</t>
  </si>
  <si>
    <t>Entre enero y mayo 31 de 2020, se realizó el cargue en SEGPLAN del  Plan de Acción Institucional con el seguimimiento a corte a 31 de diciembre de 2019, y la programación 2020. Con relación a la formulación del nuevo PDD,  se realizó la socialización y acompañamiento de la metodología para la formulación, se adelantó el proceso de revisión de las fichas de los proyectos de invesión enviadas por los subsecretarios, se realizó el cargue en MGA de cada uno de ellos conforme a los lineamientos de la SDP, entre otros.
Entre julio y septiembre de 2020, se realizó el cargue en SEGPLAN del Plan de Acción Insitucional con el seguimiento a corte 30 de septiembre de 2020.
Entre julio y diciembre de 2020 se realizó el seguimiento al avance de los productos de los proyectos de inversión a través del sistema de seguimiento a proyectos de inversión SUIFP Territorio
De enero a diciembre se realizaron las modificaciones y actualizaciones al Plan Anual de Adquisiciones radicadas en la Oficina Asesora de Planeación Institucional y se realizo el seguimiento a la ejecución presupuestal.</t>
  </si>
  <si>
    <t>Entre los meses de octubre a noviembre se han publicado en la Intranet institucional los documentos correspondientes la Sistema Integrado de Gestión en las correspondientes políticas definidas por el Modelo Integrado de Planeación y Gestión.</t>
  </si>
  <si>
    <t xml:space="preserve">
•  Acorde con los lineamientos de la SDP, en el sistema unificado de inversiones publicas_territorio del DNP, se migró la información correspondiente a la  información de los proyectos de inversión cargados en la plataforma MGA, al cual se realizaron seguimientos entre los meses de julio a diciembre 2020 a través del sistema de seguimiento a proyectos de inversión</t>
  </si>
  <si>
    <t xml:space="preserve">• Entre los meses de octubre a diciembre se han publicado en la Intranet institucional los documentos correspondientes la Sistema Integrado de Gestión en las correspondientes políticas definidas por el Modelo Integrado de Planeación y Gestión y  documentos radicados en la OAPI para la actualización fueron publicados con la aprobación respectiva, todos ellos se encuentran publicados en la Intranet de la Entidad
* En el transcurso del año se cargaron en la aplicación moodle los cursos rqueridos por las diferentes dependencias de la Entidad con el fin de garantizar la gestión del conocimiento.
</t>
  </si>
  <si>
    <t xml:space="preserve">Con base en los resultados divulgados por el Departamento Administrativo de la Función Pública la Secretaría Distrital de Movilidad cumplió la meta, el reporte respectivo se encuentra en la página WEB del DAFP </t>
  </si>
  <si>
    <t>Se expidio la Resolución 307 de 20 Noviembre de 2020 “Por la cual se adopta la nueva plataforma estratégica en la Secretaría Distrital de Movilidad”</t>
  </si>
  <si>
    <t>* Mediante talleres virtuales realizados en los diferentes niveles de la Entidad se realiza la revisión y actulización de la Plataforma Esttratégica
* Se expidio la Resolución 307 de 20 Noviembre de 2020 “Por la cual se adopta la nueva plataforma estratégica en la Secretaría Distrital de Movilidad”
* Se actualizó el documento con las necesidades y expectativas de las partes interesadas y la caracterización de los servidores públicos rcon base en la información remitida por la Oficina de Gestión Social
* Durante los días 29 y 30 de octubre se desarrollo la jornada para la socilización de las dimensiones y las políticas del Modelo Integrado de Planeación y Gestión, la cual contó con cerca de 1,000 participantes y colaboradores de la Eentidad.
* Conforme a las acciones de mejora definidas desde la OAPI, se realizó el ajuste a la herramienta para la gestión de riesgos en la Entidad.
Con base en los linemientos del Departamento Administrativo de la Función Pública se está a la espera de la nueva metodologia que establezca la entidad rectora.</t>
  </si>
  <si>
    <t>Esta actividad es permanente, la actualización del PAA se publica mensualmente en la página Web de la entidad.</t>
  </si>
  <si>
    <t>Actualizar el código de integridad de la SDM, en especial en lo referente al Sistema de gestión Anti-soborno y los Conflictos de Interés</t>
  </si>
  <si>
    <t>Divulgar y/o socializar el PAAC-2020</t>
  </si>
  <si>
    <t>Elaborar el informe de la gestión TEP y resultados alcanzados en el año</t>
  </si>
  <si>
    <t>Durante la vigencia 2020, se socializo el código de integridad y los componentes del PAAC, primero a través de los diferentes espacios en los que participa la OAPI, se inicia presentando estos dos temas, segundo, se hicieron piezas comunicativas para que la Oficina Asesora de Comunicaciones las publicara en el correo interno de la entidad, tanto del código de integridad como de los componentes del PAAC y tercero se elaboraron dos videos promocionando el código de integridad, uno diseñado por la Oficina de Comunicaciones y otro elaborado por las dos gestoras de integridad distinguidas en el 2020.</t>
  </si>
  <si>
    <t>Se elaboró el informe de Transaparencia, Ética y Probidad de la vigencia 2020, donde se recopila todas las actividades ejecutadas durante el año 2020 y se evalua el grado de interiorización de estas acciones por los colaboradores de la entidad.</t>
  </si>
  <si>
    <t xml:space="preserve">•	Se realizó la consolidación del monitoreo y revisión de los riesgos de corrupción, gestión y de soborno, realizando consolidación de las evidencias se dispuso en la web e Intranet para el seguimiento respectivo para el seguimiento de la OCI: 
https://www.movilidadbogota.gov.co/web/sites/default/files/Paginas/07-09-2020/monitoreo_corte_agosto_mapa_de_riesgos_de_gestion_y_corrupcion_31-08-2020_1.xlsx
https://www.movilidadbogota.gov.co/web/sites/default/files/Paginas/25-08-2020/mapa_de_riesgos_de_soborn0_v1.0_-_monitoreo-31-08-2020.xlsx"
•	Se realizó socialización de rendición de cuentas con la metodología de la Veeduría Distrital el días 13 de agosto de 2020, se contó con la participación de 90 participantes entre colaboradores y ciudadanos.
• En el el mes de mayo se realizó la semana de la integridad, con la participación de todas las dependencias, las cuales reflejaron los valores, principios, directrices institucionales, conflicto de interés y política antisoborno a través de videos y colash de fotos, en total fueron 40 trabajos que se recibieron de esta semana de integridad.
• Se realizaron las dos jornadas de socialización de los contenidos de la página web, especialmente de la pestaña de TRANSPARENCIA Y ACCESO A LA INFORMACIÓN PÚBLICA, donde hay contenidos de interés a para la ciudadanía. Asisitieron los gestores y orientadores locales de la entidad.
• Conjuntamente con la Subsecretaría de Gestión Corporativa, se adelantó la actualización de código de integridad, donde se incluyó la política de conflicto de interes y la poñitica de soborno respectivamente y se adopto con la Resolución 204 de julio de 2020. 
• Durante la vigencia 2020, se socializo el código de integridad y los componentes del PAAC, primero a través de los diferentes espacios en los que participa la OAPI, se inicia presentando estos dos temas, segundo, se hicieron piezas comunicativas para que la Oficina Asesora de Comunicaciones las publicara en el correo interno de la entidad, tanto del código de integridad como de los componentes del PAAC y tercero se elaboraron dos videos promocionando el código de integridad, uno diseñado por la Oficina de Comunicaciones y otro elaborado por las dos gestoras de integridad distinguidas en el 2020.
• Se elaboró el informe de Transaparencia, Ética y Probidad de la vigencia 2020, donde se recopila todas las actividades ejecutadas durante el año 2020 y se evalua el grado de interiorización de estas acciones por los colaboradores de la entidad.
</t>
  </si>
  <si>
    <t>Hacer 1 socialización de los contenidos de la web al grupo de gestores y orientadores locales.</t>
  </si>
  <si>
    <t>Se realizó la primer jornada de socialización de los contenidos de la página web, especialmente de la pestaña de TRANSPARENCIA Y ACCESO A LA INFORMACIÓN PÚBLICA, donde hay contenidos de interés a para la ciudadanía. Asisitieron los gestores locales de la entidad.</t>
  </si>
  <si>
    <t>Conjuntamente con la Subsecretaría de Gestión Corporativa, se adelantó la actualización de código de integridad, donde se incluyó la política de conflicto de interes y la poñitica de soborno respectivamente y se adopto con la Resolución 204  de 2020.
Esta información se actyualiza conforme al PAAC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</si>
</sst>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quot;€&quot;_-;\-* #,##0.00\ &quot;€&quot;_-;_-* &quot;-&quot;??\ &quot;€&quot;_-;_-@_-"/>
    <numFmt numFmtId="165" formatCode="_(* #,##0_);_(* \(#,##0\);_(* &quot;-&quot;_);_(@_)"/>
    <numFmt numFmtId="166" formatCode="_(* #,##0.00_);_(* \(#,##0.00\);_(* &quot;-&quot;??_);_(@_)"/>
    <numFmt numFmtId="167" formatCode="_ * #,##0.00_ ;_ * \-#,##0.00_ ;_ * &quot;-&quot;??_ ;_ @_ "/>
    <numFmt numFmtId="168" formatCode="0.0%"/>
    <numFmt numFmtId="169" formatCode="0.0"/>
  </numFmts>
  <fonts count="50" x14ac:knownFonts="1">
    <font>
      <sz val="11"/>
      <color theme="1"/>
      <name val="Calibri"/>
      <family val="2"/>
      <scheme val="minor"/>
    </font>
    <font>
      <sz val="11"/>
      <color indexed="8"/>
      <name val="Calibri"/>
      <family val="2"/>
    </font>
    <font>
      <sz val="10"/>
      <name val="Arial"/>
      <family val="2"/>
    </font>
    <font>
      <sz val="10"/>
      <name val="Arial"/>
      <family val="2"/>
    </font>
    <font>
      <b/>
      <sz val="10"/>
      <name val="Arial"/>
      <family val="2"/>
    </font>
    <font>
      <b/>
      <sz val="9"/>
      <name val="Arial"/>
      <family val="2"/>
    </font>
    <font>
      <sz val="9"/>
      <name val="Arial"/>
      <family val="2"/>
    </font>
    <font>
      <b/>
      <sz val="11"/>
      <name val="Arial"/>
      <family val="2"/>
    </font>
    <font>
      <sz val="12"/>
      <name val="Arial"/>
      <family val="2"/>
    </font>
    <font>
      <b/>
      <sz val="12"/>
      <name val="Arial"/>
      <family val="2"/>
    </font>
    <font>
      <u/>
      <sz val="7"/>
      <color indexed="12"/>
      <name val="Arial"/>
      <family val="2"/>
    </font>
    <font>
      <b/>
      <u/>
      <sz val="11"/>
      <name val="Arial"/>
      <family val="2"/>
    </font>
    <font>
      <u/>
      <sz val="9"/>
      <name val="Arial"/>
      <family val="2"/>
    </font>
    <font>
      <b/>
      <u/>
      <sz val="11"/>
      <color indexed="56"/>
      <name val="Calibri"/>
      <family val="2"/>
    </font>
    <font>
      <b/>
      <sz val="10"/>
      <color indexed="8"/>
      <name val="Arial"/>
      <family val="2"/>
    </font>
    <font>
      <sz val="9"/>
      <color indexed="10"/>
      <name val="Arial"/>
      <family val="2"/>
    </font>
    <font>
      <sz val="11"/>
      <name val="Calibri"/>
      <family val="2"/>
    </font>
    <font>
      <sz val="7"/>
      <name val="Arial"/>
      <family val="2"/>
    </font>
    <font>
      <b/>
      <sz val="11"/>
      <color indexed="8"/>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sz val="9"/>
      <color theme="1"/>
      <name val="Arial"/>
      <family val="2"/>
    </font>
    <font>
      <sz val="12"/>
      <color theme="1"/>
      <name val="Arial"/>
      <family val="2"/>
    </font>
    <font>
      <sz val="9"/>
      <color theme="4"/>
      <name val="Arial"/>
      <family val="2"/>
    </font>
    <font>
      <b/>
      <sz val="11"/>
      <color theme="1"/>
      <name val="Calibri"/>
      <family val="2"/>
    </font>
    <font>
      <b/>
      <sz val="11"/>
      <name val="Calibri"/>
      <family val="2"/>
      <scheme val="minor"/>
    </font>
    <font>
      <sz val="9"/>
      <color rgb="FFFF0000"/>
      <name val="Arial"/>
      <family val="2"/>
    </font>
    <font>
      <sz val="11"/>
      <name val="Calibri"/>
      <family val="2"/>
      <scheme val="minor"/>
    </font>
    <font>
      <sz val="11"/>
      <color rgb="FF000000"/>
      <name val="Calibri"/>
      <family val="2"/>
      <scheme val="minor"/>
    </font>
    <font>
      <sz val="11"/>
      <color theme="1"/>
      <name val="Arial"/>
      <family val="2"/>
    </font>
    <font>
      <b/>
      <sz val="11"/>
      <color theme="1"/>
      <name val="Arial"/>
      <family val="2"/>
    </font>
    <font>
      <b/>
      <sz val="9"/>
      <color theme="1"/>
      <name val="Arial"/>
      <family val="2"/>
    </font>
    <font>
      <sz val="10"/>
      <color theme="1"/>
      <name val="Arial"/>
      <family val="2"/>
    </font>
    <font>
      <b/>
      <sz val="10"/>
      <color theme="1"/>
      <name val="Arial"/>
      <family val="2"/>
    </font>
    <font>
      <b/>
      <sz val="9"/>
      <color theme="4"/>
      <name val="Arial"/>
      <family val="2"/>
    </font>
    <font>
      <b/>
      <sz val="12"/>
      <color theme="1"/>
      <name val="Arial"/>
      <family val="2"/>
    </font>
    <font>
      <b/>
      <sz val="14"/>
      <color theme="1"/>
      <name val="Arial"/>
      <family val="2"/>
    </font>
    <font>
      <b/>
      <sz val="11"/>
      <color theme="3" tint="-0.499984740745262"/>
      <name val="Calibri"/>
      <family val="2"/>
      <scheme val="minor"/>
    </font>
    <font>
      <sz val="9"/>
      <color theme="1"/>
      <name val="Calibri"/>
      <family val="2"/>
      <scheme val="minor"/>
    </font>
    <font>
      <sz val="11"/>
      <name val="Arial"/>
      <family val="2"/>
    </font>
    <font>
      <sz val="9"/>
      <color rgb="FF747474"/>
      <name val="Arial"/>
      <family val="2"/>
    </font>
    <font>
      <b/>
      <sz val="9"/>
      <color rgb="FF747474"/>
      <name val="Arial"/>
      <family val="2"/>
    </font>
    <font>
      <sz val="11"/>
      <color rgb="FF000000"/>
      <name val="Calibri"/>
      <family val="2"/>
    </font>
    <font>
      <sz val="11"/>
      <color theme="1"/>
      <name val="Calibri"/>
      <family val="2"/>
    </font>
    <font>
      <sz val="9"/>
      <color theme="3" tint="-0.249977111117893"/>
      <name val="Arial"/>
      <family val="2"/>
    </font>
    <font>
      <sz val="11"/>
      <color theme="3"/>
      <name val="Calibri"/>
      <family val="2"/>
      <scheme val="minor"/>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rgb="FFFFFFFF"/>
        <bgColor rgb="FFFFFFFF"/>
      </patternFill>
    </fill>
    <fill>
      <patternFill patternType="solid">
        <fgColor rgb="FFC6D9F0"/>
        <bgColor rgb="FFC6D9F0"/>
      </patternFill>
    </fill>
    <fill>
      <patternFill patternType="solid">
        <fgColor rgb="FF00CCFF"/>
        <bgColor indexed="64"/>
      </patternFill>
    </fill>
    <fill>
      <patternFill patternType="solid">
        <fgColor theme="4" tint="0.59999389629810485"/>
        <bgColor indexed="64"/>
      </patternFill>
    </fill>
    <fill>
      <patternFill patternType="solid">
        <fgColor rgb="FF00B0F0"/>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6">
    <xf numFmtId="0" fontId="0" fillId="0" borderId="0"/>
    <xf numFmtId="167" fontId="3" fillId="0" borderId="0" applyFont="0" applyFill="0" applyBorder="0" applyAlignment="0" applyProtection="0"/>
    <xf numFmtId="0" fontId="10" fillId="0" borderId="0" applyNumberFormat="0" applyFill="0" applyBorder="0" applyAlignment="0" applyProtection="0">
      <alignment vertical="top"/>
      <protection locked="0"/>
    </xf>
    <xf numFmtId="165" fontId="19" fillId="0" borderId="0" applyFont="0" applyFill="0" applyBorder="0" applyAlignment="0" applyProtection="0"/>
    <xf numFmtId="166" fontId="19" fillId="0" borderId="0" applyFont="0" applyFill="0" applyBorder="0" applyAlignment="0" applyProtection="0"/>
    <xf numFmtId="167" fontId="2"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6" fillId="0" borderId="0"/>
    <xf numFmtId="0" fontId="2" fillId="0" borderId="0"/>
    <xf numFmtId="9" fontId="19" fillId="0" borderId="0" applyFont="0" applyFill="0" applyBorder="0" applyAlignment="0" applyProtection="0"/>
    <xf numFmtId="9" fontId="2" fillId="0" borderId="0" applyFont="0" applyFill="0" applyBorder="0" applyAlignment="0" applyProtection="0"/>
  </cellStyleXfs>
  <cellXfs count="449">
    <xf numFmtId="0" fontId="0" fillId="0" borderId="0" xfId="0"/>
    <xf numFmtId="0" fontId="0" fillId="0" borderId="0" xfId="0" applyFill="1" applyProtection="1"/>
    <xf numFmtId="0" fontId="0" fillId="0" borderId="0" xfId="0" applyFont="1" applyBorder="1" applyAlignment="1" applyProtection="1"/>
    <xf numFmtId="0" fontId="23" fillId="0" borderId="0" xfId="0" applyFont="1" applyBorder="1" applyAlignment="1" applyProtection="1">
      <alignment horizontal="center" vertical="center" wrapText="1"/>
    </xf>
    <xf numFmtId="0" fontId="0" fillId="0" borderId="0" xfId="0" applyProtection="1"/>
    <xf numFmtId="0" fontId="0" fillId="3" borderId="0" xfId="0" applyFill="1" applyBorder="1" applyProtection="1"/>
    <xf numFmtId="0" fontId="23" fillId="3" borderId="0" xfId="0" applyFont="1" applyFill="1" applyBorder="1" applyAlignment="1" applyProtection="1">
      <alignment vertical="center" wrapText="1"/>
    </xf>
    <xf numFmtId="169" fontId="23" fillId="3" borderId="0" xfId="0" applyNumberFormat="1" applyFont="1" applyFill="1" applyBorder="1" applyAlignment="1" applyProtection="1">
      <alignment horizontal="center" vertical="center" wrapText="1"/>
    </xf>
    <xf numFmtId="0" fontId="24" fillId="3" borderId="0" xfId="0" applyFont="1" applyFill="1" applyBorder="1" applyAlignment="1" applyProtection="1">
      <alignment vertical="center" wrapText="1"/>
    </xf>
    <xf numFmtId="0" fontId="23" fillId="3" borderId="0" xfId="0" applyFont="1" applyFill="1" applyBorder="1" applyAlignment="1" applyProtection="1">
      <alignment vertical="center"/>
    </xf>
    <xf numFmtId="0" fontId="2" fillId="0" borderId="0" xfId="13"/>
    <xf numFmtId="0" fontId="2" fillId="0" borderId="0" xfId="13" applyAlignment="1">
      <alignment vertical="center"/>
    </xf>
    <xf numFmtId="0" fontId="2" fillId="0" borderId="1" xfId="10" applyBorder="1" applyAlignment="1">
      <alignment vertical="center"/>
    </xf>
    <xf numFmtId="0" fontId="2" fillId="0" borderId="1" xfId="13" applyBorder="1" applyAlignment="1">
      <alignment vertical="center"/>
    </xf>
    <xf numFmtId="0" fontId="2" fillId="0" borderId="1" xfId="13" applyBorder="1" applyAlignment="1">
      <alignment horizontal="center" vertical="center"/>
    </xf>
    <xf numFmtId="0" fontId="4" fillId="4" borderId="1" xfId="13" applyFont="1" applyFill="1" applyBorder="1" applyAlignment="1">
      <alignment horizontal="center" vertical="center"/>
    </xf>
    <xf numFmtId="0" fontId="2" fillId="0" borderId="1" xfId="13" applyBorder="1" applyAlignment="1">
      <alignment vertical="center" wrapText="1"/>
    </xf>
    <xf numFmtId="0" fontId="2" fillId="0" borderId="0" xfId="13" applyAlignment="1">
      <alignment horizontal="center" vertical="center"/>
    </xf>
    <xf numFmtId="0" fontId="4" fillId="0" borderId="0" xfId="13" applyFont="1" applyBorder="1" applyAlignment="1">
      <alignment vertical="center"/>
    </xf>
    <xf numFmtId="0" fontId="2" fillId="0" borderId="0" xfId="13" applyBorder="1" applyAlignment="1">
      <alignment vertical="center"/>
    </xf>
    <xf numFmtId="0" fontId="25" fillId="0" borderId="0" xfId="0" applyFont="1" applyFill="1" applyProtection="1"/>
    <xf numFmtId="0" fontId="25" fillId="0" borderId="0" xfId="0" applyFont="1" applyFill="1" applyAlignment="1" applyProtection="1">
      <alignment horizontal="center" vertical="center"/>
    </xf>
    <xf numFmtId="0" fontId="7" fillId="5" borderId="2" xfId="7" applyFont="1" applyFill="1" applyBorder="1" applyAlignment="1" applyProtection="1">
      <alignment horizontal="center" vertical="center" wrapText="1"/>
    </xf>
    <xf numFmtId="10" fontId="7" fillId="5" borderId="1" xfId="7" applyNumberFormat="1" applyFont="1" applyFill="1" applyBorder="1" applyAlignment="1" applyProtection="1">
      <alignment horizontal="center" vertical="center" wrapText="1"/>
    </xf>
    <xf numFmtId="0" fontId="26" fillId="0" borderId="0" xfId="0" applyFont="1" applyProtection="1"/>
    <xf numFmtId="0" fontId="0" fillId="0" borderId="0" xfId="0" applyAlignment="1">
      <alignment horizontal="center"/>
    </xf>
    <xf numFmtId="0" fontId="22" fillId="0" borderId="0" xfId="0" applyFont="1" applyFill="1" applyBorder="1" applyAlignment="1">
      <alignment horizontal="center" vertical="center" wrapText="1"/>
    </xf>
    <xf numFmtId="0" fontId="0" fillId="0" borderId="0" xfId="0" applyAlignment="1">
      <alignment horizontal="center" vertical="center"/>
    </xf>
    <xf numFmtId="9" fontId="28" fillId="6" borderId="1" xfId="14" applyFont="1" applyFill="1" applyBorder="1" applyAlignment="1">
      <alignment horizontal="center" vertical="center" wrapText="1"/>
    </xf>
    <xf numFmtId="0" fontId="22" fillId="7" borderId="1"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2" fillId="7" borderId="1" xfId="0" applyFont="1" applyFill="1" applyBorder="1" applyAlignment="1">
      <alignment vertical="center" wrapText="1"/>
    </xf>
    <xf numFmtId="14" fontId="6" fillId="0" borderId="1" xfId="11" applyNumberFormat="1" applyFont="1" applyFill="1" applyBorder="1" applyAlignment="1" applyProtection="1">
      <alignment vertical="center" wrapText="1"/>
      <protection locked="0"/>
    </xf>
    <xf numFmtId="0" fontId="22" fillId="7" borderId="5" xfId="0" applyFont="1" applyFill="1" applyBorder="1" applyAlignment="1">
      <alignment horizontal="center" vertical="center" wrapText="1"/>
    </xf>
    <xf numFmtId="0" fontId="29" fillId="7" borderId="6" xfId="0" applyFont="1" applyFill="1" applyBorder="1" applyAlignment="1">
      <alignment vertical="center" wrapText="1"/>
    </xf>
    <xf numFmtId="0" fontId="22" fillId="7" borderId="6" xfId="0" applyFont="1" applyFill="1" applyBorder="1" applyAlignment="1">
      <alignment vertical="center" wrapText="1"/>
    </xf>
    <xf numFmtId="0" fontId="17" fillId="0" borderId="0" xfId="0" applyFont="1" applyProtection="1"/>
    <xf numFmtId="0" fontId="31" fillId="0" borderId="0" xfId="0" applyFont="1" applyProtection="1"/>
    <xf numFmtId="0" fontId="17" fillId="0" borderId="0" xfId="0" applyFont="1" applyAlignment="1" applyProtection="1">
      <alignment horizontal="center"/>
    </xf>
    <xf numFmtId="0" fontId="0" fillId="0" borderId="1" xfId="0" applyFont="1" applyFill="1" applyBorder="1" applyAlignment="1">
      <alignment horizontal="center" vertical="center" wrapText="1"/>
    </xf>
    <xf numFmtId="9" fontId="28" fillId="6" borderId="6" xfId="14" applyNumberFormat="1" applyFont="1" applyFill="1" applyBorder="1" applyAlignment="1">
      <alignment horizontal="center" vertical="center" wrapText="1"/>
    </xf>
    <xf numFmtId="9" fontId="28" fillId="6" borderId="1" xfId="14" applyNumberFormat="1" applyFont="1" applyFill="1" applyBorder="1" applyAlignment="1">
      <alignment horizontal="center" vertical="center" wrapText="1"/>
    </xf>
    <xf numFmtId="0" fontId="0" fillId="0" borderId="0" xfId="0" applyAlignment="1">
      <alignment vertical="center"/>
    </xf>
    <xf numFmtId="0" fontId="29" fillId="7" borderId="1" xfId="0" applyFont="1" applyFill="1" applyBorder="1" applyAlignment="1">
      <alignment horizontal="justify" vertical="center" wrapText="1"/>
    </xf>
    <xf numFmtId="9" fontId="22" fillId="7" borderId="1" xfId="14" applyNumberFormat="1" applyFont="1" applyFill="1" applyBorder="1" applyAlignment="1">
      <alignment horizontal="center" vertical="center" wrapText="1"/>
    </xf>
    <xf numFmtId="0" fontId="0" fillId="0" borderId="1" xfId="0" applyFont="1" applyBorder="1" applyAlignment="1">
      <alignment vertical="center" wrapText="1"/>
    </xf>
    <xf numFmtId="17" fontId="19" fillId="0" borderId="1" xfId="14" applyNumberFormat="1" applyFont="1" applyFill="1" applyBorder="1" applyAlignment="1">
      <alignment horizontal="center" vertical="center"/>
    </xf>
    <xf numFmtId="9" fontId="28" fillId="6" borderId="1" xfId="14" applyFont="1" applyFill="1" applyBorder="1" applyAlignment="1">
      <alignment horizontal="center" vertical="center" wrapText="1"/>
    </xf>
    <xf numFmtId="0" fontId="0" fillId="0" borderId="0" xfId="0" applyFill="1" applyBorder="1" applyProtection="1"/>
    <xf numFmtId="0" fontId="0" fillId="7" borderId="1" xfId="0" applyFont="1" applyFill="1" applyBorder="1" applyAlignment="1">
      <alignment vertical="center" wrapText="1"/>
    </xf>
    <xf numFmtId="0" fontId="0" fillId="0" borderId="0" xfId="0" applyFont="1"/>
    <xf numFmtId="9" fontId="0" fillId="0" borderId="1" xfId="0" applyNumberFormat="1" applyFont="1" applyFill="1" applyBorder="1" applyAlignment="1">
      <alignment horizontal="center" vertical="center" wrapText="1"/>
    </xf>
    <xf numFmtId="17" fontId="0" fillId="0" borderId="1" xfId="0" applyNumberFormat="1" applyFont="1" applyFill="1" applyBorder="1" applyAlignment="1">
      <alignment horizontal="center" vertical="center" wrapText="1"/>
    </xf>
    <xf numFmtId="1" fontId="19" fillId="3" borderId="1" xfId="14" applyNumberFormat="1" applyFont="1" applyFill="1" applyBorder="1" applyAlignment="1">
      <alignment horizontal="center" vertical="center" wrapText="1"/>
    </xf>
    <xf numFmtId="9" fontId="29" fillId="7" borderId="6" xfId="14" applyNumberFormat="1" applyFont="1" applyFill="1" applyBorder="1" applyAlignment="1">
      <alignment horizontal="center" vertical="center" wrapText="1"/>
    </xf>
    <xf numFmtId="0" fontId="33" fillId="3" borderId="0" xfId="0" applyFont="1" applyFill="1" applyBorder="1" applyAlignment="1" applyProtection="1">
      <alignment horizontal="center"/>
      <protection locked="0"/>
    </xf>
    <xf numFmtId="0" fontId="34" fillId="3" borderId="0" xfId="0" applyFont="1" applyFill="1" applyBorder="1" applyAlignment="1" applyProtection="1">
      <alignment horizontal="center" vertical="center" wrapText="1"/>
      <protection locked="0"/>
    </xf>
    <xf numFmtId="0" fontId="34" fillId="3" borderId="0" xfId="0" applyFont="1" applyFill="1" applyBorder="1" applyAlignment="1">
      <alignment horizontal="center"/>
    </xf>
    <xf numFmtId="0" fontId="33" fillId="3" borderId="0" xfId="0" applyFont="1" applyFill="1"/>
    <xf numFmtId="0" fontId="0" fillId="3" borderId="0" xfId="0" applyFill="1" applyBorder="1"/>
    <xf numFmtId="0" fontId="34" fillId="3" borderId="1" xfId="0" applyFont="1" applyFill="1" applyBorder="1" applyAlignment="1" applyProtection="1">
      <alignment horizontal="justify" vertical="center" wrapText="1"/>
    </xf>
    <xf numFmtId="0" fontId="34" fillId="3" borderId="0" xfId="0" applyFont="1" applyFill="1" applyBorder="1" applyAlignment="1" applyProtection="1">
      <alignment horizontal="justify" vertical="center" wrapText="1"/>
    </xf>
    <xf numFmtId="0" fontId="33" fillId="3" borderId="0" xfId="0" applyFont="1" applyFill="1" applyBorder="1" applyAlignment="1" applyProtection="1">
      <alignment horizontal="center" vertical="center" wrapText="1"/>
    </xf>
    <xf numFmtId="0" fontId="28" fillId="6" borderId="1" xfId="3" applyNumberFormat="1" applyFont="1" applyFill="1" applyBorder="1" applyAlignment="1">
      <alignment horizontal="center" vertical="center" wrapText="1"/>
    </xf>
    <xf numFmtId="0" fontId="28" fillId="6" borderId="1" xfId="14" applyNumberFormat="1" applyFont="1" applyFill="1" applyBorder="1" applyAlignment="1">
      <alignment horizontal="center" vertical="center" wrapText="1"/>
    </xf>
    <xf numFmtId="0" fontId="35" fillId="0" borderId="1" xfId="0" applyFont="1" applyBorder="1" applyAlignment="1" applyProtection="1">
      <alignment vertical="center" wrapText="1"/>
    </xf>
    <xf numFmtId="0" fontId="0" fillId="3" borderId="0" xfId="0" applyFill="1"/>
    <xf numFmtId="0" fontId="36" fillId="3" borderId="0" xfId="0" applyFont="1" applyFill="1" applyBorder="1" applyAlignment="1" applyProtection="1">
      <alignment horizontal="center"/>
      <protection locked="0"/>
    </xf>
    <xf numFmtId="0" fontId="37" fillId="3" borderId="0" xfId="0" applyFont="1" applyFill="1" applyBorder="1" applyAlignment="1" applyProtection="1">
      <alignment horizontal="center" vertical="center" wrapText="1"/>
      <protection locked="0"/>
    </xf>
    <xf numFmtId="0" fontId="22" fillId="3" borderId="0" xfId="0" applyFont="1" applyFill="1" applyBorder="1" applyAlignment="1">
      <alignment horizontal="center"/>
    </xf>
    <xf numFmtId="0" fontId="0" fillId="3" borderId="0" xfId="0" applyFill="1" applyAlignment="1">
      <alignment horizontal="center"/>
    </xf>
    <xf numFmtId="0" fontId="35" fillId="3" borderId="1" xfId="0" applyFont="1" applyFill="1" applyBorder="1" applyAlignment="1" applyProtection="1">
      <alignment horizontal="justify" vertical="center" wrapText="1"/>
    </xf>
    <xf numFmtId="0" fontId="35" fillId="3" borderId="0" xfId="0" applyFont="1" applyFill="1" applyBorder="1" applyAlignment="1" applyProtection="1">
      <alignment horizontal="justify" vertical="center" wrapText="1"/>
    </xf>
    <xf numFmtId="0" fontId="25" fillId="3" borderId="0" xfId="0" applyFont="1" applyFill="1" applyBorder="1" applyAlignment="1" applyProtection="1">
      <alignment horizontal="center" vertical="center" wrapText="1"/>
    </xf>
    <xf numFmtId="0" fontId="35" fillId="3" borderId="0" xfId="0" applyFont="1" applyFill="1" applyBorder="1" applyAlignment="1" applyProtection="1">
      <alignment vertical="center" wrapText="1"/>
    </xf>
    <xf numFmtId="17" fontId="19" fillId="3" borderId="1" xfId="14" applyNumberFormat="1" applyFont="1" applyFill="1" applyBorder="1" applyAlignment="1">
      <alignment horizontal="center" vertical="center"/>
    </xf>
    <xf numFmtId="168" fontId="19" fillId="3" borderId="1" xfId="14" applyNumberFormat="1" applyFont="1" applyFill="1" applyBorder="1" applyAlignment="1">
      <alignment horizontal="center" vertical="center"/>
    </xf>
    <xf numFmtId="0" fontId="33" fillId="3" borderId="0" xfId="0" applyFont="1" applyFill="1" applyBorder="1"/>
    <xf numFmtId="0" fontId="25" fillId="0" borderId="0" xfId="0" applyFont="1" applyProtection="1"/>
    <xf numFmtId="0" fontId="36" fillId="0" borderId="0" xfId="0" applyFont="1" applyProtection="1"/>
    <xf numFmtId="0" fontId="5" fillId="7" borderId="1" xfId="11" applyFont="1" applyFill="1" applyBorder="1" applyAlignment="1" applyProtection="1">
      <alignment horizontal="left" vertical="center" wrapText="1"/>
    </xf>
    <xf numFmtId="0" fontId="6" fillId="3" borderId="1" xfId="11" applyFont="1" applyFill="1" applyBorder="1" applyAlignment="1" applyProtection="1">
      <alignment horizontal="center" vertical="center"/>
    </xf>
    <xf numFmtId="0" fontId="6" fillId="3" borderId="1" xfId="11" applyFont="1" applyFill="1" applyBorder="1" applyAlignment="1" applyProtection="1">
      <alignment horizontal="center" vertical="center"/>
    </xf>
    <xf numFmtId="0" fontId="5" fillId="7" borderId="1" xfId="11" applyFont="1" applyFill="1" applyBorder="1" applyAlignment="1" applyProtection="1">
      <alignment vertical="center" wrapText="1"/>
    </xf>
    <xf numFmtId="0" fontId="5" fillId="7" borderId="1" xfId="11" applyFont="1" applyFill="1" applyBorder="1" applyAlignment="1" applyProtection="1">
      <alignment vertical="top" wrapText="1"/>
    </xf>
    <xf numFmtId="0" fontId="5" fillId="7" borderId="1" xfId="11"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7" borderId="1" xfId="11" applyFont="1" applyFill="1" applyBorder="1" applyAlignment="1" applyProtection="1">
      <alignment horizontal="center" vertical="center"/>
    </xf>
    <xf numFmtId="10" fontId="6" fillId="2" borderId="1" xfId="14" applyNumberFormat="1" applyFont="1" applyFill="1" applyBorder="1" applyAlignment="1" applyProtection="1">
      <alignment horizontal="center" vertical="center"/>
    </xf>
    <xf numFmtId="10" fontId="6" fillId="3" borderId="1" xfId="14" applyNumberFormat="1" applyFont="1" applyFill="1" applyBorder="1" applyAlignment="1" applyProtection="1">
      <alignment horizontal="center" vertical="center" wrapText="1"/>
    </xf>
    <xf numFmtId="10" fontId="38" fillId="0" borderId="1" xfId="14" applyNumberFormat="1" applyFont="1" applyBorder="1" applyAlignment="1" applyProtection="1">
      <alignment horizontal="center" vertical="center" wrapText="1"/>
    </xf>
    <xf numFmtId="10" fontId="27" fillId="0" borderId="1" xfId="14" applyNumberFormat="1" applyFont="1" applyBorder="1" applyAlignment="1" applyProtection="1">
      <alignment horizontal="center" vertical="center" wrapText="1"/>
    </xf>
    <xf numFmtId="10" fontId="25" fillId="0" borderId="1" xfId="14" applyNumberFormat="1" applyFont="1" applyBorder="1" applyAlignment="1" applyProtection="1">
      <alignment horizontal="center" vertical="center" wrapText="1"/>
    </xf>
    <xf numFmtId="0" fontId="5" fillId="7" borderId="1" xfId="11" applyFont="1" applyFill="1" applyBorder="1" applyAlignment="1" applyProtection="1">
      <alignment horizontal="justify" vertical="center" wrapText="1"/>
    </xf>
    <xf numFmtId="0" fontId="4" fillId="2" borderId="0" xfId="11" applyFont="1" applyFill="1" applyAlignment="1" applyProtection="1">
      <alignment horizontal="center" vertical="center"/>
    </xf>
    <xf numFmtId="0" fontId="2" fillId="2" borderId="0" xfId="11" applyFont="1" applyFill="1" applyAlignment="1" applyProtection="1">
      <alignment vertical="center"/>
    </xf>
    <xf numFmtId="0" fontId="2" fillId="2" borderId="0" xfId="11" applyFont="1" applyFill="1" applyAlignment="1" applyProtection="1">
      <alignment vertical="top" wrapText="1"/>
    </xf>
    <xf numFmtId="9" fontId="4" fillId="2" borderId="0" xfId="15" applyFont="1" applyFill="1" applyAlignment="1" applyProtection="1">
      <alignment vertical="center"/>
    </xf>
    <xf numFmtId="9" fontId="2" fillId="2" borderId="0" xfId="15" applyFont="1" applyFill="1" applyAlignment="1" applyProtection="1">
      <alignment vertical="center"/>
    </xf>
    <xf numFmtId="0" fontId="37" fillId="0" borderId="0" xfId="0" applyFont="1" applyAlignment="1" applyProtection="1">
      <alignment horizontal="center"/>
    </xf>
    <xf numFmtId="0" fontId="37" fillId="0" borderId="0" xfId="0" applyFont="1" applyProtection="1"/>
    <xf numFmtId="10" fontId="27" fillId="2" borderId="1" xfId="14" applyNumberFormat="1" applyFont="1" applyFill="1" applyBorder="1" applyAlignment="1" applyProtection="1">
      <alignment horizontal="center" vertical="center"/>
      <protection locked="0"/>
    </xf>
    <xf numFmtId="10" fontId="33" fillId="0" borderId="1" xfId="14" applyNumberFormat="1" applyFont="1" applyBorder="1" applyAlignment="1" applyProtection="1">
      <alignment horizontal="center" vertical="center" wrapText="1"/>
    </xf>
    <xf numFmtId="9" fontId="34" fillId="0" borderId="1" xfId="0" applyNumberFormat="1" applyFont="1" applyBorder="1" applyAlignment="1" applyProtection="1">
      <alignment horizontal="center" vertical="center"/>
    </xf>
    <xf numFmtId="0" fontId="36" fillId="0" borderId="0" xfId="0" applyFont="1" applyBorder="1" applyProtection="1"/>
    <xf numFmtId="10" fontId="6" fillId="2" borderId="1" xfId="15" applyNumberFormat="1" applyFont="1" applyFill="1" applyBorder="1" applyAlignment="1" applyProtection="1">
      <alignment horizontal="center" vertical="center"/>
    </xf>
    <xf numFmtId="10" fontId="27" fillId="2" borderId="1" xfId="15" applyNumberFormat="1" applyFont="1" applyFill="1" applyBorder="1" applyAlignment="1" applyProtection="1">
      <alignment horizontal="center" vertical="center"/>
      <protection locked="0"/>
    </xf>
    <xf numFmtId="0" fontId="6" fillId="0" borderId="0" xfId="0" applyFont="1" applyFill="1" applyProtection="1"/>
    <xf numFmtId="0" fontId="6" fillId="9" borderId="20" xfId="0" applyFont="1" applyFill="1" applyBorder="1" applyAlignment="1" applyProtection="1">
      <alignment horizontal="center" vertical="center"/>
    </xf>
    <xf numFmtId="0" fontId="5" fillId="10" borderId="20" xfId="0" applyFont="1" applyFill="1" applyBorder="1" applyAlignment="1" applyProtection="1">
      <alignment horizontal="left" vertical="center" wrapText="1"/>
    </xf>
    <xf numFmtId="0" fontId="5" fillId="10" borderId="20" xfId="0" applyFont="1" applyFill="1" applyBorder="1" applyAlignment="1" applyProtection="1">
      <alignment vertical="center" wrapText="1"/>
    </xf>
    <xf numFmtId="0" fontId="5" fillId="10" borderId="20" xfId="0" applyFont="1" applyFill="1" applyBorder="1" applyAlignment="1" applyProtection="1">
      <alignment vertical="top" wrapText="1"/>
    </xf>
    <xf numFmtId="10" fontId="38" fillId="3" borderId="1" xfId="14" applyNumberFormat="1" applyFont="1" applyFill="1" applyBorder="1" applyAlignment="1" applyProtection="1">
      <alignment horizontal="center" vertical="center" wrapText="1"/>
    </xf>
    <xf numFmtId="10" fontId="6" fillId="0" borderId="1" xfId="14" applyNumberFormat="1" applyFont="1" applyBorder="1" applyAlignment="1" applyProtection="1">
      <alignment horizontal="center" vertical="center" wrapText="1"/>
    </xf>
    <xf numFmtId="0" fontId="4" fillId="0" borderId="0" xfId="0" applyFont="1" applyAlignment="1" applyProtection="1">
      <alignment horizontal="center"/>
    </xf>
    <xf numFmtId="0" fontId="2" fillId="0" borderId="0" xfId="0" applyFont="1" applyProtection="1"/>
    <xf numFmtId="0" fontId="4" fillId="0" borderId="0" xfId="0" applyFont="1" applyProtection="1"/>
    <xf numFmtId="0" fontId="6" fillId="2" borderId="1" xfId="14" applyNumberFormat="1" applyFont="1" applyFill="1" applyBorder="1" applyAlignment="1" applyProtection="1">
      <alignment horizontal="center" vertical="center"/>
    </xf>
    <xf numFmtId="0" fontId="27" fillId="2" borderId="1" xfId="14" applyNumberFormat="1" applyFont="1" applyFill="1" applyBorder="1" applyAlignment="1" applyProtection="1">
      <alignment horizontal="center" vertical="center"/>
      <protection locked="0"/>
    </xf>
    <xf numFmtId="0" fontId="5" fillId="7" borderId="1" xfId="11" applyFont="1" applyFill="1" applyBorder="1" applyAlignment="1" applyProtection="1">
      <alignment horizontal="left" vertical="center" wrapText="1"/>
    </xf>
    <xf numFmtId="0" fontId="6" fillId="3" borderId="1" xfId="11" applyFont="1" applyFill="1" applyBorder="1" applyAlignment="1" applyProtection="1">
      <alignment horizontal="center" vertical="center"/>
    </xf>
    <xf numFmtId="0" fontId="5" fillId="7" borderId="1" xfId="11" applyFont="1" applyFill="1" applyBorder="1" applyAlignment="1" applyProtection="1">
      <alignment horizontal="center" vertical="center"/>
    </xf>
    <xf numFmtId="0" fontId="5" fillId="7" borderId="1" xfId="11" applyFont="1" applyFill="1" applyBorder="1" applyAlignment="1" applyProtection="1">
      <alignment horizontal="justify" vertical="center" wrapText="1"/>
    </xf>
    <xf numFmtId="0" fontId="5" fillId="7" borderId="1" xfId="11"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42" fillId="0" borderId="0" xfId="0" applyFont="1" applyProtection="1"/>
    <xf numFmtId="0" fontId="42" fillId="3" borderId="0" xfId="0" applyFont="1" applyFill="1" applyBorder="1" applyProtection="1"/>
    <xf numFmtId="0" fontId="35" fillId="0" borderId="0" xfId="0" applyFont="1" applyProtection="1"/>
    <xf numFmtId="0" fontId="5" fillId="5" borderId="1" xfId="0" applyFont="1" applyFill="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168" fontId="25" fillId="3" borderId="1" xfId="0" applyNumberFormat="1" applyFont="1" applyFill="1" applyBorder="1" applyAlignment="1" applyProtection="1">
      <alignment horizontal="center" vertical="center" wrapText="1"/>
    </xf>
    <xf numFmtId="0" fontId="25" fillId="0" borderId="1" xfId="0" applyFont="1" applyBorder="1" applyAlignment="1" applyProtection="1">
      <alignment horizontal="center" vertical="center"/>
    </xf>
    <xf numFmtId="9" fontId="25" fillId="0" borderId="1" xfId="14" applyFont="1" applyBorder="1" applyAlignment="1" applyProtection="1">
      <alignment horizontal="center" vertical="center"/>
    </xf>
    <xf numFmtId="0" fontId="35" fillId="0" borderId="0" xfId="0" applyFont="1" applyAlignment="1" applyProtection="1">
      <alignment horizontal="center"/>
    </xf>
    <xf numFmtId="0" fontId="5" fillId="7" borderId="1" xfId="11" applyFont="1" applyFill="1" applyBorder="1" applyAlignment="1" applyProtection="1">
      <alignment horizontal="center" vertical="center"/>
    </xf>
    <xf numFmtId="0" fontId="4" fillId="4" borderId="1" xfId="10" applyFont="1" applyFill="1" applyBorder="1" applyAlignment="1">
      <alignment horizontal="center" vertical="center"/>
    </xf>
    <xf numFmtId="0" fontId="2" fillId="0" borderId="1" xfId="10" applyBorder="1" applyAlignment="1">
      <alignment vertical="center" wrapText="1"/>
    </xf>
    <xf numFmtId="0" fontId="6" fillId="3" borderId="1" xfId="0" applyFont="1" applyFill="1" applyBorder="1" applyAlignment="1">
      <alignment vertical="center" wrapText="1"/>
    </xf>
    <xf numFmtId="0" fontId="43" fillId="0" borderId="1" xfId="0" applyFont="1" applyBorder="1" applyAlignment="1">
      <alignment vertical="center" wrapText="1"/>
    </xf>
    <xf numFmtId="0" fontId="2" fillId="0" borderId="0" xfId="13" applyBorder="1" applyAlignment="1">
      <alignment horizontal="center" vertical="center"/>
    </xf>
    <xf numFmtId="0" fontId="0" fillId="3" borderId="1" xfId="0" applyFont="1" applyFill="1" applyBorder="1" applyAlignment="1">
      <alignment vertical="center" wrapText="1"/>
    </xf>
    <xf numFmtId="0" fontId="0" fillId="0" borderId="0" xfId="0" applyFill="1"/>
    <xf numFmtId="0" fontId="0" fillId="0" borderId="0" xfId="0" applyBorder="1"/>
    <xf numFmtId="0" fontId="44" fillId="0" borderId="0" xfId="0" applyFont="1" applyAlignment="1">
      <alignment horizontal="center" vertical="center"/>
    </xf>
    <xf numFmtId="0" fontId="44" fillId="0" borderId="0" xfId="0" applyFont="1" applyAlignment="1">
      <alignment horizontal="left" vertical="center" wrapText="1" indent="1"/>
    </xf>
    <xf numFmtId="0" fontId="44" fillId="0" borderId="0" xfId="0" applyFont="1" applyFill="1" applyAlignment="1">
      <alignment horizontal="left" vertical="center" indent="1"/>
    </xf>
    <xf numFmtId="0" fontId="44" fillId="3" borderId="0" xfId="0" applyFont="1" applyFill="1" applyAlignment="1">
      <alignment horizontal="left" vertical="center" indent="1"/>
    </xf>
    <xf numFmtId="0" fontId="44" fillId="3" borderId="1" xfId="0" applyFont="1" applyFill="1" applyBorder="1" applyAlignment="1">
      <alignment horizontal="center" vertical="center"/>
    </xf>
    <xf numFmtId="0" fontId="44" fillId="3" borderId="1" xfId="0" applyFont="1" applyFill="1" applyBorder="1" applyAlignment="1">
      <alignment horizontal="left" vertical="center" wrapText="1" indent="1"/>
    </xf>
    <xf numFmtId="0" fontId="38" fillId="3" borderId="1" xfId="0" applyFont="1" applyFill="1" applyBorder="1" applyAlignment="1">
      <alignment horizontal="center" vertical="center"/>
    </xf>
    <xf numFmtId="0" fontId="38" fillId="3" borderId="1" xfId="0" applyFont="1" applyFill="1" applyBorder="1" applyAlignment="1">
      <alignment horizontal="left" vertical="center" wrapText="1" indent="1"/>
    </xf>
    <xf numFmtId="0" fontId="44" fillId="0" borderId="1" xfId="0" applyFont="1" applyFill="1" applyBorder="1" applyAlignment="1">
      <alignment horizontal="left" vertical="center" wrapText="1" indent="1"/>
    </xf>
    <xf numFmtId="0" fontId="44" fillId="3" borderId="0" xfId="0" applyFont="1" applyFill="1" applyAlignment="1">
      <alignment horizontal="center" vertical="center"/>
    </xf>
    <xf numFmtId="0" fontId="44" fillId="3" borderId="0" xfId="0" applyFont="1" applyFill="1" applyAlignment="1">
      <alignment horizontal="left" vertical="center" wrapText="1" indent="1"/>
    </xf>
    <xf numFmtId="0" fontId="0" fillId="0" borderId="6" xfId="0" applyBorder="1"/>
    <xf numFmtId="0" fontId="0" fillId="0" borderId="1" xfId="0" applyBorder="1"/>
    <xf numFmtId="0" fontId="25" fillId="0" borderId="1" xfId="0" applyFont="1" applyBorder="1" applyAlignment="1" applyProtection="1">
      <alignment horizontal="justify" vertical="center" wrapText="1"/>
    </xf>
    <xf numFmtId="17" fontId="0" fillId="3" borderId="1" xfId="14" applyNumberFormat="1" applyFont="1" applyFill="1" applyBorder="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9" fontId="19" fillId="3" borderId="1" xfId="14" applyNumberFormat="1" applyFont="1" applyFill="1" applyBorder="1" applyAlignment="1">
      <alignment horizontal="center" vertical="center"/>
    </xf>
    <xf numFmtId="0" fontId="5" fillId="7" borderId="1" xfId="11" applyFont="1" applyFill="1" applyBorder="1" applyAlignment="1" applyProtection="1">
      <alignment horizontal="left" vertical="center" wrapText="1"/>
    </xf>
    <xf numFmtId="0" fontId="5" fillId="7" borderId="1" xfId="11" applyFont="1" applyFill="1" applyBorder="1" applyAlignment="1" applyProtection="1">
      <alignment horizontal="center" vertical="center" wrapText="1"/>
    </xf>
    <xf numFmtId="0" fontId="5" fillId="7" borderId="1" xfId="11" applyFont="1" applyFill="1" applyBorder="1" applyAlignment="1" applyProtection="1">
      <alignment horizontal="justify" vertical="center" wrapText="1"/>
    </xf>
    <xf numFmtId="0" fontId="6" fillId="3" borderId="1" xfId="11" applyFont="1" applyFill="1" applyBorder="1" applyAlignment="1" applyProtection="1">
      <alignment horizontal="center" vertical="center"/>
    </xf>
    <xf numFmtId="0" fontId="5" fillId="7" borderId="1" xfId="11" applyFont="1" applyFill="1" applyBorder="1" applyAlignment="1" applyProtection="1">
      <alignment horizontal="center" vertical="center"/>
    </xf>
    <xf numFmtId="0" fontId="0" fillId="0" borderId="1" xfId="0" applyFill="1" applyBorder="1" applyAlignment="1">
      <alignment horizontal="center" vertical="center" wrapText="1"/>
    </xf>
    <xf numFmtId="168" fontId="19" fillId="0" borderId="1" xfId="14" applyNumberFormat="1" applyFont="1" applyFill="1" applyBorder="1" applyAlignment="1">
      <alignment horizontal="center" vertical="center"/>
    </xf>
    <xf numFmtId="17" fontId="31" fillId="0" borderId="1" xfId="14" applyNumberFormat="1" applyFont="1" applyFill="1" applyBorder="1" applyAlignment="1">
      <alignment horizontal="center" vertical="center"/>
    </xf>
    <xf numFmtId="9" fontId="31" fillId="0" borderId="1" xfId="14" applyNumberFormat="1" applyFont="1" applyFill="1" applyBorder="1" applyAlignment="1">
      <alignment horizontal="center" vertical="center"/>
    </xf>
    <xf numFmtId="1" fontId="19" fillId="3" borderId="5" xfId="14" applyNumberFormat="1" applyFont="1" applyFill="1" applyBorder="1" applyAlignment="1">
      <alignment horizontal="center" vertical="center" wrapText="1"/>
    </xf>
    <xf numFmtId="10" fontId="0" fillId="0" borderId="0" xfId="0" applyNumberFormat="1"/>
    <xf numFmtId="9" fontId="19" fillId="0" borderId="1" xfId="14" applyNumberFormat="1" applyFont="1" applyFill="1" applyBorder="1" applyAlignment="1">
      <alignment horizontal="center" vertical="center"/>
    </xf>
    <xf numFmtId="0" fontId="0" fillId="3" borderId="1" xfId="0" applyFill="1" applyBorder="1" applyAlignment="1">
      <alignment horizontal="center" vertical="center"/>
    </xf>
    <xf numFmtId="0" fontId="46" fillId="0" borderId="1" xfId="0" applyFont="1" applyBorder="1" applyAlignment="1">
      <alignment horizontal="justify" vertical="center" wrapText="1"/>
    </xf>
    <xf numFmtId="0" fontId="47" fillId="0" borderId="1" xfId="0" applyFont="1" applyBorder="1" applyAlignment="1">
      <alignment horizontal="justify" vertical="center" wrapText="1"/>
    </xf>
    <xf numFmtId="0" fontId="0" fillId="0" borderId="1" xfId="0" applyFont="1" applyFill="1" applyBorder="1" applyAlignment="1">
      <alignment horizontal="justify" vertical="center" wrapText="1"/>
    </xf>
    <xf numFmtId="10" fontId="0" fillId="0" borderId="1" xfId="14" applyNumberFormat="1" applyFont="1" applyFill="1" applyBorder="1" applyAlignment="1">
      <alignment horizontal="center" vertical="center" wrapText="1"/>
    </xf>
    <xf numFmtId="9" fontId="34" fillId="3" borderId="1" xfId="14" applyNumberFormat="1" applyFont="1" applyFill="1" applyBorder="1" applyAlignment="1" applyProtection="1">
      <alignment horizontal="center" vertical="center" wrapText="1"/>
    </xf>
    <xf numFmtId="0" fontId="0" fillId="0" borderId="1" xfId="0" applyFill="1" applyBorder="1" applyAlignment="1">
      <alignment horizontal="left" vertical="center" wrapText="1"/>
    </xf>
    <xf numFmtId="9" fontId="0" fillId="0" borderId="0" xfId="0" applyNumberFormat="1"/>
    <xf numFmtId="0" fontId="32" fillId="0" borderId="1" xfId="0" applyFont="1" applyBorder="1" applyAlignment="1">
      <alignment horizontal="justify" vertical="center" wrapText="1"/>
    </xf>
    <xf numFmtId="0" fontId="0" fillId="3" borderId="0" xfId="0" applyFill="1" applyBorder="1" applyAlignment="1" applyProtection="1">
      <alignment horizontal="center"/>
    </xf>
    <xf numFmtId="0" fontId="0" fillId="0" borderId="0" xfId="0" applyFont="1" applyBorder="1" applyAlignment="1" applyProtection="1">
      <alignment horizontal="center"/>
    </xf>
    <xf numFmtId="0" fontId="0" fillId="0" borderId="0" xfId="0" applyFill="1" applyAlignment="1" applyProtection="1">
      <alignment horizontal="center"/>
    </xf>
    <xf numFmtId="0" fontId="0" fillId="0" borderId="0" xfId="0" applyAlignment="1" applyProtection="1">
      <alignment horizontal="center"/>
    </xf>
    <xf numFmtId="17" fontId="0" fillId="0" borderId="1" xfId="14" applyNumberFormat="1" applyFont="1" applyFill="1" applyBorder="1" applyAlignment="1">
      <alignment horizontal="center" vertical="center" wrapText="1"/>
    </xf>
    <xf numFmtId="17" fontId="31" fillId="0" borderId="1" xfId="0" applyNumberFormat="1" applyFont="1" applyFill="1" applyBorder="1" applyAlignment="1">
      <alignment horizontal="justify" vertical="center" wrapText="1"/>
    </xf>
    <xf numFmtId="9" fontId="19" fillId="3" borderId="1" xfId="14" applyNumberFormat="1" applyFont="1" applyFill="1" applyBorder="1" applyAlignment="1">
      <alignment horizontal="center" vertical="center"/>
    </xf>
    <xf numFmtId="0" fontId="31" fillId="0" borderId="1" xfId="0" applyFont="1" applyFill="1" applyBorder="1" applyAlignment="1">
      <alignment horizontal="justify" vertical="center" wrapText="1"/>
    </xf>
    <xf numFmtId="14" fontId="6" fillId="0" borderId="1" xfId="11" applyNumberFormat="1" applyFont="1" applyFill="1" applyBorder="1" applyAlignment="1" applyProtection="1">
      <alignment horizontal="center" vertical="center" wrapText="1"/>
      <protection locked="0"/>
    </xf>
    <xf numFmtId="0" fontId="49" fillId="0" borderId="0" xfId="0" applyFont="1"/>
    <xf numFmtId="0" fontId="22" fillId="6" borderId="1" xfId="0" applyFont="1" applyFill="1" applyBorder="1" applyAlignment="1">
      <alignment horizontal="center" vertical="center" wrapText="1"/>
    </xf>
    <xf numFmtId="0" fontId="31" fillId="3" borderId="1" xfId="0" applyFont="1" applyFill="1" applyBorder="1" applyAlignment="1">
      <alignment horizontal="center" vertical="center"/>
    </xf>
    <xf numFmtId="0" fontId="31" fillId="3" borderId="1" xfId="0" applyFont="1" applyFill="1" applyBorder="1" applyAlignment="1">
      <alignment vertical="center" wrapText="1"/>
    </xf>
    <xf numFmtId="9" fontId="31" fillId="3" borderId="1" xfId="14" applyNumberFormat="1" applyFont="1" applyFill="1" applyBorder="1" applyAlignment="1">
      <alignment horizontal="center" vertical="center"/>
    </xf>
    <xf numFmtId="0" fontId="31" fillId="3" borderId="1" xfId="0" applyFont="1" applyFill="1" applyBorder="1" applyAlignment="1">
      <alignment horizontal="center" vertical="center" wrapText="1"/>
    </xf>
    <xf numFmtId="0" fontId="31" fillId="0" borderId="1" xfId="0" applyFont="1" applyFill="1" applyBorder="1" applyAlignment="1">
      <alignment vertical="center" wrapText="1"/>
    </xf>
    <xf numFmtId="17" fontId="31" fillId="0" borderId="1" xfId="0" applyNumberFormat="1" applyFont="1" applyFill="1" applyBorder="1" applyAlignment="1">
      <alignment horizontal="center" vertical="center" wrapText="1"/>
    </xf>
    <xf numFmtId="0" fontId="31" fillId="3" borderId="1" xfId="0" applyFont="1" applyFill="1" applyBorder="1" applyAlignment="1">
      <alignment horizontal="justify" vertical="center" wrapText="1"/>
    </xf>
    <xf numFmtId="0" fontId="31" fillId="3" borderId="1" xfId="0" applyFont="1" applyFill="1" applyBorder="1" applyAlignment="1">
      <alignment horizontal="left" vertical="center" wrapText="1"/>
    </xf>
    <xf numFmtId="17" fontId="31" fillId="3" borderId="1" xfId="14" applyNumberFormat="1" applyFont="1" applyFill="1" applyBorder="1" applyAlignment="1">
      <alignment horizontal="center" vertical="center"/>
    </xf>
    <xf numFmtId="0" fontId="0" fillId="0" borderId="1" xfId="0" applyFont="1" applyFill="1" applyBorder="1" applyAlignment="1">
      <alignment horizontal="justify" vertical="justify" wrapText="1"/>
    </xf>
    <xf numFmtId="0" fontId="0" fillId="0" borderId="1" xfId="0" applyFont="1" applyFill="1" applyBorder="1" applyAlignment="1">
      <alignment horizontal="left" vertical="center" wrapText="1"/>
    </xf>
    <xf numFmtId="0" fontId="21" fillId="0" borderId="0" xfId="0" applyFont="1" applyAlignment="1">
      <alignment horizontal="justify" vertical="center" wrapText="1"/>
    </xf>
    <xf numFmtId="0" fontId="0" fillId="3" borderId="0" xfId="0" applyFill="1" applyAlignment="1">
      <alignment horizontal="center" vertical="center"/>
    </xf>
    <xf numFmtId="0" fontId="33" fillId="3" borderId="0" xfId="0" applyFont="1" applyFill="1" applyAlignment="1" applyProtection="1">
      <alignment horizontal="center"/>
      <protection locked="0"/>
    </xf>
    <xf numFmtId="0" fontId="34" fillId="3" borderId="0" xfId="0" applyFont="1" applyFill="1" applyAlignment="1" applyProtection="1">
      <alignment horizontal="center" vertical="center" wrapText="1"/>
      <protection locked="0"/>
    </xf>
    <xf numFmtId="0" fontId="34" fillId="3" borderId="0" xfId="0" applyFont="1" applyFill="1" applyAlignment="1">
      <alignment horizontal="center"/>
    </xf>
    <xf numFmtId="0" fontId="34" fillId="3" borderId="0" xfId="0" applyFont="1" applyFill="1" applyAlignment="1">
      <alignment horizontal="justify" vertical="center" wrapText="1"/>
    </xf>
    <xf numFmtId="0" fontId="33" fillId="3" borderId="0" xfId="0" applyFont="1" applyFill="1" applyAlignment="1">
      <alignment horizontal="center" vertical="center" wrapText="1"/>
    </xf>
    <xf numFmtId="0" fontId="22" fillId="0" borderId="0" xfId="0" applyFont="1" applyAlignment="1">
      <alignment horizontal="center" vertical="center" wrapText="1"/>
    </xf>
    <xf numFmtId="0" fontId="0" fillId="0" borderId="1" xfId="0" applyBorder="1" applyAlignment="1">
      <alignment horizontal="center" vertical="center" wrapText="1"/>
    </xf>
    <xf numFmtId="17" fontId="31" fillId="0" borderId="1" xfId="0" applyNumberFormat="1" applyFont="1" applyBorder="1" applyAlignment="1" applyProtection="1">
      <alignment horizontal="center" vertical="center" wrapText="1"/>
      <protection locked="0"/>
    </xf>
    <xf numFmtId="0" fontId="0" fillId="0" borderId="1" xfId="0" applyBorder="1" applyAlignment="1">
      <alignment horizontal="justify" vertical="center" wrapText="1"/>
    </xf>
    <xf numFmtId="0" fontId="0" fillId="0" borderId="0" xfId="0" applyAlignment="1">
      <alignment vertical="center" wrapText="1"/>
    </xf>
    <xf numFmtId="17" fontId="0" fillId="0" borderId="1" xfId="0" applyNumberFormat="1" applyBorder="1" applyAlignment="1">
      <alignment horizontal="justify" vertical="center" wrapText="1"/>
    </xf>
    <xf numFmtId="17" fontId="31" fillId="0" borderId="5" xfId="0" applyNumberFormat="1" applyFont="1" applyBorder="1" applyAlignment="1" applyProtection="1">
      <alignment horizontal="center" vertical="center" wrapText="1"/>
      <protection locked="0"/>
    </xf>
    <xf numFmtId="0" fontId="0" fillId="0" borderId="1" xfId="0" applyBorder="1" applyAlignment="1">
      <alignment vertical="center" wrapText="1"/>
    </xf>
    <xf numFmtId="9" fontId="19" fillId="0" borderId="1" xfId="14" applyFont="1" applyFill="1" applyBorder="1" applyAlignment="1">
      <alignment vertical="center" wrapText="1"/>
    </xf>
    <xf numFmtId="9" fontId="19" fillId="0" borderId="1" xfId="14" applyFont="1" applyFill="1" applyBorder="1" applyAlignment="1">
      <alignment horizontal="center" vertical="center" wrapText="1"/>
    </xf>
    <xf numFmtId="17" fontId="0" fillId="0" borderId="1" xfId="0" applyNumberFormat="1" applyBorder="1" applyAlignment="1">
      <alignment horizontal="center" vertical="center" wrapText="1"/>
    </xf>
    <xf numFmtId="0" fontId="0" fillId="0" borderId="0" xfId="0" applyAlignment="1">
      <alignment horizontal="center" vertical="center" wrapText="1"/>
    </xf>
    <xf numFmtId="0" fontId="26" fillId="3" borderId="1" xfId="0" applyFont="1" applyFill="1" applyBorder="1" applyAlignment="1" applyProtection="1">
      <alignment horizontal="justify" vertical="center" wrapText="1"/>
    </xf>
    <xf numFmtId="0" fontId="40" fillId="3" borderId="1" xfId="0" applyFont="1" applyFill="1" applyBorder="1" applyAlignment="1" applyProtection="1">
      <alignment horizontal="center" vertical="center"/>
    </xf>
    <xf numFmtId="0" fontId="26" fillId="3" borderId="1" xfId="14" applyNumberFormat="1" applyFont="1" applyFill="1" applyBorder="1" applyAlignment="1" applyProtection="1">
      <alignment horizontal="justify" vertical="center" wrapText="1"/>
    </xf>
    <xf numFmtId="0" fontId="7" fillId="5" borderId="5" xfId="7" applyFont="1" applyFill="1" applyBorder="1" applyAlignment="1" applyProtection="1">
      <alignment horizontal="center" vertical="center" wrapText="1"/>
    </xf>
    <xf numFmtId="0" fontId="7" fillId="5" borderId="6" xfId="7" applyFont="1" applyFill="1" applyBorder="1" applyAlignment="1" applyProtection="1">
      <alignment horizontal="center" vertical="center" wrapText="1"/>
    </xf>
    <xf numFmtId="0" fontId="39" fillId="4" borderId="1" xfId="0" applyFont="1" applyFill="1" applyBorder="1" applyAlignment="1" applyProtection="1">
      <alignment horizontal="justify" vertical="center" wrapText="1"/>
    </xf>
    <xf numFmtId="0" fontId="8" fillId="0" borderId="1" xfId="7" applyFont="1" applyFill="1" applyBorder="1" applyAlignment="1" applyProtection="1">
      <alignment horizontal="justify" vertical="center" wrapText="1"/>
    </xf>
    <xf numFmtId="0" fontId="7" fillId="5" borderId="1" xfId="7"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40" fillId="0" borderId="1" xfId="0" applyFont="1" applyFill="1" applyBorder="1" applyAlignment="1" applyProtection="1">
      <alignment horizontal="center" vertical="center"/>
    </xf>
    <xf numFmtId="0" fontId="26" fillId="0" borderId="1" xfId="0" applyFont="1" applyFill="1" applyBorder="1" applyAlignment="1" applyProtection="1">
      <alignment horizontal="justify" vertical="center" wrapText="1"/>
    </xf>
    <xf numFmtId="0" fontId="7" fillId="5" borderId="7" xfId="7" applyFont="1" applyFill="1" applyBorder="1" applyAlignment="1" applyProtection="1">
      <alignment horizontal="center" vertical="center" wrapText="1"/>
    </xf>
    <xf numFmtId="0" fontId="7" fillId="5" borderId="8" xfId="7" applyFont="1" applyFill="1" applyBorder="1" applyAlignment="1" applyProtection="1">
      <alignment horizontal="center" vertical="center" wrapText="1"/>
    </xf>
    <xf numFmtId="0" fontId="0" fillId="3" borderId="7" xfId="0" applyFill="1" applyBorder="1" applyAlignment="1" applyProtection="1">
      <alignment horizontal="center"/>
    </xf>
    <xf numFmtId="0" fontId="0" fillId="3" borderId="9" xfId="0" applyFill="1" applyBorder="1" applyAlignment="1" applyProtection="1">
      <alignment horizontal="center"/>
    </xf>
    <xf numFmtId="0" fontId="0" fillId="3" borderId="10" xfId="0" applyFill="1" applyBorder="1" applyAlignment="1" applyProtection="1">
      <alignment horizontal="center"/>
    </xf>
    <xf numFmtId="0" fontId="0" fillId="3" borderId="11" xfId="0" applyFill="1" applyBorder="1" applyAlignment="1" applyProtection="1">
      <alignment horizontal="center"/>
    </xf>
    <xf numFmtId="0" fontId="0" fillId="3" borderId="12" xfId="0" applyFill="1" applyBorder="1" applyAlignment="1" applyProtection="1">
      <alignment horizontal="center"/>
    </xf>
    <xf numFmtId="0" fontId="0" fillId="3" borderId="13" xfId="0" applyFill="1" applyBorder="1" applyAlignment="1" applyProtection="1">
      <alignment horizontal="center"/>
    </xf>
    <xf numFmtId="0" fontId="26" fillId="0" borderId="1" xfId="0" applyFont="1" applyBorder="1" applyAlignment="1" applyProtection="1">
      <alignment horizontal="center" vertical="center" wrapText="1"/>
    </xf>
    <xf numFmtId="0" fontId="7" fillId="11" borderId="2" xfId="0" applyFont="1" applyFill="1" applyBorder="1" applyAlignment="1" applyProtection="1">
      <alignment horizontal="center" vertical="center"/>
    </xf>
    <xf numFmtId="0" fontId="7" fillId="11" borderId="14" xfId="0" applyFont="1" applyFill="1" applyBorder="1" applyAlignment="1" applyProtection="1">
      <alignment horizontal="center" vertical="center"/>
    </xf>
    <xf numFmtId="0" fontId="7" fillId="11" borderId="15" xfId="0" applyFont="1" applyFill="1" applyBorder="1" applyAlignment="1" applyProtection="1">
      <alignment horizontal="center" vertical="center"/>
    </xf>
    <xf numFmtId="0" fontId="40" fillId="0" borderId="1" xfId="0" applyFont="1" applyFill="1" applyBorder="1" applyAlignment="1" applyProtection="1">
      <alignment horizontal="center" vertical="center" wrapText="1"/>
    </xf>
    <xf numFmtId="0" fontId="7" fillId="5" borderId="9" xfId="7" applyFont="1" applyFill="1" applyBorder="1" applyAlignment="1" applyProtection="1">
      <alignment horizontal="center" vertical="center" wrapText="1"/>
    </xf>
    <xf numFmtId="0" fontId="39" fillId="0" borderId="1" xfId="0" applyFont="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9" fontId="39" fillId="4" borderId="1" xfId="0" applyNumberFormat="1" applyFont="1" applyFill="1" applyBorder="1" applyAlignment="1" applyProtection="1">
      <alignment horizontal="justify" vertical="center" wrapText="1"/>
    </xf>
    <xf numFmtId="0" fontId="35" fillId="3" borderId="1" xfId="0" applyFont="1" applyFill="1" applyBorder="1" applyAlignment="1" applyProtection="1">
      <alignment horizontal="center" vertical="center"/>
    </xf>
    <xf numFmtId="0" fontId="42" fillId="0" borderId="1" xfId="0" applyFont="1" applyFill="1" applyBorder="1" applyAlignment="1" applyProtection="1">
      <alignment horizontal="center"/>
    </xf>
    <xf numFmtId="0" fontId="35" fillId="0" borderId="1" xfId="0" applyFont="1" applyFill="1" applyBorder="1" applyAlignment="1" applyProtection="1">
      <alignment horizontal="center" vertical="center" wrapText="1"/>
    </xf>
    <xf numFmtId="0" fontId="35" fillId="0" borderId="1" xfId="0" applyFont="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6" fillId="2" borderId="1" xfId="11" applyFont="1" applyFill="1" applyBorder="1" applyAlignment="1" applyProtection="1">
      <alignment horizontal="center" vertical="center" wrapText="1"/>
      <protection locked="0"/>
    </xf>
    <xf numFmtId="0" fontId="5" fillId="7" borderId="1" xfId="11" applyFont="1" applyFill="1" applyBorder="1" applyAlignment="1" applyProtection="1">
      <alignment horizontal="left" vertical="center" wrapText="1"/>
    </xf>
    <xf numFmtId="0" fontId="5" fillId="7" borderId="1" xfId="11" applyFont="1" applyFill="1" applyBorder="1" applyAlignment="1" applyProtection="1">
      <alignment horizontal="center" vertical="center" wrapText="1"/>
    </xf>
    <xf numFmtId="0" fontId="6" fillId="0" borderId="1" xfId="11" applyFont="1" applyFill="1" applyBorder="1" applyAlignment="1" applyProtection="1">
      <alignment horizontal="center" vertical="center" wrapText="1"/>
      <protection locked="0"/>
    </xf>
    <xf numFmtId="0" fontId="5" fillId="0" borderId="1" xfId="11" applyFont="1" applyFill="1" applyBorder="1" applyAlignment="1" applyProtection="1">
      <alignment horizontal="center" vertical="center" wrapText="1"/>
      <protection locked="0"/>
    </xf>
    <xf numFmtId="0" fontId="6" fillId="0" borderId="1" xfId="11" applyFont="1" applyFill="1" applyBorder="1" applyAlignment="1" applyProtection="1">
      <alignment horizontal="center" vertical="center"/>
      <protection locked="0"/>
    </xf>
    <xf numFmtId="0" fontId="5" fillId="7" borderId="1" xfId="11" applyFont="1" applyFill="1" applyBorder="1" applyAlignment="1" applyProtection="1">
      <alignment horizontal="justify" vertical="center"/>
    </xf>
    <xf numFmtId="0" fontId="5" fillId="7" borderId="1" xfId="11" applyFont="1" applyFill="1" applyBorder="1" applyAlignment="1" applyProtection="1">
      <alignment horizontal="justify" vertical="center" wrapText="1"/>
    </xf>
    <xf numFmtId="0" fontId="6" fillId="2" borderId="1" xfId="11" applyFont="1" applyFill="1" applyBorder="1" applyAlignment="1" applyProtection="1">
      <alignment horizontal="center" vertical="center"/>
      <protection locked="0"/>
    </xf>
    <xf numFmtId="0" fontId="35" fillId="12" borderId="1" xfId="11" applyFont="1" applyFill="1" applyBorder="1" applyAlignment="1" applyProtection="1">
      <alignment horizontal="center" vertical="center"/>
    </xf>
    <xf numFmtId="0" fontId="35" fillId="0" borderId="1" xfId="11" applyFont="1" applyFill="1" applyBorder="1" applyAlignment="1" applyProtection="1">
      <alignment horizontal="center" vertical="center"/>
    </xf>
    <xf numFmtId="0" fontId="6" fillId="3" borderId="2" xfId="0" applyFont="1" applyFill="1" applyBorder="1" applyAlignment="1" applyProtection="1">
      <alignment horizontal="left" vertical="center" wrapText="1"/>
      <protection locked="0"/>
    </xf>
    <xf numFmtId="0" fontId="6" fillId="3" borderId="14"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25" fillId="3" borderId="1" xfId="0" applyFont="1" applyFill="1" applyBorder="1" applyAlignment="1" applyProtection="1">
      <alignment horizontal="center" vertical="center"/>
      <protection locked="0"/>
    </xf>
    <xf numFmtId="0" fontId="25" fillId="3" borderId="1" xfId="0" applyFont="1" applyFill="1" applyBorder="1" applyAlignment="1" applyProtection="1">
      <alignment horizontal="left" vertical="center" wrapText="1"/>
      <protection locked="0"/>
    </xf>
    <xf numFmtId="0" fontId="48" fillId="2" borderId="1" xfId="11" applyFont="1" applyFill="1" applyBorder="1" applyAlignment="1" applyProtection="1">
      <alignment horizontal="left" vertical="center" wrapText="1"/>
      <protection locked="0"/>
    </xf>
    <xf numFmtId="0" fontId="6" fillId="3" borderId="1" xfId="11" applyFont="1" applyFill="1" applyBorder="1" applyAlignment="1" applyProtection="1">
      <alignment horizontal="center" vertical="center" wrapText="1"/>
    </xf>
    <xf numFmtId="0" fontId="6" fillId="0" borderId="1" xfId="11" applyFont="1" applyFill="1" applyBorder="1" applyAlignment="1" applyProtection="1">
      <alignment horizontal="center" vertical="center" wrapText="1"/>
    </xf>
    <xf numFmtId="0" fontId="12" fillId="2" borderId="1" xfId="11" applyFont="1" applyFill="1" applyBorder="1" applyAlignment="1" applyProtection="1">
      <alignment horizontal="center" vertical="center"/>
    </xf>
    <xf numFmtId="14" fontId="6" fillId="2" borderId="1" xfId="11" applyNumberFormat="1" applyFont="1" applyFill="1" applyBorder="1" applyAlignment="1" applyProtection="1">
      <alignment horizontal="center" vertical="center" wrapText="1"/>
    </xf>
    <xf numFmtId="9" fontId="6" fillId="2" borderId="1" xfId="15" applyFont="1" applyFill="1" applyBorder="1" applyAlignment="1" applyProtection="1">
      <alignment horizontal="center" vertical="center" wrapText="1"/>
    </xf>
    <xf numFmtId="0" fontId="6" fillId="3" borderId="1" xfId="11" applyFont="1" applyFill="1" applyBorder="1" applyAlignment="1" applyProtection="1">
      <alignment horizontal="center" vertical="center"/>
    </xf>
    <xf numFmtId="9" fontId="5" fillId="2" borderId="1" xfId="15" applyFont="1" applyFill="1" applyBorder="1" applyAlignment="1" applyProtection="1">
      <alignment horizontal="center" vertical="center"/>
      <protection locked="0"/>
    </xf>
    <xf numFmtId="0" fontId="5" fillId="12" borderId="1" xfId="11" applyFont="1" applyFill="1" applyBorder="1" applyAlignment="1" applyProtection="1">
      <alignment horizontal="center" vertical="center"/>
    </xf>
    <xf numFmtId="168" fontId="6" fillId="0" borderId="1" xfId="15" applyNumberFormat="1" applyFont="1" applyFill="1" applyBorder="1" applyAlignment="1" applyProtection="1">
      <alignment horizontal="center" vertical="center" wrapText="1"/>
    </xf>
    <xf numFmtId="49" fontId="6" fillId="2" borderId="1" xfId="11" applyNumberFormat="1" applyFont="1" applyFill="1" applyBorder="1" applyAlignment="1" applyProtection="1">
      <alignment horizontal="center" vertical="center"/>
    </xf>
    <xf numFmtId="0" fontId="5" fillId="7" borderId="1" xfId="11" applyFont="1" applyFill="1" applyBorder="1" applyAlignment="1" applyProtection="1">
      <alignment horizontal="center" vertical="center"/>
    </xf>
    <xf numFmtId="9" fontId="5" fillId="7" borderId="1" xfId="15" applyFont="1" applyFill="1" applyBorder="1" applyAlignment="1" applyProtection="1">
      <alignment horizontal="center" vertical="center"/>
    </xf>
    <xf numFmtId="0" fontId="6" fillId="0" borderId="1" xfId="11" applyFont="1" applyFill="1" applyBorder="1" applyAlignment="1" applyProtection="1">
      <alignment horizontal="center" vertical="center"/>
    </xf>
    <xf numFmtId="0" fontId="5" fillId="2" borderId="3" xfId="11" applyFont="1" applyFill="1" applyBorder="1" applyAlignment="1" applyProtection="1">
      <alignment horizontal="center" vertical="center"/>
    </xf>
    <xf numFmtId="0" fontId="5" fillId="2" borderId="0" xfId="11" applyFont="1" applyFill="1" applyBorder="1" applyAlignment="1" applyProtection="1">
      <alignment horizontal="center" vertical="center"/>
    </xf>
    <xf numFmtId="0" fontId="5" fillId="2" borderId="4" xfId="11" applyFont="1" applyFill="1" applyBorder="1" applyAlignment="1" applyProtection="1">
      <alignment horizontal="center" vertical="center"/>
    </xf>
    <xf numFmtId="0" fontId="35" fillId="3" borderId="1" xfId="0" applyFont="1" applyFill="1" applyBorder="1" applyAlignment="1" applyProtection="1">
      <alignment horizontal="center" vertical="center" wrapText="1"/>
    </xf>
    <xf numFmtId="1" fontId="6" fillId="3" borderId="1" xfId="5" applyNumberFormat="1" applyFont="1" applyFill="1" applyBorder="1" applyAlignment="1" applyProtection="1">
      <alignment horizontal="center" vertical="center" wrapText="1"/>
    </xf>
    <xf numFmtId="9" fontId="6" fillId="2" borderId="1" xfId="15" applyFont="1" applyFill="1" applyBorder="1" applyAlignment="1" applyProtection="1">
      <alignment horizontal="center" vertical="center"/>
    </xf>
    <xf numFmtId="0" fontId="6" fillId="3" borderId="1" xfId="15" applyNumberFormat="1" applyFont="1" applyFill="1" applyBorder="1" applyAlignment="1" applyProtection="1">
      <alignment horizontal="center" vertical="center" wrapText="1"/>
    </xf>
    <xf numFmtId="0" fontId="35" fillId="0" borderId="16" xfId="11" applyFont="1" applyFill="1" applyBorder="1" applyAlignment="1" applyProtection="1">
      <alignment horizontal="center" vertical="center"/>
    </xf>
    <xf numFmtId="0" fontId="35" fillId="0" borderId="8" xfId="11" applyFont="1" applyFill="1" applyBorder="1" applyAlignment="1" applyProtection="1">
      <alignment horizontal="center" vertical="center"/>
    </xf>
    <xf numFmtId="0" fontId="35" fillId="0" borderId="17" xfId="11" applyFont="1" applyFill="1" applyBorder="1" applyAlignment="1" applyProtection="1">
      <alignment horizontal="center" vertical="center"/>
    </xf>
    <xf numFmtId="0" fontId="6" fillId="0" borderId="1" xfId="11" applyFont="1" applyBorder="1" applyAlignment="1" applyProtection="1">
      <alignment horizontal="center" vertical="center" wrapText="1"/>
    </xf>
    <xf numFmtId="0" fontId="25" fillId="0" borderId="1" xfId="0" applyFont="1" applyBorder="1" applyAlignment="1" applyProtection="1">
      <alignment horizontal="center"/>
    </xf>
    <xf numFmtId="0" fontId="20" fillId="14" borderId="0" xfId="0" applyFont="1" applyFill="1" applyBorder="1" applyAlignment="1">
      <alignment horizontal="center" vertical="center"/>
    </xf>
    <xf numFmtId="0" fontId="22" fillId="6" borderId="12" xfId="0" applyFont="1" applyFill="1" applyBorder="1" applyAlignment="1">
      <alignment horizontal="center" vertical="center" wrapText="1"/>
    </xf>
    <xf numFmtId="0" fontId="22" fillId="6" borderId="13" xfId="0" applyFont="1" applyFill="1" applyBorder="1" applyAlignment="1">
      <alignment horizontal="center" vertical="center" wrapText="1"/>
    </xf>
    <xf numFmtId="9" fontId="28" fillId="6" borderId="12" xfId="14" applyFont="1" applyFill="1" applyBorder="1" applyAlignment="1">
      <alignment horizontal="center" vertical="center" wrapText="1"/>
    </xf>
    <xf numFmtId="9" fontId="28" fillId="6" borderId="13" xfId="14" applyFont="1" applyFill="1" applyBorder="1" applyAlignment="1">
      <alignment horizontal="center" vertical="center" wrapText="1"/>
    </xf>
    <xf numFmtId="0" fontId="0" fillId="0" borderId="1" xfId="0" applyFill="1" applyBorder="1" applyAlignment="1">
      <alignment horizontal="center" vertical="center"/>
    </xf>
    <xf numFmtId="0" fontId="0" fillId="0" borderId="5"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6" xfId="0" applyFill="1" applyBorder="1" applyAlignment="1">
      <alignment horizontal="center" vertical="center" wrapText="1"/>
    </xf>
    <xf numFmtId="9" fontId="19" fillId="0" borderId="5" xfId="14" applyNumberFormat="1" applyFont="1" applyFill="1" applyBorder="1" applyAlignment="1">
      <alignment horizontal="center" vertical="center"/>
    </xf>
    <xf numFmtId="9" fontId="19" fillId="0" borderId="19" xfId="14" applyNumberFormat="1" applyFont="1" applyFill="1" applyBorder="1" applyAlignment="1">
      <alignment horizontal="center" vertical="center"/>
    </xf>
    <xf numFmtId="9" fontId="19" fillId="0" borderId="6" xfId="14" applyNumberFormat="1" applyFont="1" applyFill="1" applyBorder="1" applyAlignment="1">
      <alignment horizontal="center" vertical="center"/>
    </xf>
    <xf numFmtId="0" fontId="41" fillId="13" borderId="2" xfId="0" applyFont="1" applyFill="1" applyBorder="1" applyAlignment="1">
      <alignment horizontal="center" vertical="center"/>
    </xf>
    <xf numFmtId="0" fontId="41" fillId="13" borderId="14" xfId="0" applyFont="1" applyFill="1" applyBorder="1" applyAlignment="1">
      <alignment horizontal="center" vertical="center"/>
    </xf>
    <xf numFmtId="0" fontId="41" fillId="13" borderId="15" xfId="0" applyFont="1" applyFill="1" applyBorder="1" applyAlignment="1">
      <alignment horizontal="center" vertical="center"/>
    </xf>
    <xf numFmtId="9" fontId="19" fillId="0" borderId="1" xfId="14" applyNumberFormat="1" applyFont="1" applyFill="1" applyBorder="1" applyAlignment="1">
      <alignment horizontal="center" vertical="center"/>
    </xf>
    <xf numFmtId="0" fontId="36" fillId="3" borderId="1" xfId="0" applyFont="1" applyFill="1" applyBorder="1" applyAlignment="1" applyProtection="1">
      <alignment horizontal="center"/>
      <protection locked="0"/>
    </xf>
    <xf numFmtId="0" fontId="37" fillId="3" borderId="1" xfId="0" applyFont="1" applyFill="1" applyBorder="1" applyAlignment="1" applyProtection="1">
      <alignment horizontal="center" vertical="center" wrapText="1"/>
      <protection locked="0"/>
    </xf>
    <xf numFmtId="0" fontId="22" fillId="3" borderId="1" xfId="0" applyFont="1" applyFill="1" applyBorder="1" applyAlignment="1">
      <alignment horizontal="center" vertical="center"/>
    </xf>
    <xf numFmtId="0" fontId="25" fillId="3" borderId="1" xfId="0" applyFont="1" applyFill="1" applyBorder="1" applyAlignment="1" applyProtection="1">
      <alignment horizontal="justify" vertical="center"/>
      <protection locked="0"/>
    </xf>
    <xf numFmtId="0" fontId="25" fillId="0" borderId="1" xfId="0" applyFont="1" applyFill="1" applyBorder="1" applyAlignment="1" applyProtection="1">
      <alignment horizontal="justify" vertical="center" wrapText="1"/>
      <protection locked="0"/>
    </xf>
    <xf numFmtId="0" fontId="25" fillId="0" borderId="1" xfId="0" applyFont="1" applyFill="1" applyBorder="1" applyAlignment="1" applyProtection="1">
      <alignment horizontal="justify" vertical="center"/>
      <protection locked="0"/>
    </xf>
    <xf numFmtId="0" fontId="6" fillId="3" borderId="1" xfId="0" applyFont="1" applyFill="1" applyBorder="1" applyAlignment="1" applyProtection="1">
      <alignment horizontal="justify" vertical="center" wrapText="1"/>
      <protection locked="0"/>
    </xf>
    <xf numFmtId="0" fontId="25" fillId="3" borderId="1" xfId="0" applyFont="1" applyFill="1" applyBorder="1" applyAlignment="1" applyProtection="1">
      <alignment horizontal="justify" vertical="center" wrapText="1"/>
      <protection locked="0"/>
    </xf>
    <xf numFmtId="0" fontId="6" fillId="2" borderId="2" xfId="11" applyFont="1" applyFill="1" applyBorder="1" applyAlignment="1" applyProtection="1">
      <alignment horizontal="center" vertical="center" wrapText="1"/>
    </xf>
    <xf numFmtId="0" fontId="6" fillId="2" borderId="14" xfId="11" applyFont="1" applyFill="1" applyBorder="1" applyAlignment="1" applyProtection="1">
      <alignment horizontal="center" vertical="center" wrapText="1"/>
    </xf>
    <xf numFmtId="0" fontId="6" fillId="2" borderId="15" xfId="11" applyFont="1" applyFill="1" applyBorder="1" applyAlignment="1" applyProtection="1">
      <alignment horizontal="center" vertical="center" wrapText="1"/>
    </xf>
    <xf numFmtId="9" fontId="6" fillId="0" borderId="1" xfId="15" applyNumberFormat="1"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34" fillId="3" borderId="1" xfId="0" applyFont="1" applyFill="1" applyBorder="1" applyAlignment="1" applyProtection="1">
      <alignment horizontal="center" vertical="center" wrapText="1"/>
    </xf>
    <xf numFmtId="0" fontId="35" fillId="12" borderId="12" xfId="11" applyFont="1" applyFill="1" applyBorder="1" applyAlignment="1" applyProtection="1">
      <alignment horizontal="center" vertical="center"/>
    </xf>
    <xf numFmtId="0" fontId="35" fillId="12" borderId="18" xfId="11" applyFont="1" applyFill="1" applyBorder="1" applyAlignment="1" applyProtection="1">
      <alignment horizontal="center" vertical="center"/>
    </xf>
    <xf numFmtId="0" fontId="35" fillId="12" borderId="13" xfId="11" applyFont="1" applyFill="1" applyBorder="1" applyAlignment="1" applyProtection="1">
      <alignment horizontal="center" vertical="center"/>
    </xf>
    <xf numFmtId="0" fontId="34" fillId="0" borderId="1" xfId="0" applyFont="1" applyBorder="1" applyAlignment="1" applyProtection="1">
      <alignment horizontal="center" vertical="center" wrapText="1"/>
    </xf>
    <xf numFmtId="0" fontId="36" fillId="0" borderId="1" xfId="0" applyFont="1" applyBorder="1" applyAlignment="1" applyProtection="1">
      <alignment horizontal="center"/>
    </xf>
    <xf numFmtId="0" fontId="7" fillId="2" borderId="1" xfId="11" applyFont="1" applyFill="1" applyBorder="1" applyAlignment="1" applyProtection="1">
      <alignment horizontal="center" vertical="center"/>
    </xf>
    <xf numFmtId="0" fontId="34" fillId="0" borderId="1" xfId="11" applyFont="1" applyFill="1" applyBorder="1" applyAlignment="1" applyProtection="1">
      <alignment horizontal="center" vertical="center"/>
    </xf>
    <xf numFmtId="0" fontId="22" fillId="6" borderId="2" xfId="0" applyFont="1" applyFill="1" applyBorder="1" applyAlignment="1">
      <alignment horizontal="center" vertical="center" wrapText="1"/>
    </xf>
    <xf numFmtId="0" fontId="22" fillId="6" borderId="15" xfId="0" applyFont="1" applyFill="1" applyBorder="1" applyAlignment="1">
      <alignment horizontal="center" vertical="center" wrapText="1"/>
    </xf>
    <xf numFmtId="9" fontId="28" fillId="6" borderId="2" xfId="14" applyFont="1" applyFill="1" applyBorder="1" applyAlignment="1">
      <alignment horizontal="center" vertical="center" wrapText="1"/>
    </xf>
    <xf numFmtId="9" fontId="28" fillId="6" borderId="15" xfId="14" applyFont="1" applyFill="1" applyBorder="1" applyAlignment="1">
      <alignment horizontal="center" vertical="center" wrapText="1"/>
    </xf>
    <xf numFmtId="0" fontId="0" fillId="3" borderId="1" xfId="0" applyFill="1" applyBorder="1" applyAlignment="1">
      <alignment horizontal="center" vertical="center" wrapText="1"/>
    </xf>
    <xf numFmtId="9" fontId="19" fillId="3" borderId="1" xfId="14" applyNumberFormat="1" applyFont="1" applyFill="1" applyBorder="1" applyAlignment="1">
      <alignment horizontal="center" vertical="center"/>
    </xf>
    <xf numFmtId="0" fontId="0" fillId="3" borderId="1" xfId="0" applyFill="1" applyBorder="1" applyAlignment="1">
      <alignment horizontal="center" vertical="center"/>
    </xf>
    <xf numFmtId="0" fontId="5" fillId="0" borderId="1" xfId="11" applyFont="1" applyFill="1" applyBorder="1" applyAlignment="1" applyProtection="1">
      <alignment horizontal="center" vertical="center"/>
    </xf>
    <xf numFmtId="0" fontId="6" fillId="3" borderId="1" xfId="0" applyFont="1" applyFill="1" applyBorder="1" applyAlignment="1" applyProtection="1">
      <alignment horizontal="justify" vertical="center"/>
      <protection locked="0"/>
    </xf>
    <xf numFmtId="0" fontId="6" fillId="0" borderId="1" xfId="0" applyFont="1" applyFill="1" applyBorder="1" applyAlignment="1" applyProtection="1">
      <alignment horizontal="justify" vertical="center" wrapText="1"/>
      <protection locked="0"/>
    </xf>
    <xf numFmtId="0" fontId="6" fillId="0" borderId="1" xfId="0" applyFont="1" applyFill="1" applyBorder="1" applyAlignment="1" applyProtection="1">
      <alignment horizontal="justify" vertical="center"/>
      <protection locked="0"/>
    </xf>
    <xf numFmtId="0" fontId="6" fillId="9" borderId="21" xfId="0" applyFont="1" applyFill="1" applyBorder="1" applyAlignment="1" applyProtection="1">
      <alignment horizontal="center" vertical="center" wrapText="1"/>
    </xf>
    <xf numFmtId="0" fontId="16" fillId="0" borderId="23" xfId="0" applyFont="1" applyBorder="1" applyAlignment="1" applyProtection="1">
      <alignment horizontal="center"/>
    </xf>
    <xf numFmtId="0" fontId="16" fillId="0" borderId="23" xfId="0" applyFont="1" applyBorder="1" applyProtection="1"/>
    <xf numFmtId="0" fontId="16" fillId="0" borderId="22" xfId="0" applyFont="1" applyBorder="1" applyProtection="1"/>
    <xf numFmtId="9" fontId="6" fillId="9" borderId="21" xfId="0" applyNumberFormat="1" applyFont="1" applyFill="1" applyBorder="1" applyAlignment="1" applyProtection="1">
      <alignment horizontal="center" vertical="center" wrapText="1"/>
    </xf>
    <xf numFmtId="0" fontId="6" fillId="9" borderId="21" xfId="0" applyFont="1" applyFill="1" applyBorder="1" applyAlignment="1" applyProtection="1">
      <alignment horizontal="center" vertical="center"/>
    </xf>
    <xf numFmtId="9" fontId="5" fillId="9" borderId="21" xfId="0" applyNumberFormat="1" applyFont="1" applyFill="1" applyBorder="1" applyAlignment="1" applyProtection="1">
      <alignment horizontal="center" vertical="center" wrapText="1"/>
      <protection locked="0"/>
    </xf>
    <xf numFmtId="0" fontId="16" fillId="0" borderId="23" xfId="0" applyFont="1" applyBorder="1" applyAlignment="1" applyProtection="1">
      <alignment horizontal="center"/>
      <protection locked="0"/>
    </xf>
    <xf numFmtId="0" fontId="16" fillId="0" borderId="22" xfId="0" applyFont="1" applyBorder="1" applyAlignment="1" applyProtection="1">
      <alignment horizontal="center"/>
      <protection locked="0"/>
    </xf>
    <xf numFmtId="168" fontId="6" fillId="0" borderId="21" xfId="0" applyNumberFormat="1" applyFont="1" applyBorder="1" applyAlignment="1" applyProtection="1">
      <alignment horizontal="center" vertical="center" wrapText="1"/>
    </xf>
    <xf numFmtId="0" fontId="5" fillId="10" borderId="24" xfId="0" applyFont="1" applyFill="1" applyBorder="1" applyAlignment="1" applyProtection="1">
      <alignment horizontal="left" vertical="center" wrapText="1"/>
    </xf>
    <xf numFmtId="0" fontId="16" fillId="0" borderId="25" xfId="0" applyFont="1" applyBorder="1" applyProtection="1"/>
    <xf numFmtId="0" fontId="5" fillId="10" borderId="21" xfId="0" applyFont="1" applyFill="1" applyBorder="1" applyAlignment="1" applyProtection="1">
      <alignment horizontal="center" vertical="center"/>
    </xf>
    <xf numFmtId="9" fontId="5" fillId="10" borderId="21" xfId="0" applyNumberFormat="1" applyFont="1" applyFill="1" applyBorder="1" applyAlignment="1" applyProtection="1">
      <alignment horizontal="center" vertical="center"/>
    </xf>
    <xf numFmtId="0" fontId="6" fillId="0" borderId="21" xfId="0" applyFont="1" applyBorder="1" applyAlignment="1" applyProtection="1">
      <alignment horizontal="center" vertical="center" wrapText="1"/>
    </xf>
    <xf numFmtId="0" fontId="6" fillId="0" borderId="21" xfId="0" applyFont="1" applyBorder="1" applyAlignment="1" applyProtection="1">
      <alignment horizontal="center" vertical="center"/>
    </xf>
    <xf numFmtId="1" fontId="6" fillId="9" borderId="21" xfId="0" applyNumberFormat="1" applyFont="1" applyFill="1" applyBorder="1" applyAlignment="1" applyProtection="1">
      <alignment horizontal="center" vertical="center" wrapText="1"/>
    </xf>
    <xf numFmtId="9" fontId="6" fillId="9" borderId="21" xfId="0" applyNumberFormat="1" applyFont="1" applyFill="1" applyBorder="1" applyAlignment="1" applyProtection="1">
      <alignment horizontal="center" vertical="center"/>
    </xf>
    <xf numFmtId="0" fontId="5" fillId="12" borderId="6" xfId="11" applyFont="1" applyFill="1" applyBorder="1" applyAlignment="1" applyProtection="1">
      <alignment horizontal="center" vertical="center"/>
    </xf>
    <xf numFmtId="0" fontId="5" fillId="10" borderId="21" xfId="0" applyFont="1" applyFill="1" applyBorder="1" applyAlignment="1" applyProtection="1">
      <alignment horizontal="left" vertical="center" wrapText="1"/>
    </xf>
    <xf numFmtId="0" fontId="16" fillId="0" borderId="22" xfId="0" applyFont="1" applyBorder="1" applyAlignment="1" applyProtection="1">
      <alignment horizontal="left"/>
    </xf>
    <xf numFmtId="0" fontId="0" fillId="0" borderId="1" xfId="0" applyFont="1" applyFill="1" applyBorder="1" applyAlignment="1">
      <alignment horizontal="center" vertical="center" wrapText="1"/>
    </xf>
    <xf numFmtId="0" fontId="41" fillId="13" borderId="1" xfId="0" applyFont="1" applyFill="1" applyBorder="1" applyAlignment="1">
      <alignment horizontal="center" vertical="center"/>
    </xf>
    <xf numFmtId="0" fontId="34" fillId="3" borderId="1" xfId="0" applyFont="1" applyFill="1" applyBorder="1" applyAlignment="1" applyProtection="1">
      <alignment horizontal="left" vertical="center" wrapText="1"/>
    </xf>
    <xf numFmtId="0" fontId="20" fillId="14" borderId="1" xfId="0" applyFont="1" applyFill="1" applyBorder="1" applyAlignment="1">
      <alignment horizontal="center" vertical="center"/>
    </xf>
    <xf numFmtId="9" fontId="0" fillId="0" borderId="1" xfId="0" applyNumberFormat="1" applyFont="1" applyFill="1" applyBorder="1" applyAlignment="1">
      <alignment horizontal="center" vertical="center" wrapText="1"/>
    </xf>
    <xf numFmtId="0" fontId="33" fillId="3" borderId="1" xfId="0" applyFont="1" applyFill="1" applyBorder="1" applyAlignment="1" applyProtection="1">
      <alignment horizontal="center" vertical="center"/>
      <protection locked="0"/>
    </xf>
    <xf numFmtId="0" fontId="34" fillId="3" borderId="2" xfId="0" applyFont="1" applyFill="1" applyBorder="1" applyAlignment="1" applyProtection="1">
      <alignment horizontal="center" vertical="center" wrapText="1"/>
      <protection locked="0"/>
    </xf>
    <xf numFmtId="0" fontId="34" fillId="3" borderId="14" xfId="0" applyFont="1" applyFill="1" applyBorder="1" applyAlignment="1" applyProtection="1">
      <alignment horizontal="center" vertical="center" wrapText="1"/>
      <protection locked="0"/>
    </xf>
    <xf numFmtId="0" fontId="34" fillId="3" borderId="15" xfId="0" applyFont="1" applyFill="1" applyBorder="1" applyAlignment="1" applyProtection="1">
      <alignment horizontal="center" vertical="center" wrapText="1"/>
      <protection locked="0"/>
    </xf>
    <xf numFmtId="0" fontId="34" fillId="3" borderId="2" xfId="0" applyFont="1" applyFill="1" applyBorder="1" applyAlignment="1" applyProtection="1">
      <alignment horizontal="center" vertical="center" wrapText="1"/>
    </xf>
    <xf numFmtId="0" fontId="34" fillId="3" borderId="14" xfId="0" applyFont="1" applyFill="1" applyBorder="1" applyAlignment="1" applyProtection="1">
      <alignment horizontal="center" vertical="center" wrapText="1"/>
    </xf>
    <xf numFmtId="0" fontId="34" fillId="3" borderId="15" xfId="0" applyFont="1" applyFill="1" applyBorder="1" applyAlignment="1" applyProtection="1">
      <alignment horizontal="center" vertical="center" wrapText="1"/>
    </xf>
    <xf numFmtId="0" fontId="34" fillId="3" borderId="1" xfId="0" applyFont="1" applyFill="1" applyBorder="1" applyAlignment="1" applyProtection="1">
      <alignment horizontal="center" vertical="center" wrapText="1"/>
      <protection locked="0"/>
    </xf>
    <xf numFmtId="0" fontId="34" fillId="3" borderId="1" xfId="0" applyFont="1" applyFill="1" applyBorder="1" applyAlignment="1">
      <alignment horizontal="center" vertical="center"/>
    </xf>
    <xf numFmtId="0" fontId="25" fillId="2" borderId="1" xfId="11" applyFont="1" applyFill="1" applyBorder="1" applyAlignment="1" applyProtection="1">
      <alignment horizontal="justify" vertical="center" wrapText="1"/>
      <protection locked="0"/>
    </xf>
    <xf numFmtId="0" fontId="30" fillId="2" borderId="1" xfId="11" applyFont="1" applyFill="1" applyBorder="1" applyAlignment="1" applyProtection="1">
      <alignment horizontal="justify" vertical="center" wrapText="1"/>
      <protection locked="0"/>
    </xf>
    <xf numFmtId="0" fontId="25" fillId="3" borderId="1" xfId="0" applyFont="1" applyFill="1" applyBorder="1" applyAlignment="1" applyProtection="1">
      <alignment horizontal="left" vertical="center"/>
      <protection locked="0"/>
    </xf>
    <xf numFmtId="9" fontId="6" fillId="0" borderId="1" xfId="15" applyFont="1" applyFill="1" applyBorder="1" applyAlignment="1" applyProtection="1">
      <alignment horizontal="center" vertical="center"/>
    </xf>
    <xf numFmtId="0" fontId="6" fillId="0" borderId="1" xfId="15" applyNumberFormat="1" applyFont="1" applyFill="1" applyBorder="1" applyAlignment="1" applyProtection="1">
      <alignment horizontal="center" vertical="center" wrapText="1"/>
    </xf>
    <xf numFmtId="0" fontId="21" fillId="0" borderId="0" xfId="0" applyFont="1" applyAlignment="1">
      <alignment horizontal="justify" vertical="center" wrapText="1"/>
    </xf>
    <xf numFmtId="0" fontId="0" fillId="0" borderId="1" xfId="0" applyBorder="1" applyAlignment="1">
      <alignment horizontal="center" vertical="center" wrapText="1"/>
    </xf>
    <xf numFmtId="9" fontId="19" fillId="0" borderId="1" xfId="14" applyFont="1" applyFill="1" applyBorder="1" applyAlignment="1">
      <alignment horizontal="center" vertical="center" wrapText="1"/>
    </xf>
    <xf numFmtId="0" fontId="22" fillId="6" borderId="1" xfId="0" applyFont="1" applyFill="1" applyBorder="1" applyAlignment="1">
      <alignment horizontal="center" vertical="center" wrapText="1"/>
    </xf>
    <xf numFmtId="0" fontId="20" fillId="14" borderId="0" xfId="0" applyFont="1" applyFill="1" applyAlignment="1">
      <alignment horizontal="center" vertical="center"/>
    </xf>
    <xf numFmtId="0" fontId="34" fillId="3" borderId="1" xfId="0" applyFont="1" applyFill="1" applyBorder="1" applyAlignment="1">
      <alignment horizontal="justify" vertical="center" wrapText="1"/>
    </xf>
    <xf numFmtId="0" fontId="34" fillId="3" borderId="1" xfId="0" applyFont="1" applyFill="1" applyBorder="1" applyAlignment="1">
      <alignment horizontal="center" vertical="center" wrapText="1"/>
    </xf>
    <xf numFmtId="0" fontId="0" fillId="3" borderId="5" xfId="0" applyFill="1" applyBorder="1" applyAlignment="1">
      <alignment horizontal="center" vertical="center"/>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45" fillId="17" borderId="1" xfId="0" applyFont="1" applyFill="1" applyBorder="1" applyAlignment="1">
      <alignment horizontal="left" vertical="center"/>
    </xf>
    <xf numFmtId="0" fontId="45" fillId="17" borderId="2" xfId="0" applyFont="1" applyFill="1" applyBorder="1" applyAlignment="1">
      <alignment horizontal="left" vertical="center"/>
    </xf>
    <xf numFmtId="0" fontId="45" fillId="17" borderId="15" xfId="0" applyFont="1" applyFill="1" applyBorder="1" applyAlignment="1">
      <alignment horizontal="left" vertical="center"/>
    </xf>
    <xf numFmtId="0" fontId="45" fillId="17" borderId="7" xfId="0" applyFont="1" applyFill="1" applyBorder="1" applyAlignment="1">
      <alignment horizontal="left" vertical="center"/>
    </xf>
    <xf numFmtId="0" fontId="45" fillId="17" borderId="8" xfId="0" applyFont="1" applyFill="1" applyBorder="1" applyAlignment="1">
      <alignment horizontal="left" vertical="center"/>
    </xf>
    <xf numFmtId="0" fontId="45" fillId="16" borderId="2" xfId="0" applyFont="1" applyFill="1" applyBorder="1" applyAlignment="1">
      <alignment horizontal="left" vertical="center"/>
    </xf>
    <xf numFmtId="0" fontId="45" fillId="16" borderId="15" xfId="0" applyFont="1" applyFill="1" applyBorder="1" applyAlignment="1">
      <alignment horizontal="left" vertical="center"/>
    </xf>
    <xf numFmtId="0" fontId="45" fillId="16" borderId="1" xfId="0" applyFont="1" applyFill="1" applyBorder="1" applyAlignment="1">
      <alignment horizontal="left" vertical="center"/>
    </xf>
    <xf numFmtId="0" fontId="45" fillId="15" borderId="1" xfId="0" applyFont="1" applyFill="1" applyBorder="1" applyAlignment="1">
      <alignment horizontal="left" vertical="center"/>
    </xf>
    <xf numFmtId="0" fontId="45" fillId="15" borderId="7" xfId="0" applyFont="1" applyFill="1" applyBorder="1" applyAlignment="1">
      <alignment horizontal="left" vertical="center"/>
    </xf>
    <xf numFmtId="0" fontId="45" fillId="15" borderId="8" xfId="0" applyFont="1" applyFill="1" applyBorder="1" applyAlignment="1">
      <alignment horizontal="left" vertical="center"/>
    </xf>
    <xf numFmtId="0" fontId="26" fillId="3" borderId="1" xfId="0" applyFont="1" applyFill="1" applyBorder="1" applyAlignment="1" applyProtection="1">
      <alignment horizontal="center" vertical="center" wrapText="1"/>
    </xf>
    <xf numFmtId="0" fontId="8" fillId="3" borderId="1" xfId="7" applyFont="1" applyFill="1" applyBorder="1" applyAlignment="1" applyProtection="1">
      <alignment horizontal="justify" vertical="center" wrapText="1"/>
    </xf>
    <xf numFmtId="165" fontId="33" fillId="3" borderId="1" xfId="3" applyFont="1" applyFill="1" applyBorder="1" applyAlignment="1" applyProtection="1">
      <alignment horizontal="center" vertical="center" wrapText="1"/>
    </xf>
    <xf numFmtId="1" fontId="34" fillId="3" borderId="1" xfId="3" applyNumberFormat="1" applyFont="1" applyFill="1" applyBorder="1" applyAlignment="1" applyProtection="1">
      <alignment horizontal="center" vertical="center" wrapText="1"/>
    </xf>
    <xf numFmtId="0" fontId="26" fillId="3" borderId="0" xfId="0" applyFont="1" applyFill="1" applyProtection="1"/>
    <xf numFmtId="9" fontId="34" fillId="3" borderId="1" xfId="0" applyNumberFormat="1" applyFont="1" applyFill="1" applyBorder="1" applyAlignment="1" applyProtection="1">
      <alignment horizontal="center" vertical="center"/>
    </xf>
    <xf numFmtId="10" fontId="6" fillId="2" borderId="1" xfId="15" applyNumberFormat="1" applyFont="1" applyFill="1" applyBorder="1" applyAlignment="1" applyProtection="1">
      <alignment horizontal="center" vertical="center"/>
      <protection locked="0"/>
    </xf>
    <xf numFmtId="0" fontId="6" fillId="2" borderId="1" xfId="11" applyFont="1" applyFill="1" applyBorder="1" applyAlignment="1" applyProtection="1">
      <alignment horizontal="justify" vertical="center" wrapText="1"/>
      <protection locked="0"/>
    </xf>
    <xf numFmtId="0" fontId="39" fillId="4" borderId="5" xfId="0" applyFont="1" applyFill="1" applyBorder="1" applyAlignment="1" applyProtection="1">
      <alignment horizontal="justify" vertical="center" wrapText="1"/>
    </xf>
    <xf numFmtId="0" fontId="39" fillId="4" borderId="19" xfId="0" applyFont="1" applyFill="1" applyBorder="1" applyAlignment="1" applyProtection="1">
      <alignment horizontal="justify" vertical="center" wrapText="1"/>
    </xf>
    <xf numFmtId="0" fontId="39" fillId="4" borderId="6" xfId="0" applyFont="1" applyFill="1" applyBorder="1" applyAlignment="1" applyProtection="1">
      <alignment horizontal="justify" vertical="center" wrapText="1"/>
    </xf>
    <xf numFmtId="0" fontId="0" fillId="4" borderId="0" xfId="0" applyFill="1"/>
    <xf numFmtId="0" fontId="2" fillId="4" borderId="1" xfId="13" applyFill="1" applyBorder="1" applyAlignment="1">
      <alignment horizontal="center" vertical="center"/>
    </xf>
    <xf numFmtId="10" fontId="0" fillId="4" borderId="1" xfId="14" applyNumberFormat="1" applyFont="1" applyFill="1" applyBorder="1" applyAlignment="1">
      <alignment horizontal="center" vertical="center" wrapText="1"/>
    </xf>
    <xf numFmtId="9" fontId="5" fillId="4" borderId="1" xfId="15" applyFont="1" applyFill="1" applyBorder="1" applyAlignment="1" applyProtection="1">
      <alignment horizontal="center" vertical="center"/>
    </xf>
    <xf numFmtId="0" fontId="6" fillId="4" borderId="1" xfId="11" applyFont="1" applyFill="1" applyBorder="1" applyAlignment="1" applyProtection="1">
      <alignment horizontal="center" vertical="center" wrapText="1"/>
    </xf>
    <xf numFmtId="0" fontId="6" fillId="4" borderId="1" xfId="11" applyFont="1" applyFill="1" applyBorder="1" applyAlignment="1" applyProtection="1">
      <alignment horizontal="center" vertical="center"/>
    </xf>
    <xf numFmtId="9" fontId="0" fillId="4" borderId="1" xfId="0" applyNumberFormat="1" applyFont="1" applyFill="1" applyBorder="1" applyAlignment="1">
      <alignment horizontal="center" vertical="center" wrapText="1"/>
    </xf>
    <xf numFmtId="0" fontId="16" fillId="4" borderId="23" xfId="0" applyFont="1" applyFill="1" applyBorder="1" applyProtection="1"/>
    <xf numFmtId="168" fontId="19" fillId="4" borderId="1" xfId="14" applyNumberFormat="1" applyFont="1" applyFill="1" applyBorder="1" applyAlignment="1">
      <alignment horizontal="center" vertical="center"/>
    </xf>
    <xf numFmtId="9" fontId="19" fillId="4" borderId="1" xfId="14" applyNumberFormat="1" applyFont="1" applyFill="1" applyBorder="1" applyAlignment="1">
      <alignment horizontal="center" vertical="center"/>
    </xf>
    <xf numFmtId="0" fontId="42" fillId="4" borderId="0" xfId="0" applyFont="1" applyFill="1" applyProtection="1"/>
    <xf numFmtId="168" fontId="8" fillId="4" borderId="1" xfId="0" applyNumberFormat="1" applyFont="1" applyFill="1" applyBorder="1" applyAlignment="1" applyProtection="1">
      <alignment horizontal="justify" vertical="center" wrapText="1"/>
    </xf>
    <xf numFmtId="168" fontId="9" fillId="4" borderId="2" xfId="0" applyNumberFormat="1" applyFont="1" applyFill="1" applyBorder="1" applyAlignment="1" applyProtection="1">
      <alignment horizontal="justify" vertical="center" wrapText="1"/>
    </xf>
    <xf numFmtId="0" fontId="2" fillId="4" borderId="0" xfId="13" applyFill="1"/>
    <xf numFmtId="0" fontId="33" fillId="4" borderId="0" xfId="0" applyFont="1" applyFill="1" applyAlignment="1">
      <alignment horizontal="center" vertical="center" wrapText="1"/>
    </xf>
    <xf numFmtId="0" fontId="20" fillId="4" borderId="10" xfId="0" applyFont="1" applyFill="1" applyBorder="1" applyAlignment="1">
      <alignment horizontal="center" vertical="center"/>
    </xf>
    <xf numFmtId="0" fontId="22" fillId="4" borderId="1" xfId="0" applyFont="1" applyFill="1" applyBorder="1" applyAlignment="1">
      <alignment horizontal="center" vertical="center" wrapText="1"/>
    </xf>
    <xf numFmtId="0" fontId="6" fillId="4" borderId="1" xfId="15" applyNumberFormat="1" applyFont="1" applyFill="1" applyBorder="1" applyAlignment="1" applyProtection="1">
      <alignment horizontal="center" vertical="center" wrapText="1"/>
    </xf>
    <xf numFmtId="0" fontId="6" fillId="4" borderId="15" xfId="11" applyFont="1" applyFill="1" applyBorder="1" applyAlignment="1" applyProtection="1">
      <alignment horizontal="center" vertical="center" wrapText="1"/>
    </xf>
    <xf numFmtId="0" fontId="12" fillId="4" borderId="1" xfId="11" applyFont="1" applyFill="1" applyBorder="1" applyAlignment="1" applyProtection="1">
      <alignment horizontal="center" vertical="center"/>
    </xf>
    <xf numFmtId="0" fontId="33" fillId="4" borderId="0" xfId="0" applyFont="1" applyFill="1" applyBorder="1" applyAlignment="1" applyProtection="1">
      <alignment horizontal="center" vertical="center" wrapText="1"/>
    </xf>
    <xf numFmtId="0" fontId="20" fillId="4" borderId="1" xfId="0" applyFont="1" applyFill="1" applyBorder="1" applyAlignment="1">
      <alignment horizontal="center" vertical="center"/>
    </xf>
    <xf numFmtId="0" fontId="16" fillId="4" borderId="22" xfId="0" applyFont="1" applyFill="1" applyBorder="1" applyProtection="1"/>
    <xf numFmtId="0" fontId="16" fillId="4" borderId="22" xfId="0" applyFont="1" applyFill="1" applyBorder="1" applyAlignment="1" applyProtection="1">
      <alignment horizontal="center"/>
    </xf>
    <xf numFmtId="0" fontId="37" fillId="4" borderId="0" xfId="0" applyFont="1" applyFill="1" applyBorder="1" applyAlignment="1" applyProtection="1">
      <alignment horizontal="center" vertical="center" wrapText="1"/>
      <protection locked="0"/>
    </xf>
    <xf numFmtId="168" fontId="31" fillId="4" borderId="1" xfId="14" applyNumberFormat="1" applyFont="1" applyFill="1" applyBorder="1" applyAlignment="1">
      <alignment horizontal="center" vertical="center"/>
    </xf>
    <xf numFmtId="0" fontId="22" fillId="4" borderId="5" xfId="0" applyFont="1" applyFill="1" applyBorder="1" applyAlignment="1">
      <alignment horizontal="center" vertical="center" wrapText="1"/>
    </xf>
    <xf numFmtId="9" fontId="31" fillId="4" borderId="1" xfId="14" applyNumberFormat="1" applyFont="1" applyFill="1" applyBorder="1" applyAlignment="1">
      <alignment horizontal="center" vertical="center"/>
    </xf>
    <xf numFmtId="168" fontId="25" fillId="4" borderId="1" xfId="0" applyNumberFormat="1" applyFont="1" applyFill="1" applyBorder="1" applyAlignment="1" applyProtection="1">
      <alignment horizontal="center" vertical="center" wrapText="1"/>
    </xf>
    <xf numFmtId="0" fontId="25" fillId="4" borderId="0" xfId="0" applyFont="1" applyFill="1" applyProtection="1"/>
  </cellXfs>
  <cellStyles count="16">
    <cellStyle name="Coma 2" xfId="1"/>
    <cellStyle name="Hipervínculo 2" xfId="2"/>
    <cellStyle name="Millares [0]" xfId="3" builtinId="6"/>
    <cellStyle name="Millares 2" xfId="4"/>
    <cellStyle name="Millares 3" xfId="5"/>
    <cellStyle name="Moneda 2" xfId="6"/>
    <cellStyle name="Normal" xfId="0" builtinId="0"/>
    <cellStyle name="Normal 2" xfId="7"/>
    <cellStyle name="Normal 2 2" xfId="8"/>
    <cellStyle name="Normal 3" xfId="9"/>
    <cellStyle name="Normal 3 2" xfId="10"/>
    <cellStyle name="Normal 4" xfId="11"/>
    <cellStyle name="Normal 8" xfId="12"/>
    <cellStyle name="Normal_573_2009_ Actualizado 22_12_2009" xfId="13"/>
    <cellStyle name="Porcentaje" xfId="14" builtinId="5"/>
    <cellStyle name="Porcentual 2"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'1'!$C$28</c:f>
              <c:strCache>
                <c:ptCount val="1"/>
                <c:pt idx="0">
                  <c:v>Numerador Acumulado (Variable 1)</c:v>
                </c:pt>
              </c:strCache>
            </c:strRef>
          </c:tx>
          <c:spPr>
            <a:ln w="38100" cap="flat" cmpd="dbl" algn="ctr">
              <a:solidFill>
                <a:schemeClr val="accent1"/>
              </a:solidFill>
              <a:miter lim="800000"/>
            </a:ln>
            <a:effectLst/>
          </c:spPr>
          <c:marker>
            <c:symbol val="none"/>
          </c:marker>
          <c:cat>
            <c:strRef>
              <c:f>'3_MIPG'!$A$29:$A$40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'1'!$C$29:$C$40</c:f>
              <c:numCache>
                <c:formatCode>0.00%</c:formatCode>
                <c:ptCount val="12"/>
                <c:pt idx="0">
                  <c:v>0</c:v>
                </c:pt>
                <c:pt idx="1">
                  <c:v>0</c:v>
                </c:pt>
                <c:pt idx="2">
                  <c:v>0.1</c:v>
                </c:pt>
                <c:pt idx="3">
                  <c:v>0.1</c:v>
                </c:pt>
                <c:pt idx="4">
                  <c:v>0.35</c:v>
                </c:pt>
                <c:pt idx="5">
                  <c:v>0.35</c:v>
                </c:pt>
                <c:pt idx="6">
                  <c:v>0.64999999999999991</c:v>
                </c:pt>
                <c:pt idx="7">
                  <c:v>0.64999999999999991</c:v>
                </c:pt>
                <c:pt idx="8">
                  <c:v>0.77999999999999992</c:v>
                </c:pt>
                <c:pt idx="9">
                  <c:v>0.77999999999999992</c:v>
                </c:pt>
                <c:pt idx="10">
                  <c:v>0.77999999999999992</c:v>
                </c:pt>
                <c:pt idx="11">
                  <c:v>0.99999999999999989</c:v>
                </c:pt>
              </c:numCache>
            </c:numRef>
          </c:val>
          <c:smooth val="0"/>
          <c:extLst>
            <c:ext xmlns:c16="http://schemas.microsoft.com/office/drawing/2014/chart" uri="{C3380CC4-5D6E-409C-BE32-E72D297353CC}">
              <c16:uniqueId val="{00000000-A555-4886-9504-3D21EF58F48F}"/>
            </c:ext>
          </c:extLst>
        </c:ser>
        <c:ser>
          <c:idx val="1"/>
          <c:order val="1"/>
          <c:tx>
            <c:strRef>
              <c:f>'1'!$E$28</c:f>
              <c:strCache>
                <c:ptCount val="1"/>
                <c:pt idx="0">
                  <c:v>Denominador Acumulado (Variable 2)</c:v>
                </c:pt>
              </c:strCache>
            </c:strRef>
          </c:tx>
          <c:spPr>
            <a:ln w="38100" cap="flat" cmpd="sng" algn="ctr">
              <a:solidFill>
                <a:schemeClr val="accent2"/>
              </a:solidFill>
              <a:miter lim="800000"/>
            </a:ln>
            <a:effectLst/>
          </c:spPr>
          <c:marker>
            <c:symbol val="none"/>
          </c:marker>
          <c:cat>
            <c:strRef>
              <c:f>'3_MIPG'!$A$29:$A$40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'1'!$E$29:$E$40</c:f>
              <c:numCache>
                <c:formatCode>0.00%</c:formatCode>
                <c:ptCount val="12"/>
                <c:pt idx="0">
                  <c:v>0</c:v>
                </c:pt>
                <c:pt idx="1">
                  <c:v>0</c:v>
                </c:pt>
                <c:pt idx="2">
                  <c:v>0.1</c:v>
                </c:pt>
                <c:pt idx="3">
                  <c:v>0.1</c:v>
                </c:pt>
                <c:pt idx="4">
                  <c:v>0.35</c:v>
                </c:pt>
                <c:pt idx="5">
                  <c:v>0.35</c:v>
                </c:pt>
                <c:pt idx="6">
                  <c:v>0.64999999999999991</c:v>
                </c:pt>
                <c:pt idx="7">
                  <c:v>0.64999999999999991</c:v>
                </c:pt>
                <c:pt idx="8">
                  <c:v>0.77999999999999992</c:v>
                </c:pt>
                <c:pt idx="9">
                  <c:v>0.77999999999999992</c:v>
                </c:pt>
                <c:pt idx="10">
                  <c:v>0.87999999999999989</c:v>
                </c:pt>
                <c:pt idx="11">
                  <c:v>0.99999999999999989</c:v>
                </c:pt>
              </c:numCache>
            </c:numRef>
          </c:val>
          <c:smooth val="0"/>
          <c:extLst>
            <c:ext xmlns:c16="http://schemas.microsoft.com/office/drawing/2014/chart" uri="{C3380CC4-5D6E-409C-BE32-E72D297353CC}">
              <c16:uniqueId val="{00000001-A555-4886-9504-3D21EF58F48F}"/>
            </c:ext>
          </c:extLst>
        </c:ser>
        <c:dLbls>
          <c:showLegendKey val="0"/>
          <c:showVal val="0"/>
          <c:showCatName val="0"/>
          <c:showSerName val="0"/>
          <c:showPercent val="0"/>
          <c:showBubbleSize val="0"/>
        </c:dLbls>
        <c:smooth val="0"/>
        <c:axId val="5207824"/>
        <c:axId val="1"/>
      </c:lineChart>
      <c:catAx>
        <c:axId val="52078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5207824"/>
        <c:crosses val="autoZero"/>
        <c:crossBetween val="between"/>
      </c:valAx>
      <c:spPr>
        <a:noFill/>
        <a:ln w="25400">
          <a:noFill/>
        </a:ln>
      </c:spPr>
    </c:plotArea>
    <c:legend>
      <c:legendPos val="t"/>
      <c:layout>
        <c:manualLayout>
          <c:xMode val="edge"/>
          <c:yMode val="edge"/>
          <c:x val="0.1156426969807582"/>
          <c:y val="1.3592473476026764E-2"/>
          <c:w val="0.88435730301924176"/>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'2'!$B$21:$D$21</c:f>
              <c:strCache>
                <c:ptCount val="1"/>
                <c:pt idx="0">
                  <c:v>Sumatoria de porcentaje de avance de las actividades ejecutadas</c:v>
                </c:pt>
              </c:strCache>
            </c:strRef>
          </c:tx>
          <c:spPr>
            <a:ln w="38100" cap="flat" cmpd="dbl" algn="ctr">
              <a:solidFill>
                <a:schemeClr val="accent1"/>
              </a:solidFill>
              <a:miter lim="800000"/>
            </a:ln>
            <a:effectLst/>
          </c:spPr>
          <c:marker>
            <c:symbol val="none"/>
          </c:marker>
          <c:cat>
            <c:numRef>
              <c:f>'2'!$E$29:$E$40</c:f>
              <c:numCache>
                <c:formatCode>0.00%</c:formatCode>
                <c:ptCount val="12"/>
                <c:pt idx="0">
                  <c:v>0.13339999999999999</c:v>
                </c:pt>
                <c:pt idx="1">
                  <c:v>0.16669999999999999</c:v>
                </c:pt>
                <c:pt idx="2">
                  <c:v>0.25</c:v>
                </c:pt>
                <c:pt idx="3">
                  <c:v>0.38339999999999996</c:v>
                </c:pt>
                <c:pt idx="4">
                  <c:v>0.41669999999999996</c:v>
                </c:pt>
                <c:pt idx="5">
                  <c:v>0.60009999999999997</c:v>
                </c:pt>
                <c:pt idx="6">
                  <c:v>0.65339999999999998</c:v>
                </c:pt>
                <c:pt idx="7">
                  <c:v>0.68669999999999998</c:v>
                </c:pt>
                <c:pt idx="8">
                  <c:v>0.72</c:v>
                </c:pt>
                <c:pt idx="9">
                  <c:v>0.79330000000000001</c:v>
                </c:pt>
                <c:pt idx="10">
                  <c:v>0.86660000000000004</c:v>
                </c:pt>
                <c:pt idx="11">
                  <c:v>1</c:v>
                </c:pt>
              </c:numCache>
            </c:numRef>
          </c:cat>
          <c:val>
            <c:numRef>
              <c:f>'2'!$C$29:$C$40</c:f>
              <c:numCache>
                <c:formatCode>0.00%</c:formatCode>
                <c:ptCount val="12"/>
                <c:pt idx="0">
                  <c:v>0.13339999999999999</c:v>
                </c:pt>
                <c:pt idx="1">
                  <c:v>0.16669999999999999</c:v>
                </c:pt>
                <c:pt idx="2">
                  <c:v>0.35</c:v>
                </c:pt>
                <c:pt idx="3">
                  <c:v>0.43340000000000001</c:v>
                </c:pt>
                <c:pt idx="4">
                  <c:v>0.4667</c:v>
                </c:pt>
                <c:pt idx="5">
                  <c:v>0.65010000000000001</c:v>
                </c:pt>
                <c:pt idx="6">
                  <c:v>0.70340000000000003</c:v>
                </c:pt>
                <c:pt idx="7">
                  <c:v>0.73670000000000002</c:v>
                </c:pt>
                <c:pt idx="8">
                  <c:v>0.77</c:v>
                </c:pt>
                <c:pt idx="9">
                  <c:v>0.84330000000000005</c:v>
                </c:pt>
                <c:pt idx="10">
                  <c:v>0.91660000000000008</c:v>
                </c:pt>
                <c:pt idx="11">
                  <c:v>1</c:v>
                </c:pt>
              </c:numCache>
            </c:numRef>
          </c:val>
          <c:smooth val="0"/>
          <c:extLst>
            <c:ext xmlns:c16="http://schemas.microsoft.com/office/drawing/2014/chart" uri="{C3380CC4-5D6E-409C-BE32-E72D297353CC}">
              <c16:uniqueId val="{00000000-7026-4943-AB01-87118E06E17A}"/>
            </c:ext>
          </c:extLst>
        </c:ser>
        <c:ser>
          <c:idx val="1"/>
          <c:order val="1"/>
          <c:tx>
            <c:strRef>
              <c:f>'2'!$E$21:$H$21</c:f>
              <c:strCache>
                <c:ptCount val="1"/>
                <c:pt idx="0">
                  <c:v> Total de porcentaje de avance programado</c:v>
                </c:pt>
              </c:strCache>
            </c:strRef>
          </c:tx>
          <c:spPr>
            <a:ln w="38100" cap="flat" cmpd="sng" algn="ctr">
              <a:solidFill>
                <a:schemeClr val="accent2"/>
              </a:solidFill>
              <a:miter lim="800000"/>
            </a:ln>
            <a:effectLst/>
          </c:spPr>
          <c:marker>
            <c:symbol val="none"/>
          </c:marker>
          <c:cat>
            <c:numRef>
              <c:f>'2'!$E$29:$E$40</c:f>
              <c:numCache>
                <c:formatCode>0.00%</c:formatCode>
                <c:ptCount val="12"/>
                <c:pt idx="0">
                  <c:v>0.13339999999999999</c:v>
                </c:pt>
                <c:pt idx="1">
                  <c:v>0.16669999999999999</c:v>
                </c:pt>
                <c:pt idx="2">
                  <c:v>0.25</c:v>
                </c:pt>
                <c:pt idx="3">
                  <c:v>0.38339999999999996</c:v>
                </c:pt>
                <c:pt idx="4">
                  <c:v>0.41669999999999996</c:v>
                </c:pt>
                <c:pt idx="5">
                  <c:v>0.60009999999999997</c:v>
                </c:pt>
                <c:pt idx="6">
                  <c:v>0.65339999999999998</c:v>
                </c:pt>
                <c:pt idx="7">
                  <c:v>0.68669999999999998</c:v>
                </c:pt>
                <c:pt idx="8">
                  <c:v>0.72</c:v>
                </c:pt>
                <c:pt idx="9">
                  <c:v>0.79330000000000001</c:v>
                </c:pt>
                <c:pt idx="10">
                  <c:v>0.86660000000000004</c:v>
                </c:pt>
                <c:pt idx="11">
                  <c:v>1</c:v>
                </c:pt>
              </c:numCache>
            </c:numRef>
          </c:cat>
          <c:val>
            <c:numRef>
              <c:f>'2'!$E$29:$E$40</c:f>
              <c:numCache>
                <c:formatCode>0.00%</c:formatCode>
                <c:ptCount val="12"/>
                <c:pt idx="0">
                  <c:v>0.13339999999999999</c:v>
                </c:pt>
                <c:pt idx="1">
                  <c:v>0.16669999999999999</c:v>
                </c:pt>
                <c:pt idx="2">
                  <c:v>0.25</c:v>
                </c:pt>
                <c:pt idx="3">
                  <c:v>0.38339999999999996</c:v>
                </c:pt>
                <c:pt idx="4">
                  <c:v>0.41669999999999996</c:v>
                </c:pt>
                <c:pt idx="5">
                  <c:v>0.60009999999999997</c:v>
                </c:pt>
                <c:pt idx="6">
                  <c:v>0.65339999999999998</c:v>
                </c:pt>
                <c:pt idx="7">
                  <c:v>0.68669999999999998</c:v>
                </c:pt>
                <c:pt idx="8">
                  <c:v>0.72</c:v>
                </c:pt>
                <c:pt idx="9">
                  <c:v>0.79330000000000001</c:v>
                </c:pt>
                <c:pt idx="10">
                  <c:v>0.86660000000000004</c:v>
                </c:pt>
                <c:pt idx="11">
                  <c:v>1</c:v>
                </c:pt>
              </c:numCache>
            </c:numRef>
          </c:val>
          <c:smooth val="0"/>
          <c:extLst>
            <c:ext xmlns:c16="http://schemas.microsoft.com/office/drawing/2014/chart" uri="{C3380CC4-5D6E-409C-BE32-E72D297353CC}">
              <c16:uniqueId val="{00000001-7026-4943-AB01-87118E06E17A}"/>
            </c:ext>
          </c:extLst>
        </c:ser>
        <c:dLbls>
          <c:showLegendKey val="0"/>
          <c:showVal val="0"/>
          <c:showCatName val="0"/>
          <c:showSerName val="0"/>
          <c:showPercent val="0"/>
          <c:showBubbleSize val="0"/>
        </c:dLbls>
        <c:smooth val="0"/>
        <c:axId val="5207824"/>
        <c:axId val="1"/>
      </c:lineChart>
      <c:catAx>
        <c:axId val="52078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5207824"/>
        <c:crosses val="autoZero"/>
        <c:crossBetween val="between"/>
      </c:valAx>
      <c:spPr>
        <a:noFill/>
        <a:ln w="25400">
          <a:noFill/>
        </a:ln>
      </c:spPr>
    </c:plotArea>
    <c:legend>
      <c:legendPos val="t"/>
      <c:layout>
        <c:manualLayout>
          <c:xMode val="edge"/>
          <c:yMode val="edge"/>
          <c:x val="0.1156426969807582"/>
          <c:y val="1.3592473476026764E-2"/>
          <c:w val="0.88435730301924176"/>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998284835580789E-2"/>
          <c:y val="0.15254979769685653"/>
          <c:w val="0.92823111347685516"/>
          <c:h val="0.71800809212573924"/>
        </c:manualLayout>
      </c:layout>
      <c:lineChart>
        <c:grouping val="standard"/>
        <c:varyColors val="0"/>
        <c:ser>
          <c:idx val="0"/>
          <c:order val="0"/>
          <c:tx>
            <c:strRef>
              <c:f>'3_MIPG'!$C$28</c:f>
              <c:strCache>
                <c:ptCount val="1"/>
                <c:pt idx="0">
                  <c:v>Numerador Acumulado (Variable 1)</c:v>
                </c:pt>
              </c:strCache>
            </c:strRef>
          </c:tx>
          <c:spPr>
            <a:ln w="38100" cap="flat" cmpd="dbl" algn="ctr">
              <a:solidFill>
                <a:schemeClr val="accent1"/>
              </a:solidFill>
              <a:miter lim="800000"/>
            </a:ln>
            <a:effectLst/>
          </c:spPr>
          <c:marker>
            <c:symbol val="none"/>
          </c:marker>
          <c:cat>
            <c:strRef>
              <c:f>'3_MIPG'!$A$29:$A$40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'3_MIPG'!$C$29:$C$40</c:f>
              <c:numCache>
                <c:formatCode>0.00%</c:formatCode>
                <c:ptCount val="12"/>
                <c:pt idx="0">
                  <c:v>0.2</c:v>
                </c:pt>
                <c:pt idx="1">
                  <c:v>0.2</c:v>
                </c:pt>
                <c:pt idx="2">
                  <c:v>0.4</c:v>
                </c:pt>
                <c:pt idx="3">
                  <c:v>0.55000000000000004</c:v>
                </c:pt>
                <c:pt idx="4">
                  <c:v>0.55000000000000004</c:v>
                </c:pt>
                <c:pt idx="5">
                  <c:v>0.55000000000000004</c:v>
                </c:pt>
                <c:pt idx="6">
                  <c:v>0.55000000000000004</c:v>
                </c:pt>
                <c:pt idx="7">
                  <c:v>0.75</c:v>
                </c:pt>
                <c:pt idx="8">
                  <c:v>0.75</c:v>
                </c:pt>
                <c:pt idx="9">
                  <c:v>0.85</c:v>
                </c:pt>
                <c:pt idx="10">
                  <c:v>1</c:v>
                </c:pt>
                <c:pt idx="11">
                  <c:v>1</c:v>
                </c:pt>
              </c:numCache>
            </c:numRef>
          </c:val>
          <c:smooth val="0"/>
          <c:extLst>
            <c:ext xmlns:c16="http://schemas.microsoft.com/office/drawing/2014/chart" uri="{C3380CC4-5D6E-409C-BE32-E72D297353CC}">
              <c16:uniqueId val="{00000000-EC8A-465B-956B-DA2BF0658F16}"/>
            </c:ext>
          </c:extLst>
        </c:ser>
        <c:ser>
          <c:idx val="1"/>
          <c:order val="1"/>
          <c:tx>
            <c:strRef>
              <c:f>'3_MIPG'!$E$28</c:f>
              <c:strCache>
                <c:ptCount val="1"/>
                <c:pt idx="0">
                  <c:v>Denominador Acumulado (Variable 2)</c:v>
                </c:pt>
              </c:strCache>
            </c:strRef>
          </c:tx>
          <c:spPr>
            <a:ln w="38100" cap="flat" cmpd="sng" algn="ctr">
              <a:solidFill>
                <a:schemeClr val="accent2"/>
              </a:solidFill>
              <a:miter lim="800000"/>
            </a:ln>
            <a:effectLst/>
          </c:spPr>
          <c:marker>
            <c:symbol val="none"/>
          </c:marker>
          <c:cat>
            <c:strRef>
              <c:f>'3_MIPG'!$A$29:$A$40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'3_MIPG'!$E$29:$E$40</c:f>
              <c:numCache>
                <c:formatCode>0.00%</c:formatCode>
                <c:ptCount val="12"/>
                <c:pt idx="0">
                  <c:v>0.2</c:v>
                </c:pt>
                <c:pt idx="1">
                  <c:v>0.2</c:v>
                </c:pt>
                <c:pt idx="2">
                  <c:v>0.4</c:v>
                </c:pt>
                <c:pt idx="3">
                  <c:v>0.55000000000000004</c:v>
                </c:pt>
                <c:pt idx="4">
                  <c:v>0.55000000000000004</c:v>
                </c:pt>
                <c:pt idx="5">
                  <c:v>0.55000000000000004</c:v>
                </c:pt>
                <c:pt idx="6">
                  <c:v>0.55000000000000004</c:v>
                </c:pt>
                <c:pt idx="7">
                  <c:v>0.8</c:v>
                </c:pt>
                <c:pt idx="8">
                  <c:v>1</c:v>
                </c:pt>
                <c:pt idx="9">
                  <c:v>1</c:v>
                </c:pt>
                <c:pt idx="10">
                  <c:v>1</c:v>
                </c:pt>
                <c:pt idx="11">
                  <c:v>1</c:v>
                </c:pt>
              </c:numCache>
            </c:numRef>
          </c:val>
          <c:smooth val="0"/>
          <c:extLst>
            <c:ext xmlns:c16="http://schemas.microsoft.com/office/drawing/2014/chart" uri="{C3380CC4-5D6E-409C-BE32-E72D297353CC}">
              <c16:uniqueId val="{00000001-EC8A-465B-956B-DA2BF0658F16}"/>
            </c:ext>
          </c:extLst>
        </c:ser>
        <c:dLbls>
          <c:showLegendKey val="0"/>
          <c:showVal val="0"/>
          <c:showCatName val="0"/>
          <c:showSerName val="0"/>
          <c:showPercent val="0"/>
          <c:showBubbleSize val="0"/>
        </c:dLbls>
        <c:smooth val="0"/>
        <c:axId val="5207824"/>
        <c:axId val="1"/>
      </c:lineChart>
      <c:catAx>
        <c:axId val="52078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5207824"/>
        <c:crosses val="autoZero"/>
        <c:crossBetween val="between"/>
      </c:valAx>
      <c:spPr>
        <a:noFill/>
        <a:ln w="25400">
          <a:noFill/>
        </a:ln>
      </c:spPr>
    </c:plotArea>
    <c:legend>
      <c:legendPos val="t"/>
      <c:layout>
        <c:manualLayout>
          <c:xMode val="edge"/>
          <c:yMode val="edge"/>
          <c:x val="0.1156426969807582"/>
          <c:y val="1.3592473476026764E-2"/>
          <c:w val="0.88435730301924176"/>
          <c:h val="7.9375623821670169E-2"/>
        </c:manualLayout>
      </c:layout>
      <c:overlay val="0"/>
      <c:spPr>
        <a:noFill/>
        <a:ln w="25400">
          <a:noFill/>
        </a:ln>
      </c:spPr>
      <c:txPr>
        <a:bodyPr/>
        <a:lstStyle/>
        <a:p>
          <a:pPr>
            <a:defRPr sz="90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'4_PAAC'!$C$28</c:f>
              <c:strCache>
                <c:ptCount val="1"/>
                <c:pt idx="0">
                  <c:v>Numerador Acumulado (Variable 1)</c:v>
                </c:pt>
              </c:strCache>
            </c:strRef>
          </c:tx>
          <c:spPr>
            <a:ln w="38100" cap="flat" cmpd="dbl" algn="ctr">
              <a:solidFill>
                <a:schemeClr val="accent1"/>
              </a:solidFill>
              <a:miter lim="800000"/>
            </a:ln>
            <a:effectLst/>
          </c:spPr>
          <c:marker>
            <c:symbol val="none"/>
          </c:marker>
          <c:cat>
            <c:strRef>
              <c:f>'4_PAAC'!$A$29:$A$40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'4_PAAC'!$C$29:$C$40</c:f>
              <c:numCache>
                <c:formatCode>General</c:formatCode>
                <c:ptCount val="12"/>
                <c:pt idx="0">
                  <c:v>9</c:v>
                </c:pt>
                <c:pt idx="1">
                  <c:v>9</c:v>
                </c:pt>
                <c:pt idx="2">
                  <c:v>10</c:v>
                </c:pt>
                <c:pt idx="3">
                  <c:v>10</c:v>
                </c:pt>
                <c:pt idx="4">
                  <c:v>12</c:v>
                </c:pt>
                <c:pt idx="5">
                  <c:v>12</c:v>
                </c:pt>
                <c:pt idx="6">
                  <c:v>13</c:v>
                </c:pt>
                <c:pt idx="7">
                  <c:v>14</c:v>
                </c:pt>
                <c:pt idx="8">
                  <c:v>15</c:v>
                </c:pt>
                <c:pt idx="9">
                  <c:v>15</c:v>
                </c:pt>
                <c:pt idx="10">
                  <c:v>15</c:v>
                </c:pt>
                <c:pt idx="11">
                  <c:v>18</c:v>
                </c:pt>
              </c:numCache>
            </c:numRef>
          </c:val>
          <c:smooth val="0"/>
          <c:extLst>
            <c:ext xmlns:c16="http://schemas.microsoft.com/office/drawing/2014/chart" uri="{C3380CC4-5D6E-409C-BE32-E72D297353CC}">
              <c16:uniqueId val="{00000000-5D09-43CF-AC95-3CDAD82003BB}"/>
            </c:ext>
          </c:extLst>
        </c:ser>
        <c:ser>
          <c:idx val="1"/>
          <c:order val="1"/>
          <c:tx>
            <c:strRef>
              <c:f>'4_PAAC'!$E$28</c:f>
              <c:strCache>
                <c:ptCount val="1"/>
                <c:pt idx="0">
                  <c:v>Denominador Acumulado (Variable 2)</c:v>
                </c:pt>
              </c:strCache>
            </c:strRef>
          </c:tx>
          <c:spPr>
            <a:ln w="38100" cap="flat" cmpd="sng" algn="ctr">
              <a:solidFill>
                <a:schemeClr val="accent2"/>
              </a:solidFill>
              <a:miter lim="800000"/>
            </a:ln>
            <a:effectLst/>
          </c:spPr>
          <c:marker>
            <c:symbol val="none"/>
          </c:marker>
          <c:cat>
            <c:strRef>
              <c:f>'4_PAAC'!$A$29:$A$40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'4_PAAC'!$E$29:$E$40</c:f>
              <c:numCache>
                <c:formatCode>General</c:formatCode>
                <c:ptCount val="12"/>
                <c:pt idx="0">
                  <c:v>8</c:v>
                </c:pt>
                <c:pt idx="1">
                  <c:v>8</c:v>
                </c:pt>
                <c:pt idx="2">
                  <c:v>10</c:v>
                </c:pt>
                <c:pt idx="3">
                  <c:v>10</c:v>
                </c:pt>
                <c:pt idx="4">
                  <c:v>11</c:v>
                </c:pt>
                <c:pt idx="5">
                  <c:v>12</c:v>
                </c:pt>
                <c:pt idx="6">
                  <c:v>13</c:v>
                </c:pt>
                <c:pt idx="7">
                  <c:v>14</c:v>
                </c:pt>
                <c:pt idx="8">
                  <c:v>15</c:v>
                </c:pt>
                <c:pt idx="9">
                  <c:v>15</c:v>
                </c:pt>
                <c:pt idx="10">
                  <c:v>15</c:v>
                </c:pt>
                <c:pt idx="11">
                  <c:v>18</c:v>
                </c:pt>
              </c:numCache>
            </c:numRef>
          </c:val>
          <c:smooth val="0"/>
          <c:extLst>
            <c:ext xmlns:c16="http://schemas.microsoft.com/office/drawing/2014/chart" uri="{C3380CC4-5D6E-409C-BE32-E72D297353CC}">
              <c16:uniqueId val="{00000001-5D09-43CF-AC95-3CDAD82003BB}"/>
            </c:ext>
          </c:extLst>
        </c:ser>
        <c:dLbls>
          <c:showLegendKey val="0"/>
          <c:showVal val="0"/>
          <c:showCatName val="0"/>
          <c:showSerName val="0"/>
          <c:showPercent val="0"/>
          <c:showBubbleSize val="0"/>
        </c:dLbls>
        <c:smooth val="0"/>
        <c:axId val="5207824"/>
        <c:axId val="1"/>
      </c:lineChart>
      <c:catAx>
        <c:axId val="52078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5207824"/>
        <c:crosses val="autoZero"/>
        <c:crossBetween val="between"/>
      </c:valAx>
      <c:spPr>
        <a:noFill/>
        <a:ln w="25400">
          <a:noFill/>
        </a:ln>
      </c:spPr>
    </c:plotArea>
    <c:legend>
      <c:legendPos val="t"/>
      <c:layout>
        <c:manualLayout>
          <c:xMode val="edge"/>
          <c:yMode val="edge"/>
          <c:x val="4.7038877060168237E-4"/>
          <c:y val="3.710706504824151E-3"/>
          <c:w val="0.88435730301924176"/>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354078</xdr:colOff>
      <xdr:row>0</xdr:row>
      <xdr:rowOff>217714</xdr:rowOff>
    </xdr:from>
    <xdr:to>
      <xdr:col>1</xdr:col>
      <xdr:colOff>928167</xdr:colOff>
      <xdr:row>3</xdr:row>
      <xdr:rowOff>163286</xdr:rowOff>
    </xdr:to>
    <xdr:pic>
      <xdr:nvPicPr>
        <xdr:cNvPr id="4" name="Imagen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54078" y="217714"/>
          <a:ext cx="1186410" cy="1006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302559</xdr:colOff>
      <xdr:row>0</xdr:row>
      <xdr:rowOff>44824</xdr:rowOff>
    </xdr:from>
    <xdr:to>
      <xdr:col>1</xdr:col>
      <xdr:colOff>1019735</xdr:colOff>
      <xdr:row>3</xdr:row>
      <xdr:rowOff>330574</xdr:rowOff>
    </xdr:to>
    <xdr:pic>
      <xdr:nvPicPr>
        <xdr:cNvPr id="3" name="Imagen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02559" y="44824"/>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302559</xdr:colOff>
      <xdr:row>0</xdr:row>
      <xdr:rowOff>44824</xdr:rowOff>
    </xdr:from>
    <xdr:to>
      <xdr:col>1</xdr:col>
      <xdr:colOff>1019735</xdr:colOff>
      <xdr:row>3</xdr:row>
      <xdr:rowOff>330574</xdr:rowOff>
    </xdr:to>
    <xdr:pic>
      <xdr:nvPicPr>
        <xdr:cNvPr id="4" name="Imagen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02559" y="44824"/>
          <a:ext cx="1336301"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302559</xdr:colOff>
      <xdr:row>0</xdr:row>
      <xdr:rowOff>44824</xdr:rowOff>
    </xdr:from>
    <xdr:to>
      <xdr:col>1</xdr:col>
      <xdr:colOff>1019735</xdr:colOff>
      <xdr:row>3</xdr:row>
      <xdr:rowOff>330574</xdr:rowOff>
    </xdr:to>
    <xdr:pic>
      <xdr:nvPicPr>
        <xdr:cNvPr id="5" name="Imagen 4">
          <a:extLst>
            <a:ext uri="{FF2B5EF4-FFF2-40B4-BE49-F238E27FC236}">
              <a16:creationId xmlns:a16="http://schemas.microsoft.com/office/drawing/2014/main" id="{B39D49D6-4F4D-4285-8E21-4A146C098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02559" y="44824"/>
          <a:ext cx="1336301"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302559</xdr:colOff>
      <xdr:row>0</xdr:row>
      <xdr:rowOff>44824</xdr:rowOff>
    </xdr:from>
    <xdr:to>
      <xdr:col>1</xdr:col>
      <xdr:colOff>1019735</xdr:colOff>
      <xdr:row>3</xdr:row>
      <xdr:rowOff>330574</xdr:rowOff>
    </xdr:to>
    <xdr:pic>
      <xdr:nvPicPr>
        <xdr:cNvPr id="6" name="Imagen 5">
          <a:extLst>
            <a:ext uri="{FF2B5EF4-FFF2-40B4-BE49-F238E27FC236}">
              <a16:creationId xmlns:a16="http://schemas.microsoft.com/office/drawing/2014/main" id="{F90C5E94-8D31-4EFB-B937-06E9EF992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02559" y="44824"/>
          <a:ext cx="1336301"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4" name="1 Imagen">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 name="1 Imagen">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 name="1 Imagen">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 name="1 Imagen">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8" name="1 Imagen">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 name="1 Imagen">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0" name="1 Imagen">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 name="1 Imagen">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2" name="1 Imagen">
          <a:extLst>
            <a:ext uri="{FF2B5EF4-FFF2-40B4-BE49-F238E27FC236}">
              <a16:creationId xmlns:a16="http://schemas.microsoft.com/office/drawing/2014/main" id="{00000000-0008-0000-0B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3" name="1 Imagen">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4" name="1 Imagen">
          <a:extLst>
            <a:ext uri="{FF2B5EF4-FFF2-40B4-BE49-F238E27FC236}">
              <a16:creationId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150019</xdr:colOff>
      <xdr:row>0</xdr:row>
      <xdr:rowOff>121443</xdr:rowOff>
    </xdr:from>
    <xdr:to>
      <xdr:col>1</xdr:col>
      <xdr:colOff>1095375</xdr:colOff>
      <xdr:row>3</xdr:row>
      <xdr:rowOff>449</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709613" y="121443"/>
          <a:ext cx="945356" cy="1022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179918</xdr:colOff>
      <xdr:row>0</xdr:row>
      <xdr:rowOff>120650</xdr:rowOff>
    </xdr:from>
    <xdr:to>
      <xdr:col>0</xdr:col>
      <xdr:colOff>1312334</xdr:colOff>
      <xdr:row>3</xdr:row>
      <xdr:rowOff>247650</xdr:rowOff>
    </xdr:to>
    <xdr:pic>
      <xdr:nvPicPr>
        <xdr:cNvPr id="4" name="Imagen 2">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179918" y="120650"/>
          <a:ext cx="1132416"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628649</xdr:colOff>
      <xdr:row>42</xdr:row>
      <xdr:rowOff>57150</xdr:rowOff>
    </xdr:from>
    <xdr:to>
      <xdr:col>7</xdr:col>
      <xdr:colOff>772199</xdr:colOff>
      <xdr:row>46</xdr:row>
      <xdr:rowOff>417750</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448236</xdr:colOff>
      <xdr:row>0</xdr:row>
      <xdr:rowOff>56030</xdr:rowOff>
    </xdr:from>
    <xdr:to>
      <xdr:col>1</xdr:col>
      <xdr:colOff>1781736</xdr:colOff>
      <xdr:row>3</xdr:row>
      <xdr:rowOff>341780</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29236" y="5603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504823</xdr:colOff>
      <xdr:row>42</xdr:row>
      <xdr:rowOff>47625</xdr:rowOff>
    </xdr:from>
    <xdr:to>
      <xdr:col>7</xdr:col>
      <xdr:colOff>648373</xdr:colOff>
      <xdr:row>46</xdr:row>
      <xdr:rowOff>484425</xdr:rowOff>
    </xdr:to>
    <xdr:graphicFrame macro="">
      <xdr:nvGraphicFramePr>
        <xdr:cNvPr id="3" name="Gráfico 5">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206375</xdr:colOff>
      <xdr:row>0</xdr:row>
      <xdr:rowOff>69850</xdr:rowOff>
    </xdr:from>
    <xdr:to>
      <xdr:col>0</xdr:col>
      <xdr:colOff>1227667</xdr:colOff>
      <xdr:row>3</xdr:row>
      <xdr:rowOff>21091</xdr:rowOff>
    </xdr:to>
    <xdr:pic>
      <xdr:nvPicPr>
        <xdr:cNvPr id="4" name="Imagen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206375" y="69850"/>
          <a:ext cx="1021292" cy="1094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470645</xdr:colOff>
      <xdr:row>0</xdr:row>
      <xdr:rowOff>56030</xdr:rowOff>
    </xdr:from>
    <xdr:to>
      <xdr:col>1</xdr:col>
      <xdr:colOff>1804145</xdr:colOff>
      <xdr:row>3</xdr:row>
      <xdr:rowOff>341780</xdr:rowOff>
    </xdr:to>
    <xdr:pic>
      <xdr:nvPicPr>
        <xdr:cNvPr id="3" name="Imagen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51645" y="5603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190501</xdr:colOff>
      <xdr:row>0</xdr:row>
      <xdr:rowOff>56030</xdr:rowOff>
    </xdr:from>
    <xdr:to>
      <xdr:col>0</xdr:col>
      <xdr:colOff>1322294</xdr:colOff>
      <xdr:row>3</xdr:row>
      <xdr:rowOff>125665</xdr:rowOff>
    </xdr:to>
    <xdr:pic>
      <xdr:nvPicPr>
        <xdr:cNvPr id="4" name="Imagen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190501" y="56030"/>
          <a:ext cx="1131793" cy="1212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481852</xdr:colOff>
      <xdr:row>42</xdr:row>
      <xdr:rowOff>100852</xdr:rowOff>
    </xdr:from>
    <xdr:to>
      <xdr:col>7</xdr:col>
      <xdr:colOff>642211</xdr:colOff>
      <xdr:row>46</xdr:row>
      <xdr:rowOff>385252</xdr:rowOff>
    </xdr:to>
    <xdr:graphicFrame macro="">
      <xdr:nvGraphicFramePr>
        <xdr:cNvPr id="6" name="Gráfico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403412</xdr:colOff>
      <xdr:row>0</xdr:row>
      <xdr:rowOff>44824</xdr:rowOff>
    </xdr:from>
    <xdr:to>
      <xdr:col>1</xdr:col>
      <xdr:colOff>1736912</xdr:colOff>
      <xdr:row>3</xdr:row>
      <xdr:rowOff>330574</xdr:rowOff>
    </xdr:to>
    <xdr:pic>
      <xdr:nvPicPr>
        <xdr:cNvPr id="4" name="Imagen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784412" y="44824"/>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278341</xdr:colOff>
      <xdr:row>0</xdr:row>
      <xdr:rowOff>100541</xdr:rowOff>
    </xdr:from>
    <xdr:to>
      <xdr:col>0</xdr:col>
      <xdr:colOff>1276350</xdr:colOff>
      <xdr:row>3</xdr:row>
      <xdr:rowOff>26836</xdr:rowOff>
    </xdr:to>
    <xdr:pic>
      <xdr:nvPicPr>
        <xdr:cNvPr id="4" name="Imagen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78341" y="100541"/>
          <a:ext cx="998009" cy="1069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677333</xdr:colOff>
      <xdr:row>42</xdr:row>
      <xdr:rowOff>74084</xdr:rowOff>
    </xdr:from>
    <xdr:to>
      <xdr:col>7</xdr:col>
      <xdr:colOff>789133</xdr:colOff>
      <xdr:row>46</xdr:row>
      <xdr:rowOff>358484</xdr:rowOff>
    </xdr:to>
    <xdr:graphicFrame macro="">
      <xdr:nvGraphicFramePr>
        <xdr:cNvPr id="5" name="Gráfico 5">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PARADA\Downloads\Copia%20de%2009_poa_oficina_asesora_de_planeacion_2020_3_m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ón 1. Metas - Magnitud"/>
      <sheetName val="Anualización"/>
      <sheetName val="1"/>
      <sheetName val="ACT_1"/>
      <sheetName val="2"/>
      <sheetName val="ACT_2"/>
      <sheetName val="3_MIPG"/>
      <sheetName val="ACT_3"/>
      <sheetName val="4_PAAC"/>
      <sheetName val="ACT_4"/>
      <sheetName val="Variables"/>
      <sheetName val="ODS"/>
    </sheetNames>
    <sheetDataSet>
      <sheetData sheetId="0" refreshError="1"/>
      <sheetData sheetId="1" refreshError="1"/>
      <sheetData sheetId="2" refreshError="1"/>
      <sheetData sheetId="3" refreshError="1"/>
      <sheetData sheetId="4">
        <row r="21">
          <cell r="B21" t="str">
            <v>Sumatoria de porcentaje de avance de las actividades ejecutadas</v>
          </cell>
        </row>
      </sheetData>
      <sheetData sheetId="5" refreshError="1"/>
      <sheetData sheetId="6">
        <row r="8">
          <cell r="E8" t="str">
            <v>Cumplir el 100% de las actividades propuestas en el Modelo Integrado de Planeación y Gestión - MIPG por la Oficina Asesora de Planeción Institucional</v>
          </cell>
        </row>
      </sheetData>
      <sheetData sheetId="7">
        <row r="6">
          <cell r="C6" t="str">
            <v>POA GESTIÓN SIN INVERSIÓN PLANEACIÓN INSTITUCIONAL</v>
          </cell>
        </row>
      </sheetData>
      <sheetData sheetId="8">
        <row r="29">
          <cell r="E29">
            <v>0</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drive.google.com/file/d/1FM3bdqNDbE1Oj_m_wrOfcDtaVCXLluvJ/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B22"/>
  <sheetViews>
    <sheetView showGridLines="0" tabSelected="1" topLeftCell="I16" zoomScale="70" zoomScaleNormal="70" workbookViewId="0">
      <selection activeCell="T13" sqref="T13"/>
    </sheetView>
  </sheetViews>
  <sheetFormatPr baseColWidth="10" defaultColWidth="0" defaultRowHeight="15" zeroHeight="1" x14ac:dyDescent="0.25"/>
  <cols>
    <col min="1" max="1" width="9.140625" style="4" customWidth="1"/>
    <col min="2" max="2" width="24" style="4" customWidth="1"/>
    <col min="3" max="3" width="68.42578125" style="4" customWidth="1"/>
    <col min="4" max="4" width="18.42578125" style="4" customWidth="1"/>
    <col min="5" max="5" width="59.85546875" style="4" customWidth="1"/>
    <col min="6" max="6" width="30.140625" style="4" customWidth="1"/>
    <col min="7" max="7" width="21.7109375" style="4" customWidth="1"/>
    <col min="8" max="8" width="36.85546875" style="4" customWidth="1"/>
    <col min="9" max="20" width="13.7109375" style="4" customWidth="1"/>
    <col min="21" max="21" width="13.7109375" style="186" customWidth="1"/>
    <col min="22" max="23" width="45.28515625" style="4" customWidth="1"/>
    <col min="24" max="16384" width="0" style="4" hidden="1"/>
  </cols>
  <sheetData>
    <row r="1" spans="1:28" s="5" customFormat="1" ht="27.75" customHeight="1" x14ac:dyDescent="0.25">
      <c r="A1" s="237"/>
      <c r="B1" s="238"/>
      <c r="C1" s="247" t="s">
        <v>254</v>
      </c>
      <c r="D1" s="247"/>
      <c r="E1" s="247"/>
      <c r="F1" s="247"/>
      <c r="G1" s="247"/>
      <c r="H1" s="247"/>
      <c r="I1" s="247"/>
      <c r="J1" s="247"/>
      <c r="K1" s="247"/>
      <c r="L1" s="247"/>
      <c r="M1" s="247"/>
      <c r="N1" s="247"/>
      <c r="O1" s="247"/>
      <c r="P1" s="247"/>
      <c r="Q1" s="247"/>
      <c r="R1" s="247"/>
      <c r="S1" s="247"/>
      <c r="T1" s="247"/>
      <c r="U1" s="247"/>
      <c r="V1" s="247"/>
      <c r="W1" s="247"/>
    </row>
    <row r="2" spans="1:28" s="5" customFormat="1" ht="27.75" customHeight="1" x14ac:dyDescent="0.25">
      <c r="A2" s="239"/>
      <c r="B2" s="240"/>
      <c r="C2" s="247" t="s">
        <v>8</v>
      </c>
      <c r="D2" s="247"/>
      <c r="E2" s="247"/>
      <c r="F2" s="247"/>
      <c r="G2" s="247"/>
      <c r="H2" s="247"/>
      <c r="I2" s="247"/>
      <c r="J2" s="247"/>
      <c r="K2" s="247"/>
      <c r="L2" s="247"/>
      <c r="M2" s="247"/>
      <c r="N2" s="247"/>
      <c r="O2" s="247"/>
      <c r="P2" s="247"/>
      <c r="Q2" s="247"/>
      <c r="R2" s="247"/>
      <c r="S2" s="247"/>
      <c r="T2" s="247"/>
      <c r="U2" s="247"/>
      <c r="V2" s="247"/>
      <c r="W2" s="247"/>
    </row>
    <row r="3" spans="1:28" s="5" customFormat="1" ht="27.75" customHeight="1" x14ac:dyDescent="0.25">
      <c r="A3" s="239"/>
      <c r="B3" s="240"/>
      <c r="C3" s="247" t="s">
        <v>207</v>
      </c>
      <c r="D3" s="247"/>
      <c r="E3" s="247"/>
      <c r="F3" s="247"/>
      <c r="G3" s="247"/>
      <c r="H3" s="247"/>
      <c r="I3" s="247"/>
      <c r="J3" s="247"/>
      <c r="K3" s="247"/>
      <c r="L3" s="247"/>
      <c r="M3" s="247"/>
      <c r="N3" s="247"/>
      <c r="O3" s="247"/>
      <c r="P3" s="247"/>
      <c r="Q3" s="247"/>
      <c r="R3" s="247"/>
      <c r="S3" s="247"/>
      <c r="T3" s="247"/>
      <c r="U3" s="247"/>
      <c r="V3" s="247"/>
      <c r="W3" s="247"/>
    </row>
    <row r="4" spans="1:28" s="5" customFormat="1" ht="27.75" customHeight="1" x14ac:dyDescent="0.25">
      <c r="A4" s="241"/>
      <c r="B4" s="242"/>
      <c r="C4" s="233" t="s">
        <v>12</v>
      </c>
      <c r="D4" s="233"/>
      <c r="E4" s="233"/>
      <c r="F4" s="233"/>
      <c r="G4" s="233"/>
      <c r="H4" s="233"/>
      <c r="I4" s="225" t="s">
        <v>515</v>
      </c>
      <c r="J4" s="225"/>
      <c r="K4" s="225"/>
      <c r="L4" s="225"/>
      <c r="M4" s="225"/>
      <c r="N4" s="225"/>
      <c r="O4" s="225"/>
      <c r="P4" s="225"/>
      <c r="Q4" s="225"/>
      <c r="R4" s="225"/>
      <c r="S4" s="225"/>
      <c r="T4" s="225"/>
      <c r="U4" s="225"/>
      <c r="V4" s="225"/>
      <c r="W4" s="225"/>
    </row>
    <row r="5" spans="1:28" s="5" customFormat="1" ht="30" customHeight="1" x14ac:dyDescent="0.25">
      <c r="C5" s="9"/>
      <c r="D5" s="9"/>
      <c r="E5" s="9"/>
      <c r="F5" s="9"/>
      <c r="G5" s="6"/>
      <c r="H5" s="6"/>
      <c r="I5" s="7"/>
      <c r="J5" s="7"/>
      <c r="K5" s="7"/>
      <c r="L5" s="7"/>
      <c r="M5" s="7"/>
      <c r="N5" s="7"/>
      <c r="O5" s="7"/>
      <c r="P5" s="7"/>
      <c r="Q5" s="8"/>
      <c r="R5" s="8"/>
      <c r="S5" s="8"/>
      <c r="T5" s="8"/>
      <c r="U5" s="183"/>
    </row>
    <row r="6" spans="1:28" s="48" customFormat="1" ht="30" customHeight="1" x14ac:dyDescent="0.25">
      <c r="A6" s="1"/>
      <c r="B6" s="65" t="s">
        <v>16</v>
      </c>
      <c r="C6" s="249" t="s">
        <v>243</v>
      </c>
      <c r="D6" s="249"/>
      <c r="E6" s="249"/>
      <c r="F6" s="249"/>
      <c r="G6" s="249"/>
      <c r="H6" s="3"/>
      <c r="I6" s="3"/>
      <c r="J6" s="3"/>
      <c r="K6" s="3"/>
      <c r="L6" s="3"/>
      <c r="M6" s="3"/>
      <c r="N6" s="3"/>
      <c r="O6" s="3"/>
      <c r="P6" s="3"/>
      <c r="Q6" s="3"/>
      <c r="R6" s="3"/>
      <c r="S6" s="3"/>
      <c r="T6" s="3"/>
      <c r="U6" s="184"/>
      <c r="V6" s="2"/>
      <c r="W6" s="2"/>
    </row>
    <row r="7" spans="1:28" s="1" customFormat="1" ht="30" customHeight="1" x14ac:dyDescent="0.25">
      <c r="U7" s="185"/>
    </row>
    <row r="8" spans="1:28" s="20" customFormat="1" ht="30" customHeight="1" x14ac:dyDescent="0.2">
      <c r="A8" s="244" t="s">
        <v>15</v>
      </c>
      <c r="B8" s="245"/>
      <c r="C8" s="245"/>
      <c r="D8" s="245"/>
      <c r="E8" s="245"/>
      <c r="F8" s="245"/>
      <c r="G8" s="245"/>
      <c r="H8" s="245"/>
      <c r="I8" s="245"/>
      <c r="J8" s="245"/>
      <c r="K8" s="245"/>
      <c r="L8" s="245"/>
      <c r="M8" s="245"/>
      <c r="N8" s="245"/>
      <c r="O8" s="245"/>
      <c r="P8" s="245"/>
      <c r="Q8" s="245"/>
      <c r="R8" s="245"/>
      <c r="S8" s="245"/>
      <c r="T8" s="245"/>
      <c r="U8" s="245"/>
      <c r="V8" s="245"/>
      <c r="W8" s="246"/>
    </row>
    <row r="9" spans="1:28" s="21" customFormat="1" ht="38.25" customHeight="1" x14ac:dyDescent="0.25">
      <c r="A9" s="231" t="s">
        <v>0</v>
      </c>
      <c r="B9" s="235" t="s">
        <v>1</v>
      </c>
      <c r="C9" s="236"/>
      <c r="D9" s="227" t="s">
        <v>11</v>
      </c>
      <c r="E9" s="231" t="s">
        <v>270</v>
      </c>
      <c r="F9" s="227" t="s">
        <v>94</v>
      </c>
      <c r="G9" s="231" t="s">
        <v>7</v>
      </c>
      <c r="H9" s="231" t="s">
        <v>95</v>
      </c>
      <c r="I9" s="235" t="s">
        <v>284</v>
      </c>
      <c r="J9" s="236"/>
      <c r="K9" s="236"/>
      <c r="L9" s="236"/>
      <c r="M9" s="236"/>
      <c r="N9" s="236"/>
      <c r="O9" s="236"/>
      <c r="P9" s="236"/>
      <c r="Q9" s="236"/>
      <c r="R9" s="236"/>
      <c r="S9" s="236"/>
      <c r="T9" s="236"/>
      <c r="U9" s="236"/>
      <c r="V9" s="236"/>
      <c r="W9" s="248"/>
    </row>
    <row r="10" spans="1:28" s="21" customFormat="1" ht="90" customHeight="1" x14ac:dyDescent="0.25">
      <c r="A10" s="231"/>
      <c r="B10" s="22" t="s">
        <v>14</v>
      </c>
      <c r="C10" s="22" t="s">
        <v>282</v>
      </c>
      <c r="D10" s="228"/>
      <c r="E10" s="231"/>
      <c r="F10" s="228"/>
      <c r="G10" s="231"/>
      <c r="H10" s="231"/>
      <c r="I10" s="23" t="s">
        <v>5</v>
      </c>
      <c r="J10" s="23" t="s">
        <v>6</v>
      </c>
      <c r="K10" s="23" t="s">
        <v>2</v>
      </c>
      <c r="L10" s="23" t="s">
        <v>3</v>
      </c>
      <c r="M10" s="23" t="s">
        <v>4</v>
      </c>
      <c r="N10" s="23" t="s">
        <v>503</v>
      </c>
      <c r="O10" s="23" t="s">
        <v>504</v>
      </c>
      <c r="P10" s="23" t="s">
        <v>505</v>
      </c>
      <c r="Q10" s="23" t="s">
        <v>506</v>
      </c>
      <c r="R10" s="23" t="s">
        <v>507</v>
      </c>
      <c r="S10" s="23" t="s">
        <v>508</v>
      </c>
      <c r="T10" s="23" t="s">
        <v>509</v>
      </c>
      <c r="U10" s="23" t="s">
        <v>9</v>
      </c>
      <c r="V10" s="232" t="s">
        <v>10</v>
      </c>
      <c r="W10" s="232"/>
    </row>
    <row r="11" spans="1:28" s="24" customFormat="1" ht="65.25" customHeight="1" x14ac:dyDescent="0.2">
      <c r="A11" s="243">
        <v>1</v>
      </c>
      <c r="B11" s="234" t="s">
        <v>105</v>
      </c>
      <c r="C11" s="224" t="s">
        <v>576</v>
      </c>
      <c r="D11" s="224" t="s">
        <v>13</v>
      </c>
      <c r="E11" s="224" t="s">
        <v>283</v>
      </c>
      <c r="F11" s="229" t="str">
        <f>+'1'!E8</f>
        <v>Implementar el 100% de las acciones para la sostenibilidad y mejora del SIG</v>
      </c>
      <c r="G11" s="230" t="str">
        <f>+'1'!B14</f>
        <v>Porcentaje implementado de las acciones para la sostenibildad y mejora del SIG</v>
      </c>
      <c r="H11" s="430" t="str">
        <f>+'1'!B21</f>
        <v>Sumatoria de porcentaje de avance de las actividades ejecutadas</v>
      </c>
      <c r="I11" s="102">
        <f>+'1'!B29</f>
        <v>0</v>
      </c>
      <c r="J11" s="102">
        <f>+'1'!B30</f>
        <v>0</v>
      </c>
      <c r="K11" s="102">
        <f>+'1'!B31</f>
        <v>0.1</v>
      </c>
      <c r="L11" s="102">
        <f>+'1'!B32</f>
        <v>0</v>
      </c>
      <c r="M11" s="102">
        <f>+'1'!B33</f>
        <v>0.25</v>
      </c>
      <c r="N11" s="102">
        <f>+'1'!B34</f>
        <v>0</v>
      </c>
      <c r="O11" s="102">
        <f>+'1'!B35</f>
        <v>0.3</v>
      </c>
      <c r="P11" s="102">
        <f>+'1'!B36</f>
        <v>0</v>
      </c>
      <c r="Q11" s="102">
        <f>+'1'!B37</f>
        <v>0.13</v>
      </c>
      <c r="R11" s="102">
        <f>+'1'!B38</f>
        <v>0</v>
      </c>
      <c r="S11" s="102">
        <f>+'1'!B39</f>
        <v>0</v>
      </c>
      <c r="T11" s="102">
        <f>+'1'!B40</f>
        <v>0.22</v>
      </c>
      <c r="U11" s="179">
        <f>+SUM(I11:T11)</f>
        <v>0.99999999999999989</v>
      </c>
      <c r="V11" s="226" t="str">
        <f>+'1'!B41</f>
        <v xml:space="preserve">• Entre los meses de octubre a diciembre se han publicado en la Intranet institucional los documentos correspondientes la Sistema Integrado de Gestión en las correspondientes políticas definidas por el Modelo Integrado de Planeación y Gestión y  documentos radicados en la OAPI para la actualización fueron publicados con la aprobación respectiva, todos ellos se encuentran publicados en la Intranet de la Entidad
* En el transcurso del año se cargaron en la aplicación moodle los cursos rqueridos por las diferentes dependencias de la Entidad con el fin de garantizar la gestión del conocimiento.
</v>
      </c>
      <c r="W11" s="226"/>
      <c r="X11" s="24">
        <v>0</v>
      </c>
      <c r="Y11" s="24">
        <v>0</v>
      </c>
      <c r="Z11" s="24">
        <v>0</v>
      </c>
      <c r="AA11" s="24">
        <v>0</v>
      </c>
      <c r="AB11" s="24">
        <v>0</v>
      </c>
    </row>
    <row r="12" spans="1:28" s="24" customFormat="1" ht="65.25" customHeight="1" x14ac:dyDescent="0.2">
      <c r="A12" s="243"/>
      <c r="B12" s="234"/>
      <c r="C12" s="224"/>
      <c r="D12" s="224"/>
      <c r="E12" s="224"/>
      <c r="F12" s="229"/>
      <c r="G12" s="230"/>
      <c r="H12" s="430" t="str">
        <f>+'1'!E21</f>
        <v xml:space="preserve"> Total de porcentaje de avance programado</v>
      </c>
      <c r="I12" s="102">
        <f>+'1'!D29</f>
        <v>0</v>
      </c>
      <c r="J12" s="102">
        <f>+'1'!D30</f>
        <v>0</v>
      </c>
      <c r="K12" s="102">
        <f>+'1'!D31</f>
        <v>0.1</v>
      </c>
      <c r="L12" s="102">
        <f>+'1'!D32</f>
        <v>0</v>
      </c>
      <c r="M12" s="102">
        <f>+'1'!D33</f>
        <v>0.25</v>
      </c>
      <c r="N12" s="102">
        <f>+'1'!D34</f>
        <v>0</v>
      </c>
      <c r="O12" s="102">
        <f>+'1'!D35</f>
        <v>0.3</v>
      </c>
      <c r="P12" s="102">
        <f>+'1'!D36</f>
        <v>0</v>
      </c>
      <c r="Q12" s="102">
        <f>+'1'!D37</f>
        <v>0.13</v>
      </c>
      <c r="R12" s="102">
        <f>+'1'!D38</f>
        <v>0</v>
      </c>
      <c r="S12" s="102">
        <f>+'1'!D39</f>
        <v>0.1</v>
      </c>
      <c r="T12" s="102">
        <f>+'1'!D40</f>
        <v>0.12</v>
      </c>
      <c r="U12" s="179">
        <f>+SUM(I12:T12)</f>
        <v>0.99999999999999989</v>
      </c>
      <c r="V12" s="226"/>
      <c r="W12" s="226"/>
    </row>
    <row r="13" spans="1:28" s="24" customFormat="1" ht="103.5" customHeight="1" x14ac:dyDescent="0.2">
      <c r="A13" s="243"/>
      <c r="B13" s="234"/>
      <c r="C13" s="224"/>
      <c r="D13" s="224"/>
      <c r="E13" s="224"/>
      <c r="F13" s="229"/>
      <c r="G13" s="230"/>
      <c r="H13" s="431" t="s">
        <v>96</v>
      </c>
      <c r="I13" s="103">
        <f>IFERROR(+I11/I12,)</f>
        <v>0</v>
      </c>
      <c r="J13" s="103">
        <f t="shared" ref="J13:T13" si="0">IFERROR(+J11/J12,)</f>
        <v>0</v>
      </c>
      <c r="K13" s="103">
        <f t="shared" si="0"/>
        <v>1</v>
      </c>
      <c r="L13" s="103">
        <f t="shared" si="0"/>
        <v>0</v>
      </c>
      <c r="M13" s="103">
        <f t="shared" si="0"/>
        <v>1</v>
      </c>
      <c r="N13" s="103">
        <f t="shared" si="0"/>
        <v>0</v>
      </c>
      <c r="O13" s="103">
        <f t="shared" si="0"/>
        <v>1</v>
      </c>
      <c r="P13" s="103">
        <f t="shared" si="0"/>
        <v>0</v>
      </c>
      <c r="Q13" s="103">
        <f t="shared" si="0"/>
        <v>1</v>
      </c>
      <c r="R13" s="103">
        <f t="shared" si="0"/>
        <v>0</v>
      </c>
      <c r="S13" s="103">
        <f t="shared" si="0"/>
        <v>0</v>
      </c>
      <c r="T13" s="103">
        <f t="shared" si="0"/>
        <v>1.8333333333333335</v>
      </c>
      <c r="U13" s="103">
        <f>IFERROR(+U11/U12,)</f>
        <v>1</v>
      </c>
      <c r="V13" s="226"/>
      <c r="W13" s="226"/>
    </row>
    <row r="14" spans="1:28" s="24" customFormat="1" ht="45" x14ac:dyDescent="0.2">
      <c r="A14" s="243">
        <v>2</v>
      </c>
      <c r="B14" s="234" t="s">
        <v>104</v>
      </c>
      <c r="C14" s="224" t="s">
        <v>577</v>
      </c>
      <c r="D14" s="224" t="s">
        <v>13</v>
      </c>
      <c r="E14" s="224" t="s">
        <v>283</v>
      </c>
      <c r="F14" s="251" t="str">
        <f>+'2'!E8</f>
        <v>Adelantar el 100% de las actividades de seguimiento a la inversión</v>
      </c>
      <c r="G14" s="230" t="str">
        <f>+'2'!B14</f>
        <v>Porcentaje adelantado de las actividades de seguimiento a la inversión</v>
      </c>
      <c r="H14" s="430" t="str">
        <f>+'2'!B21</f>
        <v>Sumatoria de porcentaje de avance de las actividades ejecutadas</v>
      </c>
      <c r="I14" s="102">
        <f>+'2'!B29</f>
        <v>0.13339999999999999</v>
      </c>
      <c r="J14" s="102">
        <f>+'2'!B30</f>
        <v>3.3300000000000003E-2</v>
      </c>
      <c r="K14" s="102">
        <f>+'2'!B31</f>
        <v>0.18329999999999999</v>
      </c>
      <c r="L14" s="102">
        <f>+'2'!B32</f>
        <v>8.3400000000000002E-2</v>
      </c>
      <c r="M14" s="102">
        <f>+'2'!B33</f>
        <v>3.3300000000000003E-2</v>
      </c>
      <c r="N14" s="102">
        <f>+'2'!B34</f>
        <v>0.18340000000000001</v>
      </c>
      <c r="O14" s="102">
        <f>+'2'!B35</f>
        <v>5.33E-2</v>
      </c>
      <c r="P14" s="102">
        <f>+'2'!B36</f>
        <v>3.3300000000000003E-2</v>
      </c>
      <c r="Q14" s="102">
        <f>+'2'!B37</f>
        <v>3.3300000000000003E-2</v>
      </c>
      <c r="R14" s="102">
        <f>+'2'!B38</f>
        <v>7.3300000000000004E-2</v>
      </c>
      <c r="S14" s="102">
        <f>+'2'!B39</f>
        <v>7.3300000000000004E-2</v>
      </c>
      <c r="T14" s="102">
        <f>+'2'!B40</f>
        <v>8.3400000000000002E-2</v>
      </c>
      <c r="U14" s="179">
        <f>SUM(I14:T14)</f>
        <v>1</v>
      </c>
      <c r="V14" s="226" t="str">
        <f>+'2'!B41</f>
        <v xml:space="preserve">
•  Acorde con los lineamientos de la SDP, en el sistema unificado de inversiones publicas_territorio del DNP, se migró la información correspondiente a la  información de los proyectos de inversión cargados en la plataforma MGA, al cual se realizaron seguimientos entre los meses de julio a diciembre 2020 a través del sistema de seguimiento a proyectos de inversión</v>
      </c>
      <c r="W14" s="226"/>
    </row>
    <row r="15" spans="1:28" s="24" customFormat="1" ht="30" x14ac:dyDescent="0.2">
      <c r="A15" s="243"/>
      <c r="B15" s="234"/>
      <c r="C15" s="224"/>
      <c r="D15" s="224"/>
      <c r="E15" s="224"/>
      <c r="F15" s="229"/>
      <c r="G15" s="230"/>
      <c r="H15" s="430" t="str">
        <f>+'2'!E21</f>
        <v xml:space="preserve"> Total de porcentaje de avance programado</v>
      </c>
      <c r="I15" s="102">
        <f>+'2'!D29</f>
        <v>0.13339999999999999</v>
      </c>
      <c r="J15" s="102">
        <f>+'2'!D30</f>
        <v>3.3300000000000003E-2</v>
      </c>
      <c r="K15" s="102">
        <f>+'2'!D31</f>
        <v>8.3299999999999999E-2</v>
      </c>
      <c r="L15" s="102">
        <f>+'2'!D32</f>
        <v>0.13339999999999999</v>
      </c>
      <c r="M15" s="102">
        <f>+'2'!D33</f>
        <v>3.3300000000000003E-2</v>
      </c>
      <c r="N15" s="102">
        <f>+'2'!D34</f>
        <v>0.18340000000000001</v>
      </c>
      <c r="O15" s="102">
        <f>+'2'!D35</f>
        <v>5.33E-2</v>
      </c>
      <c r="P15" s="102">
        <f>+'2'!D36</f>
        <v>3.3300000000000003E-2</v>
      </c>
      <c r="Q15" s="102">
        <f>+'2'!D37</f>
        <v>3.3300000000000003E-2</v>
      </c>
      <c r="R15" s="102">
        <f>+'2'!D38</f>
        <v>7.3300000000000004E-2</v>
      </c>
      <c r="S15" s="102">
        <f>+'2'!D39</f>
        <v>7.3300000000000004E-2</v>
      </c>
      <c r="T15" s="102">
        <f>+'2'!D40</f>
        <v>0.13339999999999999</v>
      </c>
      <c r="U15" s="179">
        <f>SUM(I15:T15)</f>
        <v>1</v>
      </c>
      <c r="V15" s="226"/>
      <c r="W15" s="226"/>
    </row>
    <row r="16" spans="1:28" s="24" customFormat="1" ht="47.25" x14ac:dyDescent="0.2">
      <c r="A16" s="243"/>
      <c r="B16" s="234"/>
      <c r="C16" s="224"/>
      <c r="D16" s="224"/>
      <c r="E16" s="224"/>
      <c r="F16" s="229"/>
      <c r="G16" s="230"/>
      <c r="H16" s="431" t="s">
        <v>96</v>
      </c>
      <c r="I16" s="103">
        <f>IFERROR(+I14/I15,)</f>
        <v>1</v>
      </c>
      <c r="J16" s="103">
        <f t="shared" ref="J16:T16" si="1">IFERROR(+J14/J15,)</f>
        <v>1</v>
      </c>
      <c r="K16" s="103">
        <f t="shared" si="1"/>
        <v>2.2004801920768307</v>
      </c>
      <c r="L16" s="103">
        <f t="shared" si="1"/>
        <v>0.62518740629685166</v>
      </c>
      <c r="M16" s="103">
        <f t="shared" si="1"/>
        <v>1</v>
      </c>
      <c r="N16" s="103">
        <f t="shared" si="1"/>
        <v>1</v>
      </c>
      <c r="O16" s="103">
        <f t="shared" si="1"/>
        <v>1</v>
      </c>
      <c r="P16" s="103">
        <f t="shared" si="1"/>
        <v>1</v>
      </c>
      <c r="Q16" s="103">
        <f t="shared" si="1"/>
        <v>1</v>
      </c>
      <c r="R16" s="103">
        <f t="shared" si="1"/>
        <v>1</v>
      </c>
      <c r="S16" s="103">
        <f t="shared" si="1"/>
        <v>1</v>
      </c>
      <c r="T16" s="103">
        <f t="shared" si="1"/>
        <v>0.62518740629685166</v>
      </c>
      <c r="U16" s="103">
        <f t="shared" ref="U16" si="2">IFERROR(+U14/U15,)</f>
        <v>1</v>
      </c>
      <c r="V16" s="226"/>
      <c r="W16" s="226"/>
    </row>
    <row r="17" spans="1:23" s="24" customFormat="1" ht="73.5" customHeight="1" x14ac:dyDescent="0.2">
      <c r="A17" s="250">
        <v>3</v>
      </c>
      <c r="B17" s="234" t="s">
        <v>104</v>
      </c>
      <c r="C17" s="224" t="s">
        <v>577</v>
      </c>
      <c r="D17" s="224" t="s">
        <v>13</v>
      </c>
      <c r="E17" s="224" t="s">
        <v>283</v>
      </c>
      <c r="F17" s="229" t="str">
        <f>+'3_MIPG'!E8</f>
        <v>Cumplir el 100% de las actividades propuestas en el Modelo Integrado de Planeación y Gestión - MIPG por la Oficina Asesora de Planeación Institucional</v>
      </c>
      <c r="G17" s="230" t="str">
        <f>+'3_MIPG'!B14</f>
        <v>Porcentaje cumplido de las actividades propuestas en el Modelo Integrado de Planeación y Gestión - MIPG por la Oficina Asesora de Planeación Institucional</v>
      </c>
      <c r="H17" s="430" t="str">
        <f>+'3_MIPG'!B21</f>
        <v>Porcentaje de avance en actividades ejecutadas</v>
      </c>
      <c r="I17" s="102">
        <f>+'3_MIPG'!B29</f>
        <v>0.2</v>
      </c>
      <c r="J17" s="102">
        <f>+'3_MIPG'!B30</f>
        <v>0</v>
      </c>
      <c r="K17" s="102">
        <f>+'3_MIPG'!B31</f>
        <v>0.2</v>
      </c>
      <c r="L17" s="102">
        <f>+'3_MIPG'!B32</f>
        <v>0.15</v>
      </c>
      <c r="M17" s="102">
        <f>+'3_MIPG'!B33</f>
        <v>0</v>
      </c>
      <c r="N17" s="102">
        <f>+'3_MIPG'!B34</f>
        <v>0</v>
      </c>
      <c r="O17" s="102">
        <f>+'3_MIPG'!B35</f>
        <v>0</v>
      </c>
      <c r="P17" s="102">
        <v>0.2</v>
      </c>
      <c r="Q17" s="102">
        <v>0</v>
      </c>
      <c r="R17" s="102">
        <f>+'3_MIPG'!B38</f>
        <v>0.1</v>
      </c>
      <c r="S17" s="102">
        <f>+'3_MIPG'!B39</f>
        <v>0.15</v>
      </c>
      <c r="T17" s="102">
        <f>+'3_MIPG'!B40</f>
        <v>0</v>
      </c>
      <c r="U17" s="179">
        <f>SUM(I17:T17)</f>
        <v>1</v>
      </c>
      <c r="V17" s="226" t="str">
        <f>+'3_MIPG'!B41</f>
        <v>* Mediante talleres virtuales realizados en los diferentes niveles de la Entidad se realiza la revisión y actulización de la Plataforma Esttratégica
* Se expidio la Resolución 307 de 20 Noviembre de 2020 “Por la cual se adopta la nueva plataforma estratégica en la Secretaría Distrital de Movilidad”
* Se actualizó el documento con las necesidades y expectativas de las partes interesadas y la caracterización de los servidores públicos rcon base en la información remitida por la Oficina de Gestión Social
* Durante los días 29 y 30 de octubre se desarrollo la jornada para la socilización de las dimensiones y las políticas del Modelo Integrado de Planeación y Gestión, la cual contó con cerca de 1,000 participantes y colaboradores de la Eentidad.
* Conforme a las acciones de mejora definidas desde la OAPI, se realizó el ajuste a la herramienta para la gestión de riesgos en la Entidad.
Con base en los linemientos del Departamento Administrativo de la Función Pública se está a la espera de la nueva metodologia que establezca la entidad rectora.</v>
      </c>
      <c r="W17" s="226"/>
    </row>
    <row r="18" spans="1:23" s="24" customFormat="1" ht="73.5" customHeight="1" x14ac:dyDescent="0.2">
      <c r="A18" s="250"/>
      <c r="B18" s="234"/>
      <c r="C18" s="224"/>
      <c r="D18" s="224"/>
      <c r="E18" s="224"/>
      <c r="F18" s="229"/>
      <c r="G18" s="230"/>
      <c r="H18" s="430" t="str">
        <f>+'3_MIPG'!E21</f>
        <v>Porcentaje total  de avance de actividades programado en la vigencia</v>
      </c>
      <c r="I18" s="102">
        <f>+'3_MIPG'!D29</f>
        <v>0.2</v>
      </c>
      <c r="J18" s="102">
        <f>+'3_MIPG'!D30</f>
        <v>0</v>
      </c>
      <c r="K18" s="102">
        <v>0.25</v>
      </c>
      <c r="L18" s="102">
        <v>0.1</v>
      </c>
      <c r="M18" s="102">
        <f>+'3_MIPG'!D33</f>
        <v>0</v>
      </c>
      <c r="N18" s="102">
        <f>+'3_MIPG'!D34</f>
        <v>0</v>
      </c>
      <c r="O18" s="102">
        <f>+'3_MIPG'!D35</f>
        <v>0</v>
      </c>
      <c r="P18" s="102">
        <v>0</v>
      </c>
      <c r="Q18" s="102">
        <v>0</v>
      </c>
      <c r="R18" s="102">
        <v>0.35</v>
      </c>
      <c r="S18" s="102">
        <v>0.1</v>
      </c>
      <c r="T18" s="102">
        <f>+'3_MIPG'!D40</f>
        <v>0</v>
      </c>
      <c r="U18" s="179">
        <f>SUM(I18:T18)</f>
        <v>1</v>
      </c>
      <c r="V18" s="226"/>
      <c r="W18" s="226"/>
    </row>
    <row r="19" spans="1:23" s="24" customFormat="1" ht="73.5" customHeight="1" x14ac:dyDescent="0.2">
      <c r="A19" s="250"/>
      <c r="B19" s="234"/>
      <c r="C19" s="224"/>
      <c r="D19" s="224"/>
      <c r="E19" s="224"/>
      <c r="F19" s="229"/>
      <c r="G19" s="230"/>
      <c r="H19" s="431" t="s">
        <v>96</v>
      </c>
      <c r="I19" s="103">
        <f>IFERROR(+I17/I18,)</f>
        <v>1</v>
      </c>
      <c r="J19" s="103">
        <f t="shared" ref="J19:T19" si="3">IFERROR(+J17/J18,)</f>
        <v>0</v>
      </c>
      <c r="K19" s="103">
        <f t="shared" si="3"/>
        <v>0.8</v>
      </c>
      <c r="L19" s="103">
        <f t="shared" si="3"/>
        <v>1.4999999999999998</v>
      </c>
      <c r="M19" s="103">
        <f t="shared" si="3"/>
        <v>0</v>
      </c>
      <c r="N19" s="103">
        <f t="shared" si="3"/>
        <v>0</v>
      </c>
      <c r="O19" s="103">
        <f t="shared" si="3"/>
        <v>0</v>
      </c>
      <c r="P19" s="103">
        <f t="shared" si="3"/>
        <v>0</v>
      </c>
      <c r="Q19" s="103">
        <f t="shared" si="3"/>
        <v>0</v>
      </c>
      <c r="R19" s="103">
        <f t="shared" si="3"/>
        <v>0.28571428571428575</v>
      </c>
      <c r="S19" s="103">
        <f t="shared" si="3"/>
        <v>1.4999999999999998</v>
      </c>
      <c r="T19" s="103">
        <f t="shared" si="3"/>
        <v>0</v>
      </c>
      <c r="U19" s="103">
        <f t="shared" ref="U19" si="4">IFERROR(+U17/U18,)</f>
        <v>1</v>
      </c>
      <c r="V19" s="226"/>
      <c r="W19" s="226"/>
    </row>
    <row r="20" spans="1:23" s="412" customFormat="1" ht="65.25" customHeight="1" x14ac:dyDescent="0.2">
      <c r="A20" s="408">
        <v>4</v>
      </c>
      <c r="B20" s="224" t="s">
        <v>104</v>
      </c>
      <c r="C20" s="224" t="s">
        <v>578</v>
      </c>
      <c r="D20" s="224" t="s">
        <v>13</v>
      </c>
      <c r="E20" s="224" t="s">
        <v>283</v>
      </c>
      <c r="F20" s="416" t="str">
        <f>+'4_PAAC'!E8</f>
        <v>Realizar el 100% de las actividades programadas en el Plan Anticorrupción y de Atención al Ciudadano de la vigencia por la Oficina Asesora de Planeación Institucional</v>
      </c>
      <c r="G20" s="409" t="str">
        <f>+'4_PAAC'!B14</f>
        <v>Porcentaje realizado de las actividades programadas en el Plan Anticorrupción y de Atención al Ciudadano de la vigencia por la Oficina Asesora de Planeación Institucional</v>
      </c>
      <c r="H20" s="430" t="str">
        <f>+'4_PAAC'!B21</f>
        <v xml:space="preserve">Total actividades ejecutadas </v>
      </c>
      <c r="I20" s="410">
        <f>+'4_PAAC'!B29</f>
        <v>9</v>
      </c>
      <c r="J20" s="410">
        <f>+'4_PAAC'!B30</f>
        <v>0</v>
      </c>
      <c r="K20" s="410">
        <f>+'4_PAAC'!B31</f>
        <v>1</v>
      </c>
      <c r="L20" s="410">
        <f>+'4_PAAC'!B32</f>
        <v>0</v>
      </c>
      <c r="M20" s="410">
        <f>+'4_PAAC'!B33</f>
        <v>2</v>
      </c>
      <c r="N20" s="410">
        <f>+'4_PAAC'!B34</f>
        <v>0</v>
      </c>
      <c r="O20" s="410">
        <f>+'4_PAAC'!B35</f>
        <v>1</v>
      </c>
      <c r="P20" s="410">
        <f>+'4_PAAC'!B36</f>
        <v>1</v>
      </c>
      <c r="Q20" s="410">
        <f>+'4_PAAC'!B37</f>
        <v>1</v>
      </c>
      <c r="R20" s="410">
        <f>+'4_PAAC'!B38</f>
        <v>0</v>
      </c>
      <c r="S20" s="410">
        <f>+'4_PAAC'!B39</f>
        <v>0</v>
      </c>
      <c r="T20" s="410">
        <f>+'4_PAAC'!B40</f>
        <v>3</v>
      </c>
      <c r="U20" s="411">
        <f>SUM(I20:T20)</f>
        <v>18</v>
      </c>
      <c r="V20" s="226" t="str">
        <f>+'4_PAAC'!B41</f>
        <v xml:space="preserve">•	Se realizó la consolidación del monitoreo y revisión de los riesgos de corrupción, gestión y de soborno, realizando consolidación de las evidencias se dispuso en la web e Intranet para el seguimiento respectivo para el seguimiento de la OCI: 
https://www.movilidadbogota.gov.co/web/sites/default/files/Paginas/07-09-2020/monitoreo_corte_agosto_mapa_de_riesgos_de_gestion_y_corrupcion_31-08-2020_1.xlsx
https://www.movilidadbogota.gov.co/web/sites/default/files/Paginas/25-08-2020/mapa_de_riesgos_de_soborn0_v1.0_-_monitoreo-31-08-2020.xlsx"
•	Se realizó socialización de rendición de cuentas con la metodología de la Veeduría Distrital el días 13 de agosto de 2020, se contó con la participación de 90 participantes entre colaboradores y ciudadanos.
• En el el mes de mayo se realizó la semana de la integridad, con la participación de todas las dependencias, las cuales reflejaron los valores, principios, directrices institucionales, conflicto de interés y política antisoborno a través de videos y colash de fotos, en total fueron 40 trabajos que se recibieron de esta semana de integridad.
• Se realizaron las dos jornadas de socialización de los contenidos de la página web, especialmente de la pestaña de TRANSPARENCIA Y ACCESO A LA INFORMACIÓN PÚBLICA, donde hay contenidos de interés a para la ciudadanía. Asisitieron los gestores y orientadores locales de la entidad.
• Conjuntamente con la Subsecretaría de Gestión Corporativa, se adelantó la actualización de código de integridad, donde se incluyó la política de conflicto de interes y la poñitica de soborno respectivamente y se adopto con la Resolución 204 de julio de 2020. 
• Durante la vigencia 2020, se socializo el código de integridad y los componentes del PAAC, primero a través de los diferentes espacios en los que participa la OAPI, se inicia presentando estos dos temas, segundo, se hicieron piezas comunicativas para que la Oficina Asesora de Comunicaciones las publicara en el correo interno de la entidad, tanto del código de integridad como de los componentes del PAAC y tercero se elaboraron dos videos promocionando el código de integridad, uno diseñado por la Oficina de Comunicaciones y otro elaborado por las dos gestoras de integridad distinguidas en el 2020.
• Se elaboró el informe de Transaparencia, Ética y Probidad de la vigencia 2020, donde se recopila todas las actividades ejecutadas durante el año 2020 y se evalua el grado de interiorización de estas acciones por los colaboradores de la entidad.
</v>
      </c>
      <c r="W20" s="226"/>
    </row>
    <row r="21" spans="1:23" s="412" customFormat="1" ht="65.25" customHeight="1" x14ac:dyDescent="0.2">
      <c r="A21" s="408"/>
      <c r="B21" s="224"/>
      <c r="C21" s="224"/>
      <c r="D21" s="224"/>
      <c r="E21" s="224"/>
      <c r="F21" s="417"/>
      <c r="G21" s="409"/>
      <c r="H21" s="430" t="str">
        <f>+'4_PAAC'!E21</f>
        <v>Total actividades programadas</v>
      </c>
      <c r="I21" s="410">
        <f>+'4_PAAC'!D29</f>
        <v>8</v>
      </c>
      <c r="J21" s="410">
        <f>+'4_PAAC'!D30</f>
        <v>0</v>
      </c>
      <c r="K21" s="410">
        <f>+'4_PAAC'!D31</f>
        <v>2</v>
      </c>
      <c r="L21" s="410">
        <f>+'4_PAAC'!D32</f>
        <v>0</v>
      </c>
      <c r="M21" s="410">
        <f>+'4_PAAC'!D33</f>
        <v>1</v>
      </c>
      <c r="N21" s="410">
        <f>+'4_PAAC'!D34</f>
        <v>1</v>
      </c>
      <c r="O21" s="410">
        <f>+'4_PAAC'!D35</f>
        <v>1</v>
      </c>
      <c r="P21" s="410">
        <f>+'4_PAAC'!D36</f>
        <v>1</v>
      </c>
      <c r="Q21" s="410">
        <f>+'4_PAAC'!D37</f>
        <v>1</v>
      </c>
      <c r="R21" s="410">
        <f>+'4_PAAC'!D38</f>
        <v>0</v>
      </c>
      <c r="S21" s="410">
        <f>+'4_PAAC'!D39</f>
        <v>0</v>
      </c>
      <c r="T21" s="410">
        <f>+'4_PAAC'!D40</f>
        <v>3</v>
      </c>
      <c r="U21" s="411">
        <f>SUM(I21:T21)</f>
        <v>18</v>
      </c>
      <c r="V21" s="226"/>
      <c r="W21" s="226"/>
    </row>
    <row r="22" spans="1:23" s="412" customFormat="1" ht="65.25" customHeight="1" x14ac:dyDescent="0.2">
      <c r="A22" s="408"/>
      <c r="B22" s="224"/>
      <c r="C22" s="224"/>
      <c r="D22" s="224"/>
      <c r="E22" s="224"/>
      <c r="F22" s="418"/>
      <c r="G22" s="409"/>
      <c r="H22" s="431" t="s">
        <v>96</v>
      </c>
      <c r="I22" s="413">
        <f>IFERROR(+I20/I21,)</f>
        <v>1.125</v>
      </c>
      <c r="J22" s="413">
        <f t="shared" ref="J22:U22" si="5">IFERROR(+J20/J21,)</f>
        <v>0</v>
      </c>
      <c r="K22" s="413">
        <f t="shared" si="5"/>
        <v>0.5</v>
      </c>
      <c r="L22" s="413">
        <f t="shared" si="5"/>
        <v>0</v>
      </c>
      <c r="M22" s="413">
        <f t="shared" si="5"/>
        <v>2</v>
      </c>
      <c r="N22" s="413">
        <f t="shared" si="5"/>
        <v>0</v>
      </c>
      <c r="O22" s="413">
        <f t="shared" si="5"/>
        <v>1</v>
      </c>
      <c r="P22" s="413">
        <f t="shared" si="5"/>
        <v>1</v>
      </c>
      <c r="Q22" s="413">
        <f t="shared" si="5"/>
        <v>1</v>
      </c>
      <c r="R22" s="413">
        <f t="shared" si="5"/>
        <v>0</v>
      </c>
      <c r="S22" s="413">
        <f t="shared" si="5"/>
        <v>0</v>
      </c>
      <c r="T22" s="413">
        <f t="shared" si="5"/>
        <v>1</v>
      </c>
      <c r="U22" s="413">
        <f t="shared" si="5"/>
        <v>1</v>
      </c>
      <c r="V22" s="226"/>
      <c r="W22" s="226"/>
    </row>
  </sheetData>
  <sheetProtection autoFilter="0" pivotTables="0"/>
  <mergeCells count="49">
    <mergeCell ref="A20:A22"/>
    <mergeCell ref="B20:B22"/>
    <mergeCell ref="C20:C22"/>
    <mergeCell ref="D20:D22"/>
    <mergeCell ref="V20:W22"/>
    <mergeCell ref="V14:W16"/>
    <mergeCell ref="F20:F22"/>
    <mergeCell ref="G17:G19"/>
    <mergeCell ref="F14:F16"/>
    <mergeCell ref="G14:G16"/>
    <mergeCell ref="A17:A19"/>
    <mergeCell ref="B17:B19"/>
    <mergeCell ref="C17:C19"/>
    <mergeCell ref="D17:D19"/>
    <mergeCell ref="C14:C16"/>
    <mergeCell ref="D14:D16"/>
    <mergeCell ref="A14:A16"/>
    <mergeCell ref="B14:B16"/>
    <mergeCell ref="B11:B13"/>
    <mergeCell ref="B9:C9"/>
    <mergeCell ref="D11:D13"/>
    <mergeCell ref="A1:B4"/>
    <mergeCell ref="A11:A13"/>
    <mergeCell ref="A8:W8"/>
    <mergeCell ref="D9:D10"/>
    <mergeCell ref="C1:W1"/>
    <mergeCell ref="A9:A10"/>
    <mergeCell ref="I9:W9"/>
    <mergeCell ref="C11:C13"/>
    <mergeCell ref="C6:G6"/>
    <mergeCell ref="H9:H10"/>
    <mergeCell ref="C2:W2"/>
    <mergeCell ref="C3:W3"/>
    <mergeCell ref="E14:E16"/>
    <mergeCell ref="E17:E19"/>
    <mergeCell ref="E20:E22"/>
    <mergeCell ref="I4:W4"/>
    <mergeCell ref="V11:W13"/>
    <mergeCell ref="F9:F10"/>
    <mergeCell ref="F11:F13"/>
    <mergeCell ref="G11:G13"/>
    <mergeCell ref="G9:G10"/>
    <mergeCell ref="V10:W10"/>
    <mergeCell ref="C4:H4"/>
    <mergeCell ref="E9:E10"/>
    <mergeCell ref="E11:E13"/>
    <mergeCell ref="V17:W19"/>
    <mergeCell ref="G20:G22"/>
    <mergeCell ref="F17:F19"/>
  </mergeCells>
  <printOptions horizontalCentered="1"/>
  <pageMargins left="0.70866141732283472" right="0.70866141732283472" top="0.74803149606299213" bottom="0.74803149606299213" header="0.31496062992125984" footer="0.31496062992125984"/>
  <pageSetup paperSize="17" scale="45" orientation="landscape" r:id="rId1"/>
  <headerFooter>
    <oddFooter>&amp;L&amp;"Arial,Normal"&amp;9F01-PE01-PR01 - V3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0" tint="-0.14999847407452621"/>
    <pageSetUpPr fitToPage="1"/>
  </sheetPr>
  <dimension ref="A1:GO33"/>
  <sheetViews>
    <sheetView topLeftCell="A18" zoomScale="85" zoomScaleNormal="85" workbookViewId="0">
      <selection activeCell="H13" sqref="H13"/>
    </sheetView>
  </sheetViews>
  <sheetFormatPr baseColWidth="10" defaultColWidth="0" defaultRowHeight="30" customHeight="1" x14ac:dyDescent="0.25"/>
  <cols>
    <col min="1" max="1" width="9.28515625" style="25" customWidth="1"/>
    <col min="2" max="2" width="20.140625" customWidth="1"/>
    <col min="3" max="3" width="14.7109375" customWidth="1"/>
    <col min="4" max="4" width="13.85546875" customWidth="1"/>
    <col min="5" max="5" width="56.28515625" style="25" customWidth="1"/>
    <col min="6" max="6" width="15.7109375" customWidth="1"/>
    <col min="7" max="7" width="21.7109375" style="25" customWidth="1"/>
    <col min="8" max="8" width="16.28515625" customWidth="1"/>
    <col min="9" max="9" width="15.7109375" customWidth="1"/>
    <col min="10" max="10" width="84.140625" customWidth="1"/>
    <col min="11" max="11" width="4.42578125" hidden="1" customWidth="1"/>
    <col min="12" max="13" width="16.42578125" hidden="1" customWidth="1"/>
    <col min="14" max="106" width="0" hidden="1" customWidth="1"/>
    <col min="107" max="107" width="11.42578125" hidden="1" customWidth="1"/>
    <col min="108" max="196" width="0" hidden="1" customWidth="1"/>
    <col min="197" max="197" width="1.42578125" hidden="1" customWidth="1"/>
  </cols>
  <sheetData>
    <row r="1" spans="1:10" s="206" customFormat="1" ht="30" customHeight="1" x14ac:dyDescent="0.25">
      <c r="A1" s="373"/>
      <c r="B1" s="373"/>
      <c r="C1" s="380" t="s">
        <v>264</v>
      </c>
      <c r="D1" s="380"/>
      <c r="E1" s="380"/>
      <c r="F1" s="380"/>
      <c r="G1" s="380"/>
      <c r="H1" s="380"/>
      <c r="I1" s="380"/>
      <c r="J1" s="380"/>
    </row>
    <row r="2" spans="1:10" s="206" customFormat="1" ht="30" customHeight="1" x14ac:dyDescent="0.25">
      <c r="A2" s="373"/>
      <c r="B2" s="373"/>
      <c r="C2" s="380" t="s">
        <v>8</v>
      </c>
      <c r="D2" s="380"/>
      <c r="E2" s="380"/>
      <c r="F2" s="380"/>
      <c r="G2" s="380"/>
      <c r="H2" s="380"/>
      <c r="I2" s="380"/>
      <c r="J2" s="380"/>
    </row>
    <row r="3" spans="1:10" s="206" customFormat="1" ht="30" customHeight="1" x14ac:dyDescent="0.25">
      <c r="A3" s="373"/>
      <c r="B3" s="373"/>
      <c r="C3" s="380" t="s">
        <v>253</v>
      </c>
      <c r="D3" s="380"/>
      <c r="E3" s="380"/>
      <c r="F3" s="380"/>
      <c r="G3" s="380"/>
      <c r="H3" s="380"/>
      <c r="I3" s="380"/>
      <c r="J3" s="380"/>
    </row>
    <row r="4" spans="1:10" s="206" customFormat="1" ht="30" customHeight="1" x14ac:dyDescent="0.25">
      <c r="A4" s="373"/>
      <c r="B4" s="373"/>
      <c r="C4" s="380" t="s">
        <v>251</v>
      </c>
      <c r="D4" s="380"/>
      <c r="E4" s="380"/>
      <c r="F4" s="380"/>
      <c r="G4" s="381" t="s">
        <v>250</v>
      </c>
      <c r="H4" s="381"/>
      <c r="I4" s="381"/>
      <c r="J4" s="381"/>
    </row>
    <row r="5" spans="1:10" s="66" customFormat="1" ht="30" customHeight="1" x14ac:dyDescent="0.25">
      <c r="A5" s="207"/>
      <c r="B5" s="208"/>
      <c r="C5" s="208"/>
      <c r="D5" s="208"/>
      <c r="E5" s="208"/>
      <c r="F5" s="208"/>
      <c r="G5" s="208"/>
      <c r="H5" s="208"/>
      <c r="I5" s="209"/>
      <c r="J5" s="58"/>
    </row>
    <row r="6" spans="1:10" s="66" customFormat="1" ht="49.5" customHeight="1" x14ac:dyDescent="0.25">
      <c r="B6" s="392" t="s">
        <v>208</v>
      </c>
      <c r="C6" s="392"/>
      <c r="D6" s="393" t="str">
        <f>+[2]ACT_3!C6</f>
        <v>POA GESTIÓN SIN INVERSIÓN PLANEACIÓN INSTITUCIONAL</v>
      </c>
      <c r="E6" s="393"/>
      <c r="I6" s="209"/>
      <c r="J6" s="58"/>
    </row>
    <row r="7" spans="1:10" s="66" customFormat="1" ht="30" customHeight="1" x14ac:dyDescent="0.25">
      <c r="B7" s="392" t="s">
        <v>16</v>
      </c>
      <c r="C7" s="392"/>
      <c r="D7" s="393" t="s">
        <v>243</v>
      </c>
      <c r="E7" s="393"/>
      <c r="I7" s="209"/>
      <c r="J7" s="58"/>
    </row>
    <row r="8" spans="1:10" s="66" customFormat="1" ht="30" customHeight="1" x14ac:dyDescent="0.25">
      <c r="B8" s="392" t="s">
        <v>179</v>
      </c>
      <c r="C8" s="392"/>
      <c r="D8" s="393" t="s">
        <v>252</v>
      </c>
      <c r="E8" s="393"/>
      <c r="I8" s="209"/>
      <c r="J8" s="58"/>
    </row>
    <row r="9" spans="1:10" s="66" customFormat="1" ht="30" customHeight="1" x14ac:dyDescent="0.25">
      <c r="B9" s="392" t="s">
        <v>180</v>
      </c>
      <c r="C9" s="392"/>
      <c r="D9" s="393" t="s">
        <v>569</v>
      </c>
      <c r="E9" s="393"/>
      <c r="I9" s="209"/>
      <c r="J9" s="58"/>
    </row>
    <row r="10" spans="1:10" s="66" customFormat="1" ht="30" customHeight="1" x14ac:dyDescent="0.25">
      <c r="B10" s="392" t="s">
        <v>199</v>
      </c>
      <c r="C10" s="392"/>
      <c r="D10" s="393" t="str">
        <f>+'[2]3_MIPG'!E8</f>
        <v>Cumplir el 100% de las actividades propuestas en el Modelo Integrado de Planeación y Gestión - MIPG por la Oficina Asesora de Planeción Institucional</v>
      </c>
      <c r="E10" s="393"/>
      <c r="I10" s="209"/>
      <c r="J10" s="58"/>
    </row>
    <row r="11" spans="1:10" s="66" customFormat="1" ht="30" customHeight="1" x14ac:dyDescent="0.25">
      <c r="E11" s="210"/>
      <c r="F11" s="211"/>
      <c r="G11" s="211"/>
      <c r="H11" s="433"/>
      <c r="I11" s="209"/>
      <c r="J11" s="58"/>
    </row>
    <row r="12" spans="1:10" s="42" customFormat="1" ht="30" customHeight="1" x14ac:dyDescent="0.25">
      <c r="A12" s="311" t="s">
        <v>279</v>
      </c>
      <c r="B12" s="312"/>
      <c r="C12" s="312"/>
      <c r="D12" s="312"/>
      <c r="E12" s="312"/>
      <c r="F12" s="312"/>
      <c r="G12" s="313"/>
      <c r="H12" s="434" t="s">
        <v>181</v>
      </c>
      <c r="I12" s="391"/>
      <c r="J12" s="391"/>
    </row>
    <row r="13" spans="1:10" s="212" customFormat="1" ht="37.5" customHeight="1" x14ac:dyDescent="0.25">
      <c r="A13" s="30" t="s">
        <v>182</v>
      </c>
      <c r="B13" s="30" t="s">
        <v>183</v>
      </c>
      <c r="C13" s="30" t="s">
        <v>200</v>
      </c>
      <c r="D13" s="30" t="s">
        <v>184</v>
      </c>
      <c r="E13" s="30" t="s">
        <v>185</v>
      </c>
      <c r="F13" s="30" t="s">
        <v>201</v>
      </c>
      <c r="G13" s="30" t="s">
        <v>202</v>
      </c>
      <c r="H13" s="435" t="s">
        <v>203</v>
      </c>
      <c r="I13" s="29" t="s">
        <v>204</v>
      </c>
      <c r="J13" s="29" t="s">
        <v>205</v>
      </c>
    </row>
    <row r="14" spans="1:10" s="216" customFormat="1" ht="43.5" customHeight="1" x14ac:dyDescent="0.25">
      <c r="A14" s="388">
        <v>1</v>
      </c>
      <c r="B14" s="388" t="s">
        <v>236</v>
      </c>
      <c r="C14" s="389" t="s">
        <v>228</v>
      </c>
      <c r="D14" s="213">
        <v>1</v>
      </c>
      <c r="E14" s="175" t="s">
        <v>518</v>
      </c>
      <c r="F14" s="178" t="s">
        <v>228</v>
      </c>
      <c r="G14" s="214">
        <v>43831</v>
      </c>
      <c r="H14" s="421" t="s">
        <v>228</v>
      </c>
      <c r="I14" s="214">
        <v>43831</v>
      </c>
      <c r="J14" s="215" t="s">
        <v>546</v>
      </c>
    </row>
    <row r="15" spans="1:10" s="216" customFormat="1" ht="43.5" customHeight="1" x14ac:dyDescent="0.25">
      <c r="A15" s="388"/>
      <c r="B15" s="388"/>
      <c r="C15" s="389"/>
      <c r="D15" s="213">
        <v>2</v>
      </c>
      <c r="E15" s="176" t="s">
        <v>519</v>
      </c>
      <c r="F15" s="178" t="s">
        <v>228</v>
      </c>
      <c r="G15" s="214">
        <v>43831</v>
      </c>
      <c r="H15" s="421" t="s">
        <v>228</v>
      </c>
      <c r="I15" s="214">
        <v>43831</v>
      </c>
      <c r="J15" s="217" t="s">
        <v>547</v>
      </c>
    </row>
    <row r="16" spans="1:10" s="216" customFormat="1" ht="43.5" customHeight="1" x14ac:dyDescent="0.25">
      <c r="A16" s="388"/>
      <c r="B16" s="388"/>
      <c r="C16" s="389"/>
      <c r="D16" s="213">
        <v>3</v>
      </c>
      <c r="E16" s="175" t="s">
        <v>520</v>
      </c>
      <c r="F16" s="178" t="s">
        <v>228</v>
      </c>
      <c r="G16" s="214">
        <v>43831</v>
      </c>
      <c r="H16" s="421" t="s">
        <v>228</v>
      </c>
      <c r="I16" s="214">
        <v>43831</v>
      </c>
      <c r="J16" s="217" t="s">
        <v>548</v>
      </c>
    </row>
    <row r="17" spans="1:13" s="216" customFormat="1" ht="43.5" customHeight="1" x14ac:dyDescent="0.25">
      <c r="A17" s="388"/>
      <c r="B17" s="388"/>
      <c r="C17" s="389"/>
      <c r="D17" s="213">
        <v>4</v>
      </c>
      <c r="E17" s="175" t="s">
        <v>521</v>
      </c>
      <c r="F17" s="178" t="s">
        <v>228</v>
      </c>
      <c r="G17" s="214">
        <v>43831</v>
      </c>
      <c r="H17" s="421" t="s">
        <v>228</v>
      </c>
      <c r="I17" s="214">
        <v>43831</v>
      </c>
      <c r="J17" s="217" t="s">
        <v>549</v>
      </c>
    </row>
    <row r="18" spans="1:13" s="216" customFormat="1" ht="43.5" customHeight="1" x14ac:dyDescent="0.25">
      <c r="A18" s="388"/>
      <c r="B18" s="388"/>
      <c r="C18" s="389"/>
      <c r="D18" s="213">
        <v>5</v>
      </c>
      <c r="E18" s="175" t="s">
        <v>522</v>
      </c>
      <c r="F18" s="178" t="s">
        <v>228</v>
      </c>
      <c r="G18" s="214">
        <v>43831</v>
      </c>
      <c r="H18" s="421" t="s">
        <v>228</v>
      </c>
      <c r="I18" s="214">
        <v>43831</v>
      </c>
      <c r="J18" s="217" t="s">
        <v>550</v>
      </c>
    </row>
    <row r="19" spans="1:13" s="216" customFormat="1" ht="43.5" customHeight="1" x14ac:dyDescent="0.25">
      <c r="A19" s="388"/>
      <c r="B19" s="388"/>
      <c r="C19" s="389"/>
      <c r="D19" s="213">
        <v>6</v>
      </c>
      <c r="E19" s="175" t="s">
        <v>523</v>
      </c>
      <c r="F19" s="178" t="s">
        <v>228</v>
      </c>
      <c r="G19" s="214">
        <v>43831</v>
      </c>
      <c r="H19" s="421" t="s">
        <v>228</v>
      </c>
      <c r="I19" s="214">
        <v>43831</v>
      </c>
      <c r="J19" s="217" t="s">
        <v>551</v>
      </c>
    </row>
    <row r="20" spans="1:13" s="216" customFormat="1" ht="43.5" customHeight="1" x14ac:dyDescent="0.25">
      <c r="A20" s="388"/>
      <c r="B20" s="388"/>
      <c r="C20" s="389"/>
      <c r="D20" s="213">
        <v>7</v>
      </c>
      <c r="E20" s="176" t="s">
        <v>524</v>
      </c>
      <c r="F20" s="421" t="s">
        <v>228</v>
      </c>
      <c r="G20" s="214">
        <v>43831</v>
      </c>
      <c r="H20" s="421" t="s">
        <v>228</v>
      </c>
      <c r="I20" s="214">
        <v>43831</v>
      </c>
      <c r="J20" s="217" t="s">
        <v>552</v>
      </c>
    </row>
    <row r="21" spans="1:13" s="216" customFormat="1" ht="43.5" customHeight="1" x14ac:dyDescent="0.25">
      <c r="A21" s="388"/>
      <c r="B21" s="388"/>
      <c r="C21" s="389"/>
      <c r="D21" s="213">
        <v>8</v>
      </c>
      <c r="E21" s="182" t="s">
        <v>525</v>
      </c>
      <c r="F21" s="421" t="s">
        <v>228</v>
      </c>
      <c r="G21" s="214">
        <v>43831</v>
      </c>
      <c r="H21" s="421" t="s">
        <v>228</v>
      </c>
      <c r="I21" s="214">
        <v>43831</v>
      </c>
      <c r="J21" s="217" t="s">
        <v>553</v>
      </c>
    </row>
    <row r="22" spans="1:13" s="216" customFormat="1" ht="43.5" customHeight="1" x14ac:dyDescent="0.25">
      <c r="A22" s="388"/>
      <c r="B22" s="388"/>
      <c r="C22" s="389"/>
      <c r="D22" s="213">
        <v>9</v>
      </c>
      <c r="E22" s="182" t="s">
        <v>525</v>
      </c>
      <c r="F22" s="421" t="s">
        <v>228</v>
      </c>
      <c r="G22" s="214">
        <v>43952</v>
      </c>
      <c r="H22" s="421" t="s">
        <v>228</v>
      </c>
      <c r="I22" s="214">
        <v>43952</v>
      </c>
      <c r="J22" s="217" t="s">
        <v>543</v>
      </c>
    </row>
    <row r="23" spans="1:13" s="216" customFormat="1" ht="43.5" customHeight="1" x14ac:dyDescent="0.25">
      <c r="A23" s="388"/>
      <c r="B23" s="388"/>
      <c r="C23" s="389"/>
      <c r="D23" s="213">
        <v>10</v>
      </c>
      <c r="E23" s="182" t="s">
        <v>525</v>
      </c>
      <c r="F23" s="178" t="s">
        <v>228</v>
      </c>
      <c r="G23" s="214">
        <v>44075</v>
      </c>
      <c r="H23" s="171" t="s">
        <v>228</v>
      </c>
      <c r="I23" s="218">
        <v>44075</v>
      </c>
      <c r="J23" s="217" t="s">
        <v>568</v>
      </c>
    </row>
    <row r="24" spans="1:13" s="216" customFormat="1" ht="43.5" customHeight="1" x14ac:dyDescent="0.25">
      <c r="A24" s="219">
        <v>2</v>
      </c>
      <c r="B24" s="219" t="s">
        <v>237</v>
      </c>
      <c r="C24" s="220" t="s">
        <v>228</v>
      </c>
      <c r="D24" s="213">
        <v>11</v>
      </c>
      <c r="E24" s="176" t="s">
        <v>526</v>
      </c>
      <c r="F24" s="178" t="s">
        <v>228</v>
      </c>
      <c r="G24" s="214">
        <v>44073</v>
      </c>
      <c r="H24" s="53" t="s">
        <v>228</v>
      </c>
      <c r="I24" s="214">
        <v>44044</v>
      </c>
      <c r="J24" s="217" t="s">
        <v>565</v>
      </c>
      <c r="L24" s="387"/>
      <c r="M24" s="387"/>
    </row>
    <row r="25" spans="1:13" s="216" customFormat="1" ht="43.5" customHeight="1" x14ac:dyDescent="0.25">
      <c r="A25" s="213">
        <v>3</v>
      </c>
      <c r="B25" s="213" t="s">
        <v>241</v>
      </c>
      <c r="C25" s="221" t="s">
        <v>228</v>
      </c>
      <c r="D25" s="213">
        <v>12</v>
      </c>
      <c r="E25" s="182" t="s">
        <v>239</v>
      </c>
      <c r="F25" s="178" t="s">
        <v>228</v>
      </c>
      <c r="G25" s="222">
        <v>44166</v>
      </c>
      <c r="H25" s="53" t="s">
        <v>228</v>
      </c>
      <c r="I25" s="214">
        <v>44166</v>
      </c>
      <c r="J25" s="217" t="s">
        <v>605</v>
      </c>
      <c r="L25" s="205"/>
      <c r="M25" s="205"/>
    </row>
    <row r="26" spans="1:13" s="223" customFormat="1" ht="43.5" customHeight="1" x14ac:dyDescent="0.25">
      <c r="A26" s="388">
        <v>4</v>
      </c>
      <c r="B26" s="388" t="s">
        <v>238</v>
      </c>
      <c r="C26" s="389" t="s">
        <v>228</v>
      </c>
      <c r="D26" s="213">
        <v>13</v>
      </c>
      <c r="E26" s="215" t="s">
        <v>240</v>
      </c>
      <c r="F26" s="178" t="s">
        <v>228</v>
      </c>
      <c r="G26" s="214">
        <v>43920</v>
      </c>
      <c r="H26" s="178" t="s">
        <v>228</v>
      </c>
      <c r="I26" s="214">
        <v>43920</v>
      </c>
      <c r="J26" s="215" t="s">
        <v>544</v>
      </c>
    </row>
    <row r="27" spans="1:13" s="223" customFormat="1" ht="43.5" customHeight="1" x14ac:dyDescent="0.25">
      <c r="A27" s="388"/>
      <c r="B27" s="388"/>
      <c r="C27" s="389"/>
      <c r="D27" s="213">
        <v>14</v>
      </c>
      <c r="E27" s="215" t="s">
        <v>527</v>
      </c>
      <c r="F27" s="178" t="s">
        <v>228</v>
      </c>
      <c r="G27" s="214">
        <v>44012</v>
      </c>
      <c r="H27" s="178" t="s">
        <v>228</v>
      </c>
      <c r="I27" s="222">
        <v>43952</v>
      </c>
      <c r="J27" s="215" t="s">
        <v>545</v>
      </c>
    </row>
    <row r="28" spans="1:13" s="223" customFormat="1" ht="43.5" customHeight="1" x14ac:dyDescent="0.25">
      <c r="A28" s="388"/>
      <c r="B28" s="388"/>
      <c r="C28" s="389"/>
      <c r="D28" s="213">
        <v>15</v>
      </c>
      <c r="E28" s="215" t="s">
        <v>612</v>
      </c>
      <c r="F28" s="178" t="s">
        <v>228</v>
      </c>
      <c r="G28" s="214">
        <v>43891</v>
      </c>
      <c r="H28" s="178" t="s">
        <v>228</v>
      </c>
      <c r="I28" s="214">
        <v>43831</v>
      </c>
      <c r="J28" s="215" t="s">
        <v>613</v>
      </c>
    </row>
    <row r="29" spans="1:13" s="223" customFormat="1" ht="43.5" customHeight="1" x14ac:dyDescent="0.25">
      <c r="A29" s="388"/>
      <c r="B29" s="388"/>
      <c r="C29" s="389"/>
      <c r="D29" s="213">
        <v>16</v>
      </c>
      <c r="E29" s="215" t="s">
        <v>606</v>
      </c>
      <c r="F29" s="178" t="s">
        <v>228</v>
      </c>
      <c r="G29" s="214">
        <v>44013</v>
      </c>
      <c r="H29" s="178" t="s">
        <v>228</v>
      </c>
      <c r="I29" s="214">
        <v>44013</v>
      </c>
      <c r="J29" s="215" t="s">
        <v>614</v>
      </c>
    </row>
    <row r="30" spans="1:13" s="223" customFormat="1" ht="43.5" customHeight="1" x14ac:dyDescent="0.25">
      <c r="A30" s="388"/>
      <c r="B30" s="388"/>
      <c r="C30" s="389"/>
      <c r="D30" s="213">
        <v>17</v>
      </c>
      <c r="E30" s="215" t="s">
        <v>607</v>
      </c>
      <c r="F30" s="178" t="s">
        <v>228</v>
      </c>
      <c r="G30" s="214">
        <v>44166</v>
      </c>
      <c r="H30" s="178" t="s">
        <v>228</v>
      </c>
      <c r="I30" s="214">
        <v>44166</v>
      </c>
      <c r="J30" s="215" t="s">
        <v>609</v>
      </c>
    </row>
    <row r="31" spans="1:13" s="216" customFormat="1" ht="43.5" customHeight="1" x14ac:dyDescent="0.25">
      <c r="A31" s="388"/>
      <c r="B31" s="388"/>
      <c r="C31" s="389"/>
      <c r="D31" s="213">
        <v>18</v>
      </c>
      <c r="E31" s="215" t="s">
        <v>608</v>
      </c>
      <c r="F31" s="178" t="s">
        <v>228</v>
      </c>
      <c r="G31" s="214">
        <v>44166</v>
      </c>
      <c r="H31" s="178" t="s">
        <v>228</v>
      </c>
      <c r="I31" s="214">
        <v>44166</v>
      </c>
      <c r="J31" s="215" t="s">
        <v>610</v>
      </c>
    </row>
    <row r="32" spans="1:13" ht="34.5" customHeight="1" x14ac:dyDescent="0.25">
      <c r="A32" s="390" t="s">
        <v>206</v>
      </c>
      <c r="B32" s="390"/>
      <c r="C32" s="47" t="s">
        <v>228</v>
      </c>
      <c r="D32" s="63">
        <v>18</v>
      </c>
      <c r="E32" s="63"/>
      <c r="F32" s="64" t="s">
        <v>228</v>
      </c>
      <c r="G32" s="64"/>
      <c r="H32" s="63">
        <f>SUM(H14:H30)</f>
        <v>0</v>
      </c>
      <c r="I32" s="47"/>
      <c r="J32" s="47"/>
    </row>
    <row r="33" spans="6:6" ht="79.5" customHeight="1" x14ac:dyDescent="0.25">
      <c r="F33" s="172"/>
    </row>
  </sheetData>
  <autoFilter ref="A13:M34">
    <filterColumn colId="6">
      <filters blank="1">
        <dateGroupItem year="2020" month="12" dateTimeGrouping="month"/>
      </filters>
    </filterColumn>
  </autoFilter>
  <mergeCells count="26">
    <mergeCell ref="A14:A23"/>
    <mergeCell ref="B14:B23"/>
    <mergeCell ref="C14:C23"/>
    <mergeCell ref="D9:E9"/>
    <mergeCell ref="D10:E10"/>
    <mergeCell ref="H12:J12"/>
    <mergeCell ref="G4:J4"/>
    <mergeCell ref="A12:G12"/>
    <mergeCell ref="A1:B4"/>
    <mergeCell ref="C4:F4"/>
    <mergeCell ref="C1:J1"/>
    <mergeCell ref="C2:J2"/>
    <mergeCell ref="C3:J3"/>
    <mergeCell ref="B6:C6"/>
    <mergeCell ref="B7:C7"/>
    <mergeCell ref="B8:C8"/>
    <mergeCell ref="B9:C9"/>
    <mergeCell ref="B10:C10"/>
    <mergeCell ref="D6:E6"/>
    <mergeCell ref="D7:E7"/>
    <mergeCell ref="D8:E8"/>
    <mergeCell ref="L24:M24"/>
    <mergeCell ref="A26:A31"/>
    <mergeCell ref="B26:B31"/>
    <mergeCell ref="C26:C31"/>
    <mergeCell ref="A32:B32"/>
  </mergeCells>
  <hyperlinks>
    <hyperlink ref="J24" r:id="rId1"/>
  </hyperlinks>
  <pageMargins left="0.70866141732283472" right="0.70866141732283472" top="0.74803149606299213" bottom="0.74803149606299213" header="0.31496062992125984" footer="0.31496062992125984"/>
  <pageSetup scale="5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40"/>
  <sheetViews>
    <sheetView topLeftCell="A19" workbookViewId="0">
      <selection activeCell="H13" sqref="H13"/>
    </sheetView>
  </sheetViews>
  <sheetFormatPr baseColWidth="10" defaultRowHeight="12.75" x14ac:dyDescent="0.2"/>
  <cols>
    <col min="1" max="1" width="65.28515625" style="11" bestFit="1" customWidth="1"/>
    <col min="2" max="2" width="11.42578125" style="10"/>
    <col min="3" max="3" width="63.42578125" style="11" customWidth="1"/>
    <col min="4" max="4" width="11.42578125" style="11"/>
    <col min="5" max="5" width="11.42578125" style="17"/>
    <col min="6" max="6" width="18.85546875" style="17" customWidth="1"/>
    <col min="7" max="7" width="21.7109375" style="10" customWidth="1"/>
    <col min="8" max="256" width="11.42578125" style="10"/>
    <col min="257" max="257" width="65.28515625" style="10" bestFit="1" customWidth="1"/>
    <col min="258" max="258" width="11.42578125" style="10"/>
    <col min="259" max="259" width="63.42578125" style="10" customWidth="1"/>
    <col min="260" max="261" width="11.42578125" style="10"/>
    <col min="262" max="262" width="18.85546875" style="10" customWidth="1"/>
    <col min="263" max="512" width="11.42578125" style="10"/>
    <col min="513" max="513" width="65.28515625" style="10" bestFit="1" customWidth="1"/>
    <col min="514" max="514" width="11.42578125" style="10"/>
    <col min="515" max="515" width="63.42578125" style="10" customWidth="1"/>
    <col min="516" max="517" width="11.42578125" style="10"/>
    <col min="518" max="518" width="18.85546875" style="10" customWidth="1"/>
    <col min="519" max="768" width="11.42578125" style="10"/>
    <col min="769" max="769" width="65.28515625" style="10" bestFit="1" customWidth="1"/>
    <col min="770" max="770" width="11.42578125" style="10"/>
    <col min="771" max="771" width="63.42578125" style="10" customWidth="1"/>
    <col min="772" max="773" width="11.42578125" style="10"/>
    <col min="774" max="774" width="18.85546875" style="10" customWidth="1"/>
    <col min="775" max="1024" width="11.42578125" style="10"/>
    <col min="1025" max="1025" width="65.28515625" style="10" bestFit="1" customWidth="1"/>
    <col min="1026" max="1026" width="11.42578125" style="10"/>
    <col min="1027" max="1027" width="63.42578125" style="10" customWidth="1"/>
    <col min="1028" max="1029" width="11.42578125" style="10"/>
    <col min="1030" max="1030" width="18.85546875" style="10" customWidth="1"/>
    <col min="1031" max="1280" width="11.42578125" style="10"/>
    <col min="1281" max="1281" width="65.28515625" style="10" bestFit="1" customWidth="1"/>
    <col min="1282" max="1282" width="11.42578125" style="10"/>
    <col min="1283" max="1283" width="63.42578125" style="10" customWidth="1"/>
    <col min="1284" max="1285" width="11.42578125" style="10"/>
    <col min="1286" max="1286" width="18.85546875" style="10" customWidth="1"/>
    <col min="1287" max="1536" width="11.42578125" style="10"/>
    <col min="1537" max="1537" width="65.28515625" style="10" bestFit="1" customWidth="1"/>
    <col min="1538" max="1538" width="11.42578125" style="10"/>
    <col min="1539" max="1539" width="63.42578125" style="10" customWidth="1"/>
    <col min="1540" max="1541" width="11.42578125" style="10"/>
    <col min="1542" max="1542" width="18.85546875" style="10" customWidth="1"/>
    <col min="1543" max="1792" width="11.42578125" style="10"/>
    <col min="1793" max="1793" width="65.28515625" style="10" bestFit="1" customWidth="1"/>
    <col min="1794" max="1794" width="11.42578125" style="10"/>
    <col min="1795" max="1795" width="63.42578125" style="10" customWidth="1"/>
    <col min="1796" max="1797" width="11.42578125" style="10"/>
    <col min="1798" max="1798" width="18.85546875" style="10" customWidth="1"/>
    <col min="1799" max="2048" width="11.42578125" style="10"/>
    <col min="2049" max="2049" width="65.28515625" style="10" bestFit="1" customWidth="1"/>
    <col min="2050" max="2050" width="11.42578125" style="10"/>
    <col min="2051" max="2051" width="63.42578125" style="10" customWidth="1"/>
    <col min="2052" max="2053" width="11.42578125" style="10"/>
    <col min="2054" max="2054" width="18.85546875" style="10" customWidth="1"/>
    <col min="2055" max="2304" width="11.42578125" style="10"/>
    <col min="2305" max="2305" width="65.28515625" style="10" bestFit="1" customWidth="1"/>
    <col min="2306" max="2306" width="11.42578125" style="10"/>
    <col min="2307" max="2307" width="63.42578125" style="10" customWidth="1"/>
    <col min="2308" max="2309" width="11.42578125" style="10"/>
    <col min="2310" max="2310" width="18.85546875" style="10" customWidth="1"/>
    <col min="2311" max="2560" width="11.42578125" style="10"/>
    <col min="2561" max="2561" width="65.28515625" style="10" bestFit="1" customWidth="1"/>
    <col min="2562" max="2562" width="11.42578125" style="10"/>
    <col min="2563" max="2563" width="63.42578125" style="10" customWidth="1"/>
    <col min="2564" max="2565" width="11.42578125" style="10"/>
    <col min="2566" max="2566" width="18.85546875" style="10" customWidth="1"/>
    <col min="2567" max="2816" width="11.42578125" style="10"/>
    <col min="2817" max="2817" width="65.28515625" style="10" bestFit="1" customWidth="1"/>
    <col min="2818" max="2818" width="11.42578125" style="10"/>
    <col min="2819" max="2819" width="63.42578125" style="10" customWidth="1"/>
    <col min="2820" max="2821" width="11.42578125" style="10"/>
    <col min="2822" max="2822" width="18.85546875" style="10" customWidth="1"/>
    <col min="2823" max="3072" width="11.42578125" style="10"/>
    <col min="3073" max="3073" width="65.28515625" style="10" bestFit="1" customWidth="1"/>
    <col min="3074" max="3074" width="11.42578125" style="10"/>
    <col min="3075" max="3075" width="63.42578125" style="10" customWidth="1"/>
    <col min="3076" max="3077" width="11.42578125" style="10"/>
    <col min="3078" max="3078" width="18.85546875" style="10" customWidth="1"/>
    <col min="3079" max="3328" width="11.42578125" style="10"/>
    <col min="3329" max="3329" width="65.28515625" style="10" bestFit="1" customWidth="1"/>
    <col min="3330" max="3330" width="11.42578125" style="10"/>
    <col min="3331" max="3331" width="63.42578125" style="10" customWidth="1"/>
    <col min="3332" max="3333" width="11.42578125" style="10"/>
    <col min="3334" max="3334" width="18.85546875" style="10" customWidth="1"/>
    <col min="3335" max="3584" width="11.42578125" style="10"/>
    <col min="3585" max="3585" width="65.28515625" style="10" bestFit="1" customWidth="1"/>
    <col min="3586" max="3586" width="11.42578125" style="10"/>
    <col min="3587" max="3587" width="63.42578125" style="10" customWidth="1"/>
    <col min="3588" max="3589" width="11.42578125" style="10"/>
    <col min="3590" max="3590" width="18.85546875" style="10" customWidth="1"/>
    <col min="3591" max="3840" width="11.42578125" style="10"/>
    <col min="3841" max="3841" width="65.28515625" style="10" bestFit="1" customWidth="1"/>
    <col min="3842" max="3842" width="11.42578125" style="10"/>
    <col min="3843" max="3843" width="63.42578125" style="10" customWidth="1"/>
    <col min="3844" max="3845" width="11.42578125" style="10"/>
    <col min="3846" max="3846" width="18.85546875" style="10" customWidth="1"/>
    <col min="3847" max="4096" width="11.42578125" style="10"/>
    <col min="4097" max="4097" width="65.28515625" style="10" bestFit="1" customWidth="1"/>
    <col min="4098" max="4098" width="11.42578125" style="10"/>
    <col min="4099" max="4099" width="63.42578125" style="10" customWidth="1"/>
    <col min="4100" max="4101" width="11.42578125" style="10"/>
    <col min="4102" max="4102" width="18.85546875" style="10" customWidth="1"/>
    <col min="4103" max="4352" width="11.42578125" style="10"/>
    <col min="4353" max="4353" width="65.28515625" style="10" bestFit="1" customWidth="1"/>
    <col min="4354" max="4354" width="11.42578125" style="10"/>
    <col min="4355" max="4355" width="63.42578125" style="10" customWidth="1"/>
    <col min="4356" max="4357" width="11.42578125" style="10"/>
    <col min="4358" max="4358" width="18.85546875" style="10" customWidth="1"/>
    <col min="4359" max="4608" width="11.42578125" style="10"/>
    <col min="4609" max="4609" width="65.28515625" style="10" bestFit="1" customWidth="1"/>
    <col min="4610" max="4610" width="11.42578125" style="10"/>
    <col min="4611" max="4611" width="63.42578125" style="10" customWidth="1"/>
    <col min="4612" max="4613" width="11.42578125" style="10"/>
    <col min="4614" max="4614" width="18.85546875" style="10" customWidth="1"/>
    <col min="4615" max="4864" width="11.42578125" style="10"/>
    <col min="4865" max="4865" width="65.28515625" style="10" bestFit="1" customWidth="1"/>
    <col min="4866" max="4866" width="11.42578125" style="10"/>
    <col min="4867" max="4867" width="63.42578125" style="10" customWidth="1"/>
    <col min="4868" max="4869" width="11.42578125" style="10"/>
    <col min="4870" max="4870" width="18.85546875" style="10" customWidth="1"/>
    <col min="4871" max="5120" width="11.42578125" style="10"/>
    <col min="5121" max="5121" width="65.28515625" style="10" bestFit="1" customWidth="1"/>
    <col min="5122" max="5122" width="11.42578125" style="10"/>
    <col min="5123" max="5123" width="63.42578125" style="10" customWidth="1"/>
    <col min="5124" max="5125" width="11.42578125" style="10"/>
    <col min="5126" max="5126" width="18.85546875" style="10" customWidth="1"/>
    <col min="5127" max="5376" width="11.42578125" style="10"/>
    <col min="5377" max="5377" width="65.28515625" style="10" bestFit="1" customWidth="1"/>
    <col min="5378" max="5378" width="11.42578125" style="10"/>
    <col min="5379" max="5379" width="63.42578125" style="10" customWidth="1"/>
    <col min="5380" max="5381" width="11.42578125" style="10"/>
    <col min="5382" max="5382" width="18.85546875" style="10" customWidth="1"/>
    <col min="5383" max="5632" width="11.42578125" style="10"/>
    <col min="5633" max="5633" width="65.28515625" style="10" bestFit="1" customWidth="1"/>
    <col min="5634" max="5634" width="11.42578125" style="10"/>
    <col min="5635" max="5635" width="63.42578125" style="10" customWidth="1"/>
    <col min="5636" max="5637" width="11.42578125" style="10"/>
    <col min="5638" max="5638" width="18.85546875" style="10" customWidth="1"/>
    <col min="5639" max="5888" width="11.42578125" style="10"/>
    <col min="5889" max="5889" width="65.28515625" style="10" bestFit="1" customWidth="1"/>
    <col min="5890" max="5890" width="11.42578125" style="10"/>
    <col min="5891" max="5891" width="63.42578125" style="10" customWidth="1"/>
    <col min="5892" max="5893" width="11.42578125" style="10"/>
    <col min="5894" max="5894" width="18.85546875" style="10" customWidth="1"/>
    <col min="5895" max="6144" width="11.42578125" style="10"/>
    <col min="6145" max="6145" width="65.28515625" style="10" bestFit="1" customWidth="1"/>
    <col min="6146" max="6146" width="11.42578125" style="10"/>
    <col min="6147" max="6147" width="63.42578125" style="10" customWidth="1"/>
    <col min="6148" max="6149" width="11.42578125" style="10"/>
    <col min="6150" max="6150" width="18.85546875" style="10" customWidth="1"/>
    <col min="6151" max="6400" width="11.42578125" style="10"/>
    <col min="6401" max="6401" width="65.28515625" style="10" bestFit="1" customWidth="1"/>
    <col min="6402" max="6402" width="11.42578125" style="10"/>
    <col min="6403" max="6403" width="63.42578125" style="10" customWidth="1"/>
    <col min="6404" max="6405" width="11.42578125" style="10"/>
    <col min="6406" max="6406" width="18.85546875" style="10" customWidth="1"/>
    <col min="6407" max="6656" width="11.42578125" style="10"/>
    <col min="6657" max="6657" width="65.28515625" style="10" bestFit="1" customWidth="1"/>
    <col min="6658" max="6658" width="11.42578125" style="10"/>
    <col min="6659" max="6659" width="63.42578125" style="10" customWidth="1"/>
    <col min="6660" max="6661" width="11.42578125" style="10"/>
    <col min="6662" max="6662" width="18.85546875" style="10" customWidth="1"/>
    <col min="6663" max="6912" width="11.42578125" style="10"/>
    <col min="6913" max="6913" width="65.28515625" style="10" bestFit="1" customWidth="1"/>
    <col min="6914" max="6914" width="11.42578125" style="10"/>
    <col min="6915" max="6915" width="63.42578125" style="10" customWidth="1"/>
    <col min="6916" max="6917" width="11.42578125" style="10"/>
    <col min="6918" max="6918" width="18.85546875" style="10" customWidth="1"/>
    <col min="6919" max="7168" width="11.42578125" style="10"/>
    <col min="7169" max="7169" width="65.28515625" style="10" bestFit="1" customWidth="1"/>
    <col min="7170" max="7170" width="11.42578125" style="10"/>
    <col min="7171" max="7171" width="63.42578125" style="10" customWidth="1"/>
    <col min="7172" max="7173" width="11.42578125" style="10"/>
    <col min="7174" max="7174" width="18.85546875" style="10" customWidth="1"/>
    <col min="7175" max="7424" width="11.42578125" style="10"/>
    <col min="7425" max="7425" width="65.28515625" style="10" bestFit="1" customWidth="1"/>
    <col min="7426" max="7426" width="11.42578125" style="10"/>
    <col min="7427" max="7427" width="63.42578125" style="10" customWidth="1"/>
    <col min="7428" max="7429" width="11.42578125" style="10"/>
    <col min="7430" max="7430" width="18.85546875" style="10" customWidth="1"/>
    <col min="7431" max="7680" width="11.42578125" style="10"/>
    <col min="7681" max="7681" width="65.28515625" style="10" bestFit="1" customWidth="1"/>
    <col min="7682" max="7682" width="11.42578125" style="10"/>
    <col min="7683" max="7683" width="63.42578125" style="10" customWidth="1"/>
    <col min="7684" max="7685" width="11.42578125" style="10"/>
    <col min="7686" max="7686" width="18.85546875" style="10" customWidth="1"/>
    <col min="7687" max="7936" width="11.42578125" style="10"/>
    <col min="7937" max="7937" width="65.28515625" style="10" bestFit="1" customWidth="1"/>
    <col min="7938" max="7938" width="11.42578125" style="10"/>
    <col min="7939" max="7939" width="63.42578125" style="10" customWidth="1"/>
    <col min="7940" max="7941" width="11.42578125" style="10"/>
    <col min="7942" max="7942" width="18.85546875" style="10" customWidth="1"/>
    <col min="7943" max="8192" width="11.42578125" style="10"/>
    <col min="8193" max="8193" width="65.28515625" style="10" bestFit="1" customWidth="1"/>
    <col min="8194" max="8194" width="11.42578125" style="10"/>
    <col min="8195" max="8195" width="63.42578125" style="10" customWidth="1"/>
    <col min="8196" max="8197" width="11.42578125" style="10"/>
    <col min="8198" max="8198" width="18.85546875" style="10" customWidth="1"/>
    <col min="8199" max="8448" width="11.42578125" style="10"/>
    <col min="8449" max="8449" width="65.28515625" style="10" bestFit="1" customWidth="1"/>
    <col min="8450" max="8450" width="11.42578125" style="10"/>
    <col min="8451" max="8451" width="63.42578125" style="10" customWidth="1"/>
    <col min="8452" max="8453" width="11.42578125" style="10"/>
    <col min="8454" max="8454" width="18.85546875" style="10" customWidth="1"/>
    <col min="8455" max="8704" width="11.42578125" style="10"/>
    <col min="8705" max="8705" width="65.28515625" style="10" bestFit="1" customWidth="1"/>
    <col min="8706" max="8706" width="11.42578125" style="10"/>
    <col min="8707" max="8707" width="63.42578125" style="10" customWidth="1"/>
    <col min="8708" max="8709" width="11.42578125" style="10"/>
    <col min="8710" max="8710" width="18.85546875" style="10" customWidth="1"/>
    <col min="8711" max="8960" width="11.42578125" style="10"/>
    <col min="8961" max="8961" width="65.28515625" style="10" bestFit="1" customWidth="1"/>
    <col min="8962" max="8962" width="11.42578125" style="10"/>
    <col min="8963" max="8963" width="63.42578125" style="10" customWidth="1"/>
    <col min="8964" max="8965" width="11.42578125" style="10"/>
    <col min="8966" max="8966" width="18.85546875" style="10" customWidth="1"/>
    <col min="8967" max="9216" width="11.42578125" style="10"/>
    <col min="9217" max="9217" width="65.28515625" style="10" bestFit="1" customWidth="1"/>
    <col min="9218" max="9218" width="11.42578125" style="10"/>
    <col min="9219" max="9219" width="63.42578125" style="10" customWidth="1"/>
    <col min="9220" max="9221" width="11.42578125" style="10"/>
    <col min="9222" max="9222" width="18.85546875" style="10" customWidth="1"/>
    <col min="9223" max="9472" width="11.42578125" style="10"/>
    <col min="9473" max="9473" width="65.28515625" style="10" bestFit="1" customWidth="1"/>
    <col min="9474" max="9474" width="11.42578125" style="10"/>
    <col min="9475" max="9475" width="63.42578125" style="10" customWidth="1"/>
    <col min="9476" max="9477" width="11.42578125" style="10"/>
    <col min="9478" max="9478" width="18.85546875" style="10" customWidth="1"/>
    <col min="9479" max="9728" width="11.42578125" style="10"/>
    <col min="9729" max="9729" width="65.28515625" style="10" bestFit="1" customWidth="1"/>
    <col min="9730" max="9730" width="11.42578125" style="10"/>
    <col min="9731" max="9731" width="63.42578125" style="10" customWidth="1"/>
    <col min="9732" max="9733" width="11.42578125" style="10"/>
    <col min="9734" max="9734" width="18.85546875" style="10" customWidth="1"/>
    <col min="9735" max="9984" width="11.42578125" style="10"/>
    <col min="9985" max="9985" width="65.28515625" style="10" bestFit="1" customWidth="1"/>
    <col min="9986" max="9986" width="11.42578125" style="10"/>
    <col min="9987" max="9987" width="63.42578125" style="10" customWidth="1"/>
    <col min="9988" max="9989" width="11.42578125" style="10"/>
    <col min="9990" max="9990" width="18.85546875" style="10" customWidth="1"/>
    <col min="9991" max="10240" width="11.42578125" style="10"/>
    <col min="10241" max="10241" width="65.28515625" style="10" bestFit="1" customWidth="1"/>
    <col min="10242" max="10242" width="11.42578125" style="10"/>
    <col min="10243" max="10243" width="63.42578125" style="10" customWidth="1"/>
    <col min="10244" max="10245" width="11.42578125" style="10"/>
    <col min="10246" max="10246" width="18.85546875" style="10" customWidth="1"/>
    <col min="10247" max="10496" width="11.42578125" style="10"/>
    <col min="10497" max="10497" width="65.28515625" style="10" bestFit="1" customWidth="1"/>
    <col min="10498" max="10498" width="11.42578125" style="10"/>
    <col min="10499" max="10499" width="63.42578125" style="10" customWidth="1"/>
    <col min="10500" max="10501" width="11.42578125" style="10"/>
    <col min="10502" max="10502" width="18.85546875" style="10" customWidth="1"/>
    <col min="10503" max="10752" width="11.42578125" style="10"/>
    <col min="10753" max="10753" width="65.28515625" style="10" bestFit="1" customWidth="1"/>
    <col min="10754" max="10754" width="11.42578125" style="10"/>
    <col min="10755" max="10755" width="63.42578125" style="10" customWidth="1"/>
    <col min="10756" max="10757" width="11.42578125" style="10"/>
    <col min="10758" max="10758" width="18.85546875" style="10" customWidth="1"/>
    <col min="10759" max="11008" width="11.42578125" style="10"/>
    <col min="11009" max="11009" width="65.28515625" style="10" bestFit="1" customWidth="1"/>
    <col min="11010" max="11010" width="11.42578125" style="10"/>
    <col min="11011" max="11011" width="63.42578125" style="10" customWidth="1"/>
    <col min="11012" max="11013" width="11.42578125" style="10"/>
    <col min="11014" max="11014" width="18.85546875" style="10" customWidth="1"/>
    <col min="11015" max="11264" width="11.42578125" style="10"/>
    <col min="11265" max="11265" width="65.28515625" style="10" bestFit="1" customWidth="1"/>
    <col min="11266" max="11266" width="11.42578125" style="10"/>
    <col min="11267" max="11267" width="63.42578125" style="10" customWidth="1"/>
    <col min="11268" max="11269" width="11.42578125" style="10"/>
    <col min="11270" max="11270" width="18.85546875" style="10" customWidth="1"/>
    <col min="11271" max="11520" width="11.42578125" style="10"/>
    <col min="11521" max="11521" width="65.28515625" style="10" bestFit="1" customWidth="1"/>
    <col min="11522" max="11522" width="11.42578125" style="10"/>
    <col min="11523" max="11523" width="63.42578125" style="10" customWidth="1"/>
    <col min="11524" max="11525" width="11.42578125" style="10"/>
    <col min="11526" max="11526" width="18.85546875" style="10" customWidth="1"/>
    <col min="11527" max="11776" width="11.42578125" style="10"/>
    <col min="11777" max="11777" width="65.28515625" style="10" bestFit="1" customWidth="1"/>
    <col min="11778" max="11778" width="11.42578125" style="10"/>
    <col min="11779" max="11779" width="63.42578125" style="10" customWidth="1"/>
    <col min="11780" max="11781" width="11.42578125" style="10"/>
    <col min="11782" max="11782" width="18.85546875" style="10" customWidth="1"/>
    <col min="11783" max="12032" width="11.42578125" style="10"/>
    <col min="12033" max="12033" width="65.28515625" style="10" bestFit="1" customWidth="1"/>
    <col min="12034" max="12034" width="11.42578125" style="10"/>
    <col min="12035" max="12035" width="63.42578125" style="10" customWidth="1"/>
    <col min="12036" max="12037" width="11.42578125" style="10"/>
    <col min="12038" max="12038" width="18.85546875" style="10" customWidth="1"/>
    <col min="12039" max="12288" width="11.42578125" style="10"/>
    <col min="12289" max="12289" width="65.28515625" style="10" bestFit="1" customWidth="1"/>
    <col min="12290" max="12290" width="11.42578125" style="10"/>
    <col min="12291" max="12291" width="63.42578125" style="10" customWidth="1"/>
    <col min="12292" max="12293" width="11.42578125" style="10"/>
    <col min="12294" max="12294" width="18.85546875" style="10" customWidth="1"/>
    <col min="12295" max="12544" width="11.42578125" style="10"/>
    <col min="12545" max="12545" width="65.28515625" style="10" bestFit="1" customWidth="1"/>
    <col min="12546" max="12546" width="11.42578125" style="10"/>
    <col min="12547" max="12547" width="63.42578125" style="10" customWidth="1"/>
    <col min="12548" max="12549" width="11.42578125" style="10"/>
    <col min="12550" max="12550" width="18.85546875" style="10" customWidth="1"/>
    <col min="12551" max="12800" width="11.42578125" style="10"/>
    <col min="12801" max="12801" width="65.28515625" style="10" bestFit="1" customWidth="1"/>
    <col min="12802" max="12802" width="11.42578125" style="10"/>
    <col min="12803" max="12803" width="63.42578125" style="10" customWidth="1"/>
    <col min="12804" max="12805" width="11.42578125" style="10"/>
    <col min="12806" max="12806" width="18.85546875" style="10" customWidth="1"/>
    <col min="12807" max="13056" width="11.42578125" style="10"/>
    <col min="13057" max="13057" width="65.28515625" style="10" bestFit="1" customWidth="1"/>
    <col min="13058" max="13058" width="11.42578125" style="10"/>
    <col min="13059" max="13059" width="63.42578125" style="10" customWidth="1"/>
    <col min="13060" max="13061" width="11.42578125" style="10"/>
    <col min="13062" max="13062" width="18.85546875" style="10" customWidth="1"/>
    <col min="13063" max="13312" width="11.42578125" style="10"/>
    <col min="13313" max="13313" width="65.28515625" style="10" bestFit="1" customWidth="1"/>
    <col min="13314" max="13314" width="11.42578125" style="10"/>
    <col min="13315" max="13315" width="63.42578125" style="10" customWidth="1"/>
    <col min="13316" max="13317" width="11.42578125" style="10"/>
    <col min="13318" max="13318" width="18.85546875" style="10" customWidth="1"/>
    <col min="13319" max="13568" width="11.42578125" style="10"/>
    <col min="13569" max="13569" width="65.28515625" style="10" bestFit="1" customWidth="1"/>
    <col min="13570" max="13570" width="11.42578125" style="10"/>
    <col min="13571" max="13571" width="63.42578125" style="10" customWidth="1"/>
    <col min="13572" max="13573" width="11.42578125" style="10"/>
    <col min="13574" max="13574" width="18.85546875" style="10" customWidth="1"/>
    <col min="13575" max="13824" width="11.42578125" style="10"/>
    <col min="13825" max="13825" width="65.28515625" style="10" bestFit="1" customWidth="1"/>
    <col min="13826" max="13826" width="11.42578125" style="10"/>
    <col min="13827" max="13827" width="63.42578125" style="10" customWidth="1"/>
    <col min="13828" max="13829" width="11.42578125" style="10"/>
    <col min="13830" max="13830" width="18.85546875" style="10" customWidth="1"/>
    <col min="13831" max="14080" width="11.42578125" style="10"/>
    <col min="14081" max="14081" width="65.28515625" style="10" bestFit="1" customWidth="1"/>
    <col min="14082" max="14082" width="11.42578125" style="10"/>
    <col min="14083" max="14083" width="63.42578125" style="10" customWidth="1"/>
    <col min="14084" max="14085" width="11.42578125" style="10"/>
    <col min="14086" max="14086" width="18.85546875" style="10" customWidth="1"/>
    <col min="14087" max="14336" width="11.42578125" style="10"/>
    <col min="14337" max="14337" width="65.28515625" style="10" bestFit="1" customWidth="1"/>
    <col min="14338" max="14338" width="11.42578125" style="10"/>
    <col min="14339" max="14339" width="63.42578125" style="10" customWidth="1"/>
    <col min="14340" max="14341" width="11.42578125" style="10"/>
    <col min="14342" max="14342" width="18.85546875" style="10" customWidth="1"/>
    <col min="14343" max="14592" width="11.42578125" style="10"/>
    <col min="14593" max="14593" width="65.28515625" style="10" bestFit="1" customWidth="1"/>
    <col min="14594" max="14594" width="11.42578125" style="10"/>
    <col min="14595" max="14595" width="63.42578125" style="10" customWidth="1"/>
    <col min="14596" max="14597" width="11.42578125" style="10"/>
    <col min="14598" max="14598" width="18.85546875" style="10" customWidth="1"/>
    <col min="14599" max="14848" width="11.42578125" style="10"/>
    <col min="14849" max="14849" width="65.28515625" style="10" bestFit="1" customWidth="1"/>
    <col min="14850" max="14850" width="11.42578125" style="10"/>
    <col min="14851" max="14851" width="63.42578125" style="10" customWidth="1"/>
    <col min="14852" max="14853" width="11.42578125" style="10"/>
    <col min="14854" max="14854" width="18.85546875" style="10" customWidth="1"/>
    <col min="14855" max="15104" width="11.42578125" style="10"/>
    <col min="15105" max="15105" width="65.28515625" style="10" bestFit="1" customWidth="1"/>
    <col min="15106" max="15106" width="11.42578125" style="10"/>
    <col min="15107" max="15107" width="63.42578125" style="10" customWidth="1"/>
    <col min="15108" max="15109" width="11.42578125" style="10"/>
    <col min="15110" max="15110" width="18.85546875" style="10" customWidth="1"/>
    <col min="15111" max="15360" width="11.42578125" style="10"/>
    <col min="15361" max="15361" width="65.28515625" style="10" bestFit="1" customWidth="1"/>
    <col min="15362" max="15362" width="11.42578125" style="10"/>
    <col min="15363" max="15363" width="63.42578125" style="10" customWidth="1"/>
    <col min="15364" max="15365" width="11.42578125" style="10"/>
    <col min="15366" max="15366" width="18.85546875" style="10" customWidth="1"/>
    <col min="15367" max="15616" width="11.42578125" style="10"/>
    <col min="15617" max="15617" width="65.28515625" style="10" bestFit="1" customWidth="1"/>
    <col min="15618" max="15618" width="11.42578125" style="10"/>
    <col min="15619" max="15619" width="63.42578125" style="10" customWidth="1"/>
    <col min="15620" max="15621" width="11.42578125" style="10"/>
    <col min="15622" max="15622" width="18.85546875" style="10" customWidth="1"/>
    <col min="15623" max="15872" width="11.42578125" style="10"/>
    <col min="15873" max="15873" width="65.28515625" style="10" bestFit="1" customWidth="1"/>
    <col min="15874" max="15874" width="11.42578125" style="10"/>
    <col min="15875" max="15875" width="63.42578125" style="10" customWidth="1"/>
    <col min="15876" max="15877" width="11.42578125" style="10"/>
    <col min="15878" max="15878" width="18.85546875" style="10" customWidth="1"/>
    <col min="15879" max="16128" width="11.42578125" style="10"/>
    <col min="16129" max="16129" width="65.28515625" style="10" bestFit="1" customWidth="1"/>
    <col min="16130" max="16130" width="11.42578125" style="10"/>
    <col min="16131" max="16131" width="63.42578125" style="10" customWidth="1"/>
    <col min="16132" max="16133" width="11.42578125" style="10"/>
    <col min="16134" max="16134" width="18.85546875" style="10" customWidth="1"/>
    <col min="16135" max="16384" width="11.42578125" style="10"/>
  </cols>
  <sheetData>
    <row r="1" spans="1:8" x14ac:dyDescent="0.2">
      <c r="A1" s="136" t="s">
        <v>292</v>
      </c>
      <c r="C1" s="136" t="s">
        <v>17</v>
      </c>
      <c r="E1" s="136" t="s">
        <v>18</v>
      </c>
      <c r="F1" s="136" t="s">
        <v>19</v>
      </c>
    </row>
    <row r="2" spans="1:8" x14ac:dyDescent="0.2">
      <c r="A2" s="12" t="s">
        <v>293</v>
      </c>
      <c r="C2" s="13" t="s">
        <v>20</v>
      </c>
      <c r="E2" s="14">
        <v>1</v>
      </c>
      <c r="F2" s="14" t="s">
        <v>21</v>
      </c>
    </row>
    <row r="3" spans="1:8" x14ac:dyDescent="0.2">
      <c r="A3" s="137" t="s">
        <v>294</v>
      </c>
      <c r="C3" s="13" t="s">
        <v>22</v>
      </c>
      <c r="E3" s="14">
        <v>2</v>
      </c>
      <c r="F3" s="14" t="s">
        <v>23</v>
      </c>
    </row>
    <row r="4" spans="1:8" x14ac:dyDescent="0.2">
      <c r="C4" s="13" t="s">
        <v>24</v>
      </c>
      <c r="E4" s="14">
        <v>3</v>
      </c>
      <c r="F4" s="14" t="s">
        <v>25</v>
      </c>
    </row>
    <row r="5" spans="1:8" x14ac:dyDescent="0.2">
      <c r="C5" s="13" t="s">
        <v>26</v>
      </c>
      <c r="E5" s="14">
        <v>4</v>
      </c>
      <c r="F5" s="14" t="s">
        <v>27</v>
      </c>
    </row>
    <row r="6" spans="1:8" x14ac:dyDescent="0.2">
      <c r="A6" s="15" t="s">
        <v>11</v>
      </c>
      <c r="C6" s="13" t="s">
        <v>28</v>
      </c>
      <c r="E6" s="14">
        <v>5</v>
      </c>
      <c r="F6" s="14" t="s">
        <v>29</v>
      </c>
    </row>
    <row r="7" spans="1:8" x14ac:dyDescent="0.2">
      <c r="A7" s="13" t="s">
        <v>30</v>
      </c>
      <c r="C7" s="13" t="s">
        <v>31</v>
      </c>
      <c r="E7" s="14">
        <v>6</v>
      </c>
      <c r="F7" s="14" t="s">
        <v>32</v>
      </c>
    </row>
    <row r="8" spans="1:8" x14ac:dyDescent="0.2">
      <c r="A8" s="13" t="s">
        <v>33</v>
      </c>
      <c r="C8" s="13" t="s">
        <v>34</v>
      </c>
      <c r="E8" s="14">
        <v>7</v>
      </c>
      <c r="F8" s="14" t="s">
        <v>35</v>
      </c>
    </row>
    <row r="9" spans="1:8" x14ac:dyDescent="0.2">
      <c r="A9" s="13" t="s">
        <v>36</v>
      </c>
      <c r="C9" s="136" t="s">
        <v>37</v>
      </c>
      <c r="E9" s="14">
        <v>8</v>
      </c>
      <c r="F9" s="14" t="s">
        <v>38</v>
      </c>
    </row>
    <row r="10" spans="1:8" x14ac:dyDescent="0.2">
      <c r="A10" s="13" t="s">
        <v>39</v>
      </c>
      <c r="C10" s="13" t="s">
        <v>40</v>
      </c>
      <c r="E10" s="14">
        <v>9</v>
      </c>
      <c r="F10" s="14" t="s">
        <v>41</v>
      </c>
    </row>
    <row r="11" spans="1:8" x14ac:dyDescent="0.2">
      <c r="A11" s="13" t="s">
        <v>42</v>
      </c>
      <c r="C11" s="13" t="s">
        <v>43</v>
      </c>
      <c r="E11" s="14">
        <v>10</v>
      </c>
      <c r="F11" s="14" t="s">
        <v>44</v>
      </c>
      <c r="H11" s="432"/>
    </row>
    <row r="12" spans="1:8" x14ac:dyDescent="0.2">
      <c r="A12" s="13" t="s">
        <v>45</v>
      </c>
      <c r="C12" s="13" t="s">
        <v>46</v>
      </c>
      <c r="E12" s="14">
        <v>11</v>
      </c>
      <c r="F12" s="14" t="s">
        <v>47</v>
      </c>
      <c r="H12" s="432"/>
    </row>
    <row r="13" spans="1:8" x14ac:dyDescent="0.2">
      <c r="A13" s="13" t="s">
        <v>48</v>
      </c>
      <c r="C13" s="13" t="s">
        <v>49</v>
      </c>
      <c r="E13" s="14">
        <v>12</v>
      </c>
      <c r="F13" s="14" t="s">
        <v>50</v>
      </c>
      <c r="H13" s="432"/>
    </row>
    <row r="14" spans="1:8" x14ac:dyDescent="0.2">
      <c r="A14" s="13" t="s">
        <v>51</v>
      </c>
      <c r="C14" s="13" t="s">
        <v>52</v>
      </c>
      <c r="E14" s="14">
        <v>13</v>
      </c>
      <c r="F14" s="14" t="s">
        <v>53</v>
      </c>
      <c r="H14" s="432"/>
    </row>
    <row r="15" spans="1:8" x14ac:dyDescent="0.2">
      <c r="A15" s="13" t="s">
        <v>54</v>
      </c>
      <c r="C15" s="13" t="s">
        <v>55</v>
      </c>
      <c r="E15" s="14">
        <v>14</v>
      </c>
      <c r="F15" s="14" t="s">
        <v>56</v>
      </c>
      <c r="H15" s="432"/>
    </row>
    <row r="16" spans="1:8" x14ac:dyDescent="0.2">
      <c r="A16" s="13" t="s">
        <v>13</v>
      </c>
      <c r="C16" s="13" t="s">
        <v>57</v>
      </c>
      <c r="E16" s="14">
        <v>15</v>
      </c>
      <c r="F16" s="14" t="s">
        <v>58</v>
      </c>
      <c r="H16" s="432"/>
    </row>
    <row r="17" spans="1:8" x14ac:dyDescent="0.2">
      <c r="A17" s="15" t="s">
        <v>59</v>
      </c>
      <c r="C17" s="13" t="s">
        <v>60</v>
      </c>
      <c r="E17" s="14">
        <v>16</v>
      </c>
      <c r="F17" s="14" t="s">
        <v>61</v>
      </c>
      <c r="H17" s="432"/>
    </row>
    <row r="18" spans="1:8" ht="36" x14ac:dyDescent="0.2">
      <c r="A18" s="138" t="s">
        <v>97</v>
      </c>
      <c r="C18" s="13" t="s">
        <v>62</v>
      </c>
      <c r="E18" s="14">
        <v>17</v>
      </c>
      <c r="F18" s="14" t="s">
        <v>63</v>
      </c>
      <c r="H18" s="432"/>
    </row>
    <row r="19" spans="1:8" ht="36" x14ac:dyDescent="0.2">
      <c r="A19" s="138" t="s">
        <v>98</v>
      </c>
      <c r="C19" s="13" t="s">
        <v>64</v>
      </c>
      <c r="E19" s="14">
        <v>18</v>
      </c>
      <c r="F19" s="14" t="s">
        <v>65</v>
      </c>
      <c r="H19" s="432"/>
    </row>
    <row r="20" spans="1:8" ht="24" x14ac:dyDescent="0.2">
      <c r="A20" s="138" t="s">
        <v>99</v>
      </c>
      <c r="C20" s="13" t="s">
        <v>66</v>
      </c>
      <c r="E20" s="14">
        <v>19</v>
      </c>
      <c r="F20" s="420" t="s">
        <v>67</v>
      </c>
      <c r="H20" s="432"/>
    </row>
    <row r="21" spans="1:8" x14ac:dyDescent="0.2">
      <c r="A21" s="138" t="s">
        <v>100</v>
      </c>
      <c r="C21" s="13" t="s">
        <v>68</v>
      </c>
      <c r="E21" s="14">
        <v>20</v>
      </c>
      <c r="F21" s="420" t="s">
        <v>69</v>
      </c>
      <c r="H21" s="432"/>
    </row>
    <row r="22" spans="1:8" ht="24" x14ac:dyDescent="0.2">
      <c r="A22" s="138" t="s">
        <v>295</v>
      </c>
      <c r="C22" s="13" t="s">
        <v>70</v>
      </c>
      <c r="E22" s="14">
        <v>55</v>
      </c>
      <c r="F22" s="420" t="s">
        <v>71</v>
      </c>
      <c r="H22" s="432"/>
    </row>
    <row r="23" spans="1:8" ht="25.5" x14ac:dyDescent="0.2">
      <c r="A23" s="138" t="s">
        <v>101</v>
      </c>
      <c r="C23" s="16" t="s">
        <v>72</v>
      </c>
      <c r="E23" s="14">
        <v>66</v>
      </c>
      <c r="F23" s="14" t="s">
        <v>73</v>
      </c>
    </row>
    <row r="24" spans="1:8" ht="24" x14ac:dyDescent="0.2">
      <c r="A24" s="138" t="s">
        <v>102</v>
      </c>
      <c r="C24" s="13" t="s">
        <v>74</v>
      </c>
      <c r="E24" s="14">
        <v>77</v>
      </c>
      <c r="F24" s="14" t="s">
        <v>75</v>
      </c>
    </row>
    <row r="25" spans="1:8" ht="36" x14ac:dyDescent="0.2">
      <c r="A25" s="138" t="s">
        <v>103</v>
      </c>
      <c r="C25" s="13" t="s">
        <v>76</v>
      </c>
      <c r="E25" s="14">
        <v>88</v>
      </c>
      <c r="F25" s="14" t="s">
        <v>77</v>
      </c>
    </row>
    <row r="26" spans="1:8" x14ac:dyDescent="0.2">
      <c r="A26" s="15" t="s">
        <v>93</v>
      </c>
      <c r="C26" s="13" t="s">
        <v>78</v>
      </c>
      <c r="E26" s="14">
        <v>98</v>
      </c>
      <c r="F26" s="14" t="s">
        <v>79</v>
      </c>
    </row>
    <row r="27" spans="1:8" ht="28.5" x14ac:dyDescent="0.2">
      <c r="A27" s="139" t="s">
        <v>296</v>
      </c>
      <c r="C27" s="13" t="s">
        <v>80</v>
      </c>
      <c r="E27" s="140"/>
      <c r="F27" s="140"/>
    </row>
    <row r="28" spans="1:8" ht="14.25" x14ac:dyDescent="0.2">
      <c r="A28" s="139" t="s">
        <v>297</v>
      </c>
      <c r="C28" s="13" t="s">
        <v>81</v>
      </c>
    </row>
    <row r="29" spans="1:8" ht="42.75" x14ac:dyDescent="0.2">
      <c r="A29" s="139" t="s">
        <v>298</v>
      </c>
      <c r="C29" s="13" t="s">
        <v>82</v>
      </c>
    </row>
    <row r="30" spans="1:8" ht="14.25" x14ac:dyDescent="0.2">
      <c r="A30" s="139" t="s">
        <v>299</v>
      </c>
      <c r="C30" s="13" t="s">
        <v>83</v>
      </c>
    </row>
    <row r="31" spans="1:8" ht="28.5" x14ac:dyDescent="0.2">
      <c r="A31" s="139" t="s">
        <v>300</v>
      </c>
      <c r="C31" s="13" t="s">
        <v>84</v>
      </c>
    </row>
    <row r="32" spans="1:8" x14ac:dyDescent="0.2">
      <c r="A32" s="136" t="s">
        <v>301</v>
      </c>
      <c r="C32" s="13" t="s">
        <v>85</v>
      </c>
    </row>
    <row r="33" spans="1:4" ht="75" x14ac:dyDescent="0.2">
      <c r="A33" s="141" t="s">
        <v>302</v>
      </c>
      <c r="C33" s="136" t="s">
        <v>86</v>
      </c>
    </row>
    <row r="34" spans="1:4" ht="30" x14ac:dyDescent="0.2">
      <c r="A34" s="45" t="s">
        <v>303</v>
      </c>
      <c r="C34" s="13" t="s">
        <v>34</v>
      </c>
    </row>
    <row r="35" spans="1:4" x14ac:dyDescent="0.2">
      <c r="A35" s="136" t="s">
        <v>304</v>
      </c>
      <c r="C35" s="13" t="s">
        <v>87</v>
      </c>
    </row>
    <row r="36" spans="1:4" ht="30" x14ac:dyDescent="0.2">
      <c r="A36" s="141" t="s">
        <v>305</v>
      </c>
      <c r="C36" s="13" t="s">
        <v>88</v>
      </c>
    </row>
    <row r="37" spans="1:4" ht="45" x14ac:dyDescent="0.2">
      <c r="A37" s="141" t="s">
        <v>306</v>
      </c>
      <c r="C37" s="13" t="s">
        <v>89</v>
      </c>
      <c r="D37" s="18"/>
    </row>
    <row r="38" spans="1:4" ht="45" x14ac:dyDescent="0.2">
      <c r="A38" s="141" t="s">
        <v>307</v>
      </c>
      <c r="C38" s="13" t="s">
        <v>90</v>
      </c>
      <c r="D38" s="19"/>
    </row>
    <row r="39" spans="1:4" ht="37.5" customHeight="1" x14ac:dyDescent="0.2">
      <c r="A39" s="45"/>
      <c r="C39" s="13" t="s">
        <v>91</v>
      </c>
      <c r="D39" s="19"/>
    </row>
    <row r="40" spans="1:4" x14ac:dyDescent="0.2">
      <c r="C40" s="13" t="s">
        <v>92</v>
      </c>
      <c r="D40" s="19"/>
    </row>
  </sheetData>
  <dataValidations disablePrompts="1"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$A$13:$A$42</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707"/>
  <sheetViews>
    <sheetView topLeftCell="A22" workbookViewId="0">
      <selection activeCell="H13" sqref="H13"/>
    </sheetView>
  </sheetViews>
  <sheetFormatPr baseColWidth="10" defaultColWidth="9.140625" defaultRowHeight="15" x14ac:dyDescent="0.25"/>
  <cols>
    <col min="1" max="1" width="4.42578125" style="142" customWidth="1"/>
    <col min="2" max="2" width="3.28515625" style="156" bestFit="1" customWidth="1"/>
    <col min="3" max="3" width="9.140625" style="144"/>
    <col min="4" max="4" width="198.7109375" style="145" customWidth="1"/>
    <col min="5" max="5" width="9.140625" style="146"/>
    <col min="6" max="6" width="9.140625" style="142"/>
    <col min="7" max="7" width="21.7109375" style="142" customWidth="1"/>
    <col min="8" max="28" width="9.140625" style="142"/>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8" x14ac:dyDescent="0.25">
      <c r="B1" s="143"/>
    </row>
    <row r="2" spans="2:8" s="66" customFormat="1" ht="14.45" customHeight="1" x14ac:dyDescent="0.25">
      <c r="B2" s="342">
        <v>1</v>
      </c>
      <c r="C2" s="405" t="s">
        <v>308</v>
      </c>
      <c r="D2" s="405"/>
      <c r="E2" s="147"/>
    </row>
    <row r="3" spans="2:8" s="66" customFormat="1" x14ac:dyDescent="0.25">
      <c r="B3" s="342"/>
      <c r="C3" s="148">
        <v>1</v>
      </c>
      <c r="D3" s="149" t="s">
        <v>309</v>
      </c>
      <c r="E3" s="147"/>
    </row>
    <row r="4" spans="2:8" s="66" customFormat="1" x14ac:dyDescent="0.25">
      <c r="B4" s="342"/>
      <c r="C4" s="148">
        <v>2</v>
      </c>
      <c r="D4" s="149" t="s">
        <v>310</v>
      </c>
      <c r="E4" s="147"/>
    </row>
    <row r="5" spans="2:8" s="66" customFormat="1" x14ac:dyDescent="0.25">
      <c r="B5" s="342"/>
      <c r="C5" s="148">
        <v>3</v>
      </c>
      <c r="D5" s="149" t="s">
        <v>311</v>
      </c>
      <c r="E5" s="147"/>
    </row>
    <row r="6" spans="2:8" s="66" customFormat="1" ht="24" x14ac:dyDescent="0.25">
      <c r="B6" s="342"/>
      <c r="C6" s="148">
        <v>4</v>
      </c>
      <c r="D6" s="149" t="s">
        <v>312</v>
      </c>
      <c r="E6" s="147"/>
    </row>
    <row r="7" spans="2:8" s="66" customFormat="1" ht="24" x14ac:dyDescent="0.25">
      <c r="B7" s="342"/>
      <c r="C7" s="148">
        <v>5</v>
      </c>
      <c r="D7" s="149" t="s">
        <v>313</v>
      </c>
      <c r="E7" s="147"/>
    </row>
    <row r="8" spans="2:8" s="66" customFormat="1" ht="24" x14ac:dyDescent="0.25">
      <c r="B8" s="342"/>
      <c r="C8" s="148">
        <v>6</v>
      </c>
      <c r="D8" s="149" t="s">
        <v>314</v>
      </c>
      <c r="E8" s="147"/>
    </row>
    <row r="9" spans="2:8" s="66" customFormat="1" ht="24" x14ac:dyDescent="0.25">
      <c r="B9" s="342"/>
      <c r="C9" s="148">
        <v>7</v>
      </c>
      <c r="D9" s="149" t="s">
        <v>315</v>
      </c>
      <c r="E9" s="147"/>
    </row>
    <row r="10" spans="2:8" s="66" customFormat="1" x14ac:dyDescent="0.25">
      <c r="B10" s="394">
        <v>2</v>
      </c>
      <c r="C10" s="406" t="s">
        <v>316</v>
      </c>
      <c r="D10" s="407"/>
      <c r="E10" s="147"/>
    </row>
    <row r="11" spans="2:8" s="66" customFormat="1" x14ac:dyDescent="0.25">
      <c r="B11" s="395"/>
      <c r="C11" s="148">
        <v>8</v>
      </c>
      <c r="D11" s="149" t="s">
        <v>317</v>
      </c>
      <c r="E11" s="147"/>
      <c r="H11" s="419"/>
    </row>
    <row r="12" spans="2:8" s="66" customFormat="1" ht="24" x14ac:dyDescent="0.25">
      <c r="B12" s="395"/>
      <c r="C12" s="148">
        <v>9</v>
      </c>
      <c r="D12" s="149" t="s">
        <v>318</v>
      </c>
      <c r="E12" s="147"/>
      <c r="H12" s="419"/>
    </row>
    <row r="13" spans="2:8" s="66" customFormat="1" ht="24" x14ac:dyDescent="0.25">
      <c r="B13" s="395"/>
      <c r="C13" s="148">
        <v>10</v>
      </c>
      <c r="D13" s="149" t="s">
        <v>319</v>
      </c>
      <c r="E13" s="147"/>
      <c r="H13" s="419"/>
    </row>
    <row r="14" spans="2:8" s="66" customFormat="1" ht="24" x14ac:dyDescent="0.25">
      <c r="B14" s="395"/>
      <c r="C14" s="148">
        <v>11</v>
      </c>
      <c r="D14" s="149" t="s">
        <v>320</v>
      </c>
      <c r="E14" s="147"/>
      <c r="H14" s="419"/>
    </row>
    <row r="15" spans="2:8" s="66" customFormat="1" ht="36" x14ac:dyDescent="0.25">
      <c r="B15" s="395"/>
      <c r="C15" s="148">
        <v>12</v>
      </c>
      <c r="D15" s="149" t="s">
        <v>321</v>
      </c>
      <c r="E15" s="147"/>
      <c r="H15" s="419"/>
    </row>
    <row r="16" spans="2:8" s="66" customFormat="1" ht="24" x14ac:dyDescent="0.25">
      <c r="B16" s="395"/>
      <c r="C16" s="148">
        <v>13</v>
      </c>
      <c r="D16" s="149" t="s">
        <v>322</v>
      </c>
      <c r="E16" s="147"/>
      <c r="H16" s="419"/>
    </row>
    <row r="17" spans="2:8" s="66" customFormat="1" ht="24" x14ac:dyDescent="0.25">
      <c r="B17" s="395"/>
      <c r="C17" s="148">
        <v>14</v>
      </c>
      <c r="D17" s="149" t="s">
        <v>323</v>
      </c>
      <c r="E17" s="147"/>
      <c r="H17" s="419"/>
    </row>
    <row r="18" spans="2:8" s="66" customFormat="1" ht="24" x14ac:dyDescent="0.25">
      <c r="B18" s="396"/>
      <c r="C18" s="148">
        <v>15</v>
      </c>
      <c r="D18" s="149" t="s">
        <v>324</v>
      </c>
      <c r="E18" s="147"/>
      <c r="H18" s="419"/>
    </row>
    <row r="19" spans="2:8" s="66" customFormat="1" x14ac:dyDescent="0.25">
      <c r="B19" s="394">
        <v>3</v>
      </c>
      <c r="C19" s="404" t="s">
        <v>325</v>
      </c>
      <c r="D19" s="404"/>
      <c r="E19" s="147"/>
      <c r="H19" s="419"/>
    </row>
    <row r="20" spans="2:8" s="66" customFormat="1" x14ac:dyDescent="0.25">
      <c r="B20" s="395"/>
      <c r="C20" s="148">
        <v>16</v>
      </c>
      <c r="D20" s="149" t="s">
        <v>326</v>
      </c>
      <c r="E20" s="147"/>
      <c r="F20" s="419"/>
      <c r="H20" s="419"/>
    </row>
    <row r="21" spans="2:8" s="66" customFormat="1" ht="24" x14ac:dyDescent="0.25">
      <c r="B21" s="395"/>
      <c r="C21" s="148">
        <v>17</v>
      </c>
      <c r="D21" s="149" t="s">
        <v>327</v>
      </c>
      <c r="E21" s="147"/>
      <c r="F21" s="419"/>
      <c r="H21" s="419"/>
    </row>
    <row r="22" spans="2:8" s="66" customFormat="1" x14ac:dyDescent="0.25">
      <c r="B22" s="395"/>
      <c r="C22" s="148">
        <v>18</v>
      </c>
      <c r="D22" s="149" t="s">
        <v>328</v>
      </c>
      <c r="E22" s="147"/>
      <c r="F22" s="419"/>
      <c r="H22" s="419"/>
    </row>
    <row r="23" spans="2:8" s="66" customFormat="1" x14ac:dyDescent="0.25">
      <c r="B23" s="395"/>
      <c r="C23" s="148">
        <v>19</v>
      </c>
      <c r="D23" s="149" t="s">
        <v>329</v>
      </c>
      <c r="E23" s="147"/>
    </row>
    <row r="24" spans="2:8" s="66" customFormat="1" x14ac:dyDescent="0.25">
      <c r="B24" s="395"/>
      <c r="C24" s="148">
        <v>20</v>
      </c>
      <c r="D24" s="149" t="s">
        <v>330</v>
      </c>
      <c r="E24" s="147"/>
    </row>
    <row r="25" spans="2:8" s="66" customFormat="1" x14ac:dyDescent="0.25">
      <c r="B25" s="395"/>
      <c r="C25" s="150">
        <v>21</v>
      </c>
      <c r="D25" s="151" t="s">
        <v>331</v>
      </c>
      <c r="E25" s="147"/>
    </row>
    <row r="26" spans="2:8" s="66" customFormat="1" x14ac:dyDescent="0.25">
      <c r="B26" s="395"/>
      <c r="C26" s="148">
        <v>22</v>
      </c>
      <c r="D26" s="149" t="s">
        <v>332</v>
      </c>
      <c r="E26" s="147"/>
    </row>
    <row r="27" spans="2:8" s="66" customFormat="1" x14ac:dyDescent="0.25">
      <c r="B27" s="395"/>
      <c r="C27" s="148">
        <v>23</v>
      </c>
      <c r="D27" s="149" t="s">
        <v>333</v>
      </c>
      <c r="E27" s="147"/>
    </row>
    <row r="28" spans="2:8" s="66" customFormat="1" x14ac:dyDescent="0.25">
      <c r="B28" s="395"/>
      <c r="C28" s="148">
        <v>24</v>
      </c>
      <c r="D28" s="149" t="s">
        <v>334</v>
      </c>
      <c r="E28" s="147"/>
    </row>
    <row r="29" spans="2:8" s="66" customFormat="1" x14ac:dyDescent="0.25">
      <c r="B29" s="395"/>
      <c r="C29" s="148">
        <v>25</v>
      </c>
      <c r="D29" s="149" t="s">
        <v>335</v>
      </c>
      <c r="E29" s="147"/>
    </row>
    <row r="30" spans="2:8" s="66" customFormat="1" ht="36" x14ac:dyDescent="0.25">
      <c r="B30" s="395"/>
      <c r="C30" s="148">
        <v>26</v>
      </c>
      <c r="D30" s="149" t="s">
        <v>336</v>
      </c>
      <c r="E30" s="147"/>
    </row>
    <row r="31" spans="2:8" s="66" customFormat="1" ht="24" x14ac:dyDescent="0.25">
      <c r="B31" s="395"/>
      <c r="C31" s="148">
        <v>27</v>
      </c>
      <c r="D31" s="149" t="s">
        <v>337</v>
      </c>
      <c r="E31" s="147"/>
    </row>
    <row r="32" spans="2:8" s="66" customFormat="1" x14ac:dyDescent="0.25">
      <c r="B32" s="396"/>
      <c r="C32" s="148">
        <v>28</v>
      </c>
      <c r="D32" s="149" t="s">
        <v>338</v>
      </c>
      <c r="E32" s="147"/>
    </row>
    <row r="33" spans="2:5" s="66" customFormat="1" x14ac:dyDescent="0.25">
      <c r="B33" s="394">
        <v>4</v>
      </c>
      <c r="C33" s="402" t="s">
        <v>339</v>
      </c>
      <c r="D33" s="403"/>
      <c r="E33" s="147"/>
    </row>
    <row r="34" spans="2:5" s="66" customFormat="1" x14ac:dyDescent="0.25">
      <c r="B34" s="395"/>
      <c r="C34" s="148">
        <v>29</v>
      </c>
      <c r="D34" s="149" t="s">
        <v>340</v>
      </c>
      <c r="E34" s="147"/>
    </row>
    <row r="35" spans="2:5" s="66" customFormat="1" x14ac:dyDescent="0.25">
      <c r="B35" s="395"/>
      <c r="C35" s="148">
        <v>30</v>
      </c>
      <c r="D35" s="149" t="s">
        <v>341</v>
      </c>
      <c r="E35" s="147"/>
    </row>
    <row r="36" spans="2:5" s="66" customFormat="1" x14ac:dyDescent="0.25">
      <c r="B36" s="395"/>
      <c r="C36" s="148">
        <v>31</v>
      </c>
      <c r="D36" s="149" t="s">
        <v>342</v>
      </c>
      <c r="E36" s="147"/>
    </row>
    <row r="37" spans="2:5" s="66" customFormat="1" x14ac:dyDescent="0.25">
      <c r="B37" s="395"/>
      <c r="C37" s="148">
        <v>32</v>
      </c>
      <c r="D37" s="149" t="s">
        <v>343</v>
      </c>
      <c r="E37" s="147"/>
    </row>
    <row r="38" spans="2:5" s="66" customFormat="1" ht="24" x14ac:dyDescent="0.25">
      <c r="B38" s="395"/>
      <c r="C38" s="148">
        <v>33</v>
      </c>
      <c r="D38" s="149" t="s">
        <v>344</v>
      </c>
      <c r="E38" s="147"/>
    </row>
    <row r="39" spans="2:5" s="66" customFormat="1" x14ac:dyDescent="0.25">
      <c r="B39" s="395"/>
      <c r="C39" s="148">
        <v>34</v>
      </c>
      <c r="D39" s="149" t="s">
        <v>345</v>
      </c>
      <c r="E39" s="147"/>
    </row>
    <row r="40" spans="2:5" s="66" customFormat="1" ht="36" x14ac:dyDescent="0.25">
      <c r="B40" s="395"/>
      <c r="C40" s="148">
        <v>35</v>
      </c>
      <c r="D40" s="149" t="s">
        <v>346</v>
      </c>
      <c r="E40" s="147"/>
    </row>
    <row r="41" spans="2:5" s="66" customFormat="1" ht="24" x14ac:dyDescent="0.25">
      <c r="B41" s="395"/>
      <c r="C41" s="148">
        <v>36</v>
      </c>
      <c r="D41" s="149" t="s">
        <v>347</v>
      </c>
      <c r="E41" s="147"/>
    </row>
    <row r="42" spans="2:5" s="66" customFormat="1" ht="36" x14ac:dyDescent="0.25">
      <c r="B42" s="395"/>
      <c r="C42" s="148">
        <v>37</v>
      </c>
      <c r="D42" s="149" t="s">
        <v>348</v>
      </c>
      <c r="E42" s="147"/>
    </row>
    <row r="43" spans="2:5" s="66" customFormat="1" ht="24" x14ac:dyDescent="0.25">
      <c r="B43" s="396"/>
      <c r="C43" s="148">
        <v>38</v>
      </c>
      <c r="D43" s="149" t="s">
        <v>349</v>
      </c>
      <c r="E43" s="147"/>
    </row>
    <row r="44" spans="2:5" s="66" customFormat="1" x14ac:dyDescent="0.25">
      <c r="B44" s="394">
        <v>5</v>
      </c>
      <c r="C44" s="404" t="s">
        <v>350</v>
      </c>
      <c r="D44" s="404"/>
      <c r="E44" s="147"/>
    </row>
    <row r="45" spans="2:5" s="66" customFormat="1" x14ac:dyDescent="0.25">
      <c r="B45" s="395"/>
      <c r="C45" s="148">
        <v>39</v>
      </c>
      <c r="D45" s="149" t="s">
        <v>351</v>
      </c>
      <c r="E45" s="147"/>
    </row>
    <row r="46" spans="2:5" s="66" customFormat="1" x14ac:dyDescent="0.25">
      <c r="B46" s="395"/>
      <c r="C46" s="148">
        <v>40</v>
      </c>
      <c r="D46" s="149" t="s">
        <v>352</v>
      </c>
      <c r="E46" s="147"/>
    </row>
    <row r="47" spans="2:5" s="66" customFormat="1" x14ac:dyDescent="0.25">
      <c r="B47" s="395"/>
      <c r="C47" s="148">
        <v>41</v>
      </c>
      <c r="D47" s="149" t="s">
        <v>353</v>
      </c>
      <c r="E47" s="147"/>
    </row>
    <row r="48" spans="2:5" s="66" customFormat="1" ht="24" x14ac:dyDescent="0.25">
      <c r="B48" s="395"/>
      <c r="C48" s="148">
        <v>42</v>
      </c>
      <c r="D48" s="149" t="s">
        <v>354</v>
      </c>
      <c r="E48" s="147"/>
    </row>
    <row r="49" spans="2:5" s="66" customFormat="1" x14ac:dyDescent="0.25">
      <c r="B49" s="395"/>
      <c r="C49" s="148">
        <v>43</v>
      </c>
      <c r="D49" s="149" t="s">
        <v>355</v>
      </c>
      <c r="E49" s="147"/>
    </row>
    <row r="50" spans="2:5" s="66" customFormat="1" ht="24" x14ac:dyDescent="0.25">
      <c r="B50" s="395"/>
      <c r="C50" s="148">
        <v>44</v>
      </c>
      <c r="D50" s="149" t="s">
        <v>356</v>
      </c>
      <c r="E50" s="147"/>
    </row>
    <row r="51" spans="2:5" s="66" customFormat="1" ht="24" x14ac:dyDescent="0.25">
      <c r="B51" s="395"/>
      <c r="C51" s="148">
        <v>45</v>
      </c>
      <c r="D51" s="149" t="s">
        <v>357</v>
      </c>
      <c r="E51" s="147"/>
    </row>
    <row r="52" spans="2:5" s="66" customFormat="1" x14ac:dyDescent="0.25">
      <c r="B52" s="395"/>
      <c r="C52" s="148">
        <v>46</v>
      </c>
      <c r="D52" s="149" t="s">
        <v>358</v>
      </c>
      <c r="E52" s="147"/>
    </row>
    <row r="53" spans="2:5" s="66" customFormat="1" x14ac:dyDescent="0.25">
      <c r="B53" s="396"/>
      <c r="C53" s="148">
        <v>47</v>
      </c>
      <c r="D53" s="149" t="s">
        <v>359</v>
      </c>
      <c r="E53" s="147"/>
    </row>
    <row r="54" spans="2:5" s="66" customFormat="1" x14ac:dyDescent="0.25">
      <c r="B54" s="394">
        <v>6</v>
      </c>
      <c r="C54" s="405" t="s">
        <v>360</v>
      </c>
      <c r="D54" s="405"/>
      <c r="E54" s="147"/>
    </row>
    <row r="55" spans="2:5" s="66" customFormat="1" x14ac:dyDescent="0.25">
      <c r="B55" s="395"/>
      <c r="C55" s="148">
        <v>48</v>
      </c>
      <c r="D55" s="149" t="s">
        <v>361</v>
      </c>
      <c r="E55" s="147"/>
    </row>
    <row r="56" spans="2:5" s="66" customFormat="1" ht="24" x14ac:dyDescent="0.25">
      <c r="B56" s="395"/>
      <c r="C56" s="148">
        <v>49</v>
      </c>
      <c r="D56" s="149" t="s">
        <v>362</v>
      </c>
      <c r="E56" s="147"/>
    </row>
    <row r="57" spans="2:5" s="66" customFormat="1" ht="24" x14ac:dyDescent="0.25">
      <c r="B57" s="395"/>
      <c r="C57" s="148">
        <v>50</v>
      </c>
      <c r="D57" s="149" t="s">
        <v>363</v>
      </c>
      <c r="E57" s="147"/>
    </row>
    <row r="58" spans="2:5" s="66" customFormat="1" ht="24" x14ac:dyDescent="0.25">
      <c r="B58" s="395"/>
      <c r="C58" s="148">
        <v>51</v>
      </c>
      <c r="D58" s="149" t="s">
        <v>364</v>
      </c>
      <c r="E58" s="147"/>
    </row>
    <row r="59" spans="2:5" s="66" customFormat="1" x14ac:dyDescent="0.25">
      <c r="B59" s="395"/>
      <c r="C59" s="148">
        <v>52</v>
      </c>
      <c r="D59" s="149" t="s">
        <v>365</v>
      </c>
      <c r="E59" s="147"/>
    </row>
    <row r="60" spans="2:5" s="66" customFormat="1" x14ac:dyDescent="0.25">
      <c r="B60" s="395"/>
      <c r="C60" s="148">
        <v>53</v>
      </c>
      <c r="D60" s="149" t="s">
        <v>366</v>
      </c>
      <c r="E60" s="147"/>
    </row>
    <row r="61" spans="2:5" s="66" customFormat="1" ht="24" x14ac:dyDescent="0.25">
      <c r="B61" s="395"/>
      <c r="C61" s="148">
        <v>54</v>
      </c>
      <c r="D61" s="149" t="s">
        <v>367</v>
      </c>
      <c r="E61" s="147"/>
    </row>
    <row r="62" spans="2:5" s="66" customFormat="1" x14ac:dyDescent="0.25">
      <c r="B62" s="396"/>
      <c r="C62" s="148">
        <v>55</v>
      </c>
      <c r="D62" s="149" t="s">
        <v>368</v>
      </c>
      <c r="E62" s="147"/>
    </row>
    <row r="63" spans="2:5" s="66" customFormat="1" x14ac:dyDescent="0.25">
      <c r="B63" s="394">
        <v>7</v>
      </c>
      <c r="C63" s="398" t="s">
        <v>369</v>
      </c>
      <c r="D63" s="399"/>
      <c r="E63" s="147"/>
    </row>
    <row r="64" spans="2:5" s="66" customFormat="1" x14ac:dyDescent="0.25">
      <c r="B64" s="395"/>
      <c r="C64" s="148">
        <v>56</v>
      </c>
      <c r="D64" s="149" t="s">
        <v>370</v>
      </c>
      <c r="E64" s="147"/>
    </row>
    <row r="65" spans="2:5" s="66" customFormat="1" x14ac:dyDescent="0.25">
      <c r="B65" s="395"/>
      <c r="C65" s="148">
        <v>57</v>
      </c>
      <c r="D65" s="149" t="s">
        <v>371</v>
      </c>
      <c r="E65" s="147"/>
    </row>
    <row r="66" spans="2:5" s="66" customFormat="1" x14ac:dyDescent="0.25">
      <c r="B66" s="395"/>
      <c r="C66" s="148">
        <v>58</v>
      </c>
      <c r="D66" s="149" t="s">
        <v>372</v>
      </c>
      <c r="E66" s="147"/>
    </row>
    <row r="67" spans="2:5" s="66" customFormat="1" ht="24" x14ac:dyDescent="0.25">
      <c r="B67" s="395"/>
      <c r="C67" s="148">
        <v>59</v>
      </c>
      <c r="D67" s="149" t="s">
        <v>373</v>
      </c>
      <c r="E67" s="147"/>
    </row>
    <row r="68" spans="2:5" s="66" customFormat="1" ht="24" x14ac:dyDescent="0.25">
      <c r="B68" s="396"/>
      <c r="C68" s="148">
        <v>60</v>
      </c>
      <c r="D68" s="149" t="s">
        <v>374</v>
      </c>
      <c r="E68" s="147"/>
    </row>
    <row r="69" spans="2:5" s="66" customFormat="1" x14ac:dyDescent="0.25">
      <c r="B69" s="394">
        <v>8</v>
      </c>
      <c r="C69" s="400" t="s">
        <v>375</v>
      </c>
      <c r="D69" s="401"/>
      <c r="E69" s="147"/>
    </row>
    <row r="70" spans="2:5" s="66" customFormat="1" x14ac:dyDescent="0.25">
      <c r="B70" s="395"/>
      <c r="C70" s="148">
        <v>61</v>
      </c>
      <c r="D70" s="149" t="s">
        <v>376</v>
      </c>
      <c r="E70" s="147"/>
    </row>
    <row r="71" spans="2:5" s="66" customFormat="1" x14ac:dyDescent="0.25">
      <c r="B71" s="395"/>
      <c r="C71" s="148">
        <v>62</v>
      </c>
      <c r="D71" s="149" t="s">
        <v>377</v>
      </c>
      <c r="E71" s="147"/>
    </row>
    <row r="72" spans="2:5" s="66" customFormat="1" ht="24" x14ac:dyDescent="0.25">
      <c r="B72" s="395"/>
      <c r="C72" s="148">
        <v>63</v>
      </c>
      <c r="D72" s="149" t="s">
        <v>378</v>
      </c>
      <c r="E72" s="147"/>
    </row>
    <row r="73" spans="2:5" s="66" customFormat="1" ht="24" x14ac:dyDescent="0.25">
      <c r="B73" s="395"/>
      <c r="C73" s="148">
        <v>64</v>
      </c>
      <c r="D73" s="149" t="s">
        <v>379</v>
      </c>
      <c r="E73" s="147"/>
    </row>
    <row r="74" spans="2:5" s="66" customFormat="1" x14ac:dyDescent="0.25">
      <c r="B74" s="395"/>
      <c r="C74" s="148">
        <v>65</v>
      </c>
      <c r="D74" s="149" t="s">
        <v>380</v>
      </c>
      <c r="E74" s="147"/>
    </row>
    <row r="75" spans="2:5" s="66" customFormat="1" x14ac:dyDescent="0.25">
      <c r="B75" s="395"/>
      <c r="C75" s="148">
        <v>66</v>
      </c>
      <c r="D75" s="149" t="s">
        <v>381</v>
      </c>
      <c r="E75" s="147"/>
    </row>
    <row r="76" spans="2:5" s="66" customFormat="1" ht="24" x14ac:dyDescent="0.25">
      <c r="B76" s="395"/>
      <c r="C76" s="148">
        <v>67</v>
      </c>
      <c r="D76" s="149" t="s">
        <v>382</v>
      </c>
      <c r="E76" s="147"/>
    </row>
    <row r="77" spans="2:5" s="66" customFormat="1" x14ac:dyDescent="0.25">
      <c r="B77" s="395"/>
      <c r="C77" s="148">
        <v>68</v>
      </c>
      <c r="D77" s="149" t="s">
        <v>383</v>
      </c>
      <c r="E77" s="147"/>
    </row>
    <row r="78" spans="2:5" s="66" customFormat="1" x14ac:dyDescent="0.25">
      <c r="B78" s="395"/>
      <c r="C78" s="148">
        <v>69</v>
      </c>
      <c r="D78" s="149" t="s">
        <v>384</v>
      </c>
      <c r="E78" s="147"/>
    </row>
    <row r="79" spans="2:5" s="66" customFormat="1" x14ac:dyDescent="0.25">
      <c r="B79" s="395"/>
      <c r="C79" s="148">
        <v>70</v>
      </c>
      <c r="D79" s="149" t="s">
        <v>385</v>
      </c>
      <c r="E79" s="147"/>
    </row>
    <row r="80" spans="2:5" s="66" customFormat="1" ht="24" x14ac:dyDescent="0.25">
      <c r="B80" s="395"/>
      <c r="C80" s="148">
        <v>71</v>
      </c>
      <c r="D80" s="149" t="s">
        <v>386</v>
      </c>
      <c r="E80" s="147"/>
    </row>
    <row r="81" spans="2:5" s="66" customFormat="1" x14ac:dyDescent="0.25">
      <c r="B81" s="396"/>
      <c r="C81" s="148">
        <v>72</v>
      </c>
      <c r="D81" s="149" t="s">
        <v>387</v>
      </c>
      <c r="E81" s="147"/>
    </row>
    <row r="82" spans="2:5" s="66" customFormat="1" x14ac:dyDescent="0.25">
      <c r="B82" s="394">
        <v>9</v>
      </c>
      <c r="C82" s="397" t="s">
        <v>388</v>
      </c>
      <c r="D82" s="397"/>
      <c r="E82" s="147"/>
    </row>
    <row r="83" spans="2:5" s="66" customFormat="1" ht="24" x14ac:dyDescent="0.25">
      <c r="B83" s="395"/>
      <c r="C83" s="148">
        <v>73</v>
      </c>
      <c r="D83" s="149" t="s">
        <v>389</v>
      </c>
      <c r="E83" s="147"/>
    </row>
    <row r="84" spans="2:5" s="66" customFormat="1" ht="24" x14ac:dyDescent="0.25">
      <c r="B84" s="395"/>
      <c r="C84" s="148">
        <v>74</v>
      </c>
      <c r="D84" s="149" t="s">
        <v>390</v>
      </c>
      <c r="E84" s="147"/>
    </row>
    <row r="85" spans="2:5" s="66" customFormat="1" ht="24" x14ac:dyDescent="0.25">
      <c r="B85" s="395"/>
      <c r="C85" s="148">
        <v>75</v>
      </c>
      <c r="D85" s="149" t="s">
        <v>391</v>
      </c>
      <c r="E85" s="147"/>
    </row>
    <row r="86" spans="2:5" s="66" customFormat="1" ht="24" x14ac:dyDescent="0.25">
      <c r="B86" s="395"/>
      <c r="C86" s="148">
        <v>76</v>
      </c>
      <c r="D86" s="149" t="s">
        <v>392</v>
      </c>
      <c r="E86" s="147"/>
    </row>
    <row r="87" spans="2:5" s="66" customFormat="1" ht="24" x14ac:dyDescent="0.25">
      <c r="B87" s="395"/>
      <c r="C87" s="148">
        <v>77</v>
      </c>
      <c r="D87" s="149" t="s">
        <v>393</v>
      </c>
      <c r="E87" s="147"/>
    </row>
    <row r="88" spans="2:5" s="66" customFormat="1" ht="24" x14ac:dyDescent="0.25">
      <c r="B88" s="395"/>
      <c r="C88" s="148">
        <v>78</v>
      </c>
      <c r="D88" s="149" t="s">
        <v>394</v>
      </c>
      <c r="E88" s="147"/>
    </row>
    <row r="89" spans="2:5" s="66" customFormat="1" ht="24" x14ac:dyDescent="0.25">
      <c r="B89" s="395"/>
      <c r="C89" s="148">
        <v>79</v>
      </c>
      <c r="D89" s="149" t="s">
        <v>395</v>
      </c>
      <c r="E89" s="147"/>
    </row>
    <row r="90" spans="2:5" s="66" customFormat="1" x14ac:dyDescent="0.25">
      <c r="B90" s="396"/>
      <c r="C90" s="148">
        <v>80</v>
      </c>
      <c r="D90" s="149" t="s">
        <v>396</v>
      </c>
      <c r="E90" s="147"/>
    </row>
    <row r="91" spans="2:5" s="66" customFormat="1" x14ac:dyDescent="0.25">
      <c r="B91" s="394">
        <v>10</v>
      </c>
      <c r="C91" s="400" t="s">
        <v>397</v>
      </c>
      <c r="D91" s="401"/>
      <c r="E91" s="147"/>
    </row>
    <row r="92" spans="2:5" s="66" customFormat="1" x14ac:dyDescent="0.25">
      <c r="B92" s="395"/>
      <c r="C92" s="148">
        <v>81</v>
      </c>
      <c r="D92" s="149" t="s">
        <v>398</v>
      </c>
      <c r="E92" s="147"/>
    </row>
    <row r="93" spans="2:5" s="66" customFormat="1" x14ac:dyDescent="0.25">
      <c r="B93" s="395"/>
      <c r="C93" s="148">
        <v>82</v>
      </c>
      <c r="D93" s="149" t="s">
        <v>399</v>
      </c>
      <c r="E93" s="147"/>
    </row>
    <row r="94" spans="2:5" s="66" customFormat="1" x14ac:dyDescent="0.25">
      <c r="B94" s="395"/>
      <c r="C94" s="148">
        <v>83</v>
      </c>
      <c r="D94" s="149" t="s">
        <v>400</v>
      </c>
      <c r="E94" s="147"/>
    </row>
    <row r="95" spans="2:5" s="66" customFormat="1" x14ac:dyDescent="0.25">
      <c r="B95" s="395"/>
      <c r="C95" s="148">
        <v>84</v>
      </c>
      <c r="D95" s="149" t="s">
        <v>401</v>
      </c>
      <c r="E95" s="147"/>
    </row>
    <row r="96" spans="2:5" s="66" customFormat="1" x14ac:dyDescent="0.25">
      <c r="B96" s="395"/>
      <c r="C96" s="148">
        <v>85</v>
      </c>
      <c r="D96" s="149" t="s">
        <v>402</v>
      </c>
      <c r="E96" s="147"/>
    </row>
    <row r="97" spans="2:5" s="66" customFormat="1" x14ac:dyDescent="0.25">
      <c r="B97" s="395"/>
      <c r="C97" s="148">
        <v>86</v>
      </c>
      <c r="D97" s="149" t="s">
        <v>403</v>
      </c>
      <c r="E97" s="147"/>
    </row>
    <row r="98" spans="2:5" s="66" customFormat="1" x14ac:dyDescent="0.25">
      <c r="B98" s="395"/>
      <c r="C98" s="148">
        <v>87</v>
      </c>
      <c r="D98" s="149" t="s">
        <v>404</v>
      </c>
      <c r="E98" s="147"/>
    </row>
    <row r="99" spans="2:5" s="66" customFormat="1" x14ac:dyDescent="0.25">
      <c r="B99" s="395"/>
      <c r="C99" s="148">
        <v>88</v>
      </c>
      <c r="D99" s="149" t="s">
        <v>405</v>
      </c>
      <c r="E99" s="147"/>
    </row>
    <row r="100" spans="2:5" s="66" customFormat="1" ht="24" x14ac:dyDescent="0.25">
      <c r="B100" s="395"/>
      <c r="C100" s="148">
        <v>89</v>
      </c>
      <c r="D100" s="149" t="s">
        <v>406</v>
      </c>
      <c r="E100" s="147"/>
    </row>
    <row r="101" spans="2:5" s="66" customFormat="1" x14ac:dyDescent="0.25">
      <c r="B101" s="396"/>
      <c r="C101" s="148">
        <v>90</v>
      </c>
      <c r="D101" s="149" t="s">
        <v>407</v>
      </c>
      <c r="E101" s="147"/>
    </row>
    <row r="102" spans="2:5" s="66" customFormat="1" x14ac:dyDescent="0.25">
      <c r="B102" s="394">
        <v>11</v>
      </c>
      <c r="C102" s="397" t="s">
        <v>408</v>
      </c>
      <c r="D102" s="397"/>
      <c r="E102" s="147"/>
    </row>
    <row r="103" spans="2:5" s="66" customFormat="1" x14ac:dyDescent="0.25">
      <c r="B103" s="395"/>
      <c r="C103" s="150">
        <v>91</v>
      </c>
      <c r="D103" s="151" t="s">
        <v>409</v>
      </c>
      <c r="E103" s="147"/>
    </row>
    <row r="104" spans="2:5" s="66" customFormat="1" ht="24" x14ac:dyDescent="0.25">
      <c r="B104" s="395"/>
      <c r="C104" s="150">
        <v>92</v>
      </c>
      <c r="D104" s="151" t="s">
        <v>410</v>
      </c>
      <c r="E104" s="147"/>
    </row>
    <row r="105" spans="2:5" s="66" customFormat="1" x14ac:dyDescent="0.25">
      <c r="B105" s="395"/>
      <c r="C105" s="148">
        <v>93</v>
      </c>
      <c r="D105" s="149" t="s">
        <v>411</v>
      </c>
      <c r="E105" s="147"/>
    </row>
    <row r="106" spans="2:5" s="66" customFormat="1" x14ac:dyDescent="0.25">
      <c r="B106" s="395"/>
      <c r="C106" s="148">
        <v>94</v>
      </c>
      <c r="D106" s="149" t="s">
        <v>412</v>
      </c>
      <c r="E106" s="147"/>
    </row>
    <row r="107" spans="2:5" s="66" customFormat="1" ht="24" x14ac:dyDescent="0.25">
      <c r="B107" s="395"/>
      <c r="C107" s="148">
        <v>95</v>
      </c>
      <c r="D107" s="149" t="s">
        <v>413</v>
      </c>
      <c r="E107" s="147"/>
    </row>
    <row r="108" spans="2:5" s="66" customFormat="1" x14ac:dyDescent="0.25">
      <c r="B108" s="395"/>
      <c r="C108" s="148">
        <v>96</v>
      </c>
      <c r="D108" s="149" t="s">
        <v>414</v>
      </c>
      <c r="E108" s="147"/>
    </row>
    <row r="109" spans="2:5" s="66" customFormat="1" x14ac:dyDescent="0.25">
      <c r="B109" s="395"/>
      <c r="C109" s="148">
        <v>97</v>
      </c>
      <c r="D109" s="149" t="s">
        <v>415</v>
      </c>
      <c r="E109" s="147"/>
    </row>
    <row r="110" spans="2:5" s="66" customFormat="1" x14ac:dyDescent="0.25">
      <c r="B110" s="395"/>
      <c r="C110" s="148">
        <v>98</v>
      </c>
      <c r="D110" s="149" t="s">
        <v>416</v>
      </c>
      <c r="E110" s="147"/>
    </row>
    <row r="111" spans="2:5" s="66" customFormat="1" ht="36" x14ac:dyDescent="0.25">
      <c r="B111" s="395"/>
      <c r="C111" s="148">
        <v>99</v>
      </c>
      <c r="D111" s="149" t="s">
        <v>417</v>
      </c>
      <c r="E111" s="147"/>
    </row>
    <row r="112" spans="2:5" s="66" customFormat="1" x14ac:dyDescent="0.25">
      <c r="B112" s="396"/>
      <c r="C112" s="148">
        <v>100</v>
      </c>
      <c r="D112" s="149" t="s">
        <v>418</v>
      </c>
      <c r="E112" s="147"/>
    </row>
    <row r="113" spans="2:5" s="66" customFormat="1" x14ac:dyDescent="0.25">
      <c r="B113" s="394">
        <v>12</v>
      </c>
      <c r="C113" s="397" t="s">
        <v>419</v>
      </c>
      <c r="D113" s="397"/>
      <c r="E113" s="147"/>
    </row>
    <row r="114" spans="2:5" s="66" customFormat="1" ht="24" x14ac:dyDescent="0.25">
      <c r="B114" s="395"/>
      <c r="C114" s="148">
        <v>101</v>
      </c>
      <c r="D114" s="149" t="s">
        <v>420</v>
      </c>
      <c r="E114" s="147"/>
    </row>
    <row r="115" spans="2:5" s="66" customFormat="1" x14ac:dyDescent="0.25">
      <c r="B115" s="395"/>
      <c r="C115" s="148">
        <v>102</v>
      </c>
      <c r="D115" s="149" t="s">
        <v>421</v>
      </c>
      <c r="E115" s="147"/>
    </row>
    <row r="116" spans="2:5" s="66" customFormat="1" ht="24" x14ac:dyDescent="0.25">
      <c r="B116" s="395"/>
      <c r="C116" s="148">
        <v>103</v>
      </c>
      <c r="D116" s="149" t="s">
        <v>422</v>
      </c>
      <c r="E116" s="147"/>
    </row>
    <row r="117" spans="2:5" s="66" customFormat="1" ht="24" x14ac:dyDescent="0.25">
      <c r="B117" s="395"/>
      <c r="C117" s="148">
        <v>104</v>
      </c>
      <c r="D117" s="149" t="s">
        <v>423</v>
      </c>
      <c r="E117" s="147"/>
    </row>
    <row r="118" spans="2:5" s="66" customFormat="1" x14ac:dyDescent="0.25">
      <c r="B118" s="395"/>
      <c r="C118" s="148">
        <v>105</v>
      </c>
      <c r="D118" s="149" t="s">
        <v>424</v>
      </c>
      <c r="E118" s="147"/>
    </row>
    <row r="119" spans="2:5" s="66" customFormat="1" x14ac:dyDescent="0.25">
      <c r="B119" s="395"/>
      <c r="C119" s="148">
        <v>106</v>
      </c>
      <c r="D119" s="149" t="s">
        <v>425</v>
      </c>
      <c r="E119" s="147"/>
    </row>
    <row r="120" spans="2:5" s="66" customFormat="1" x14ac:dyDescent="0.25">
      <c r="B120" s="395"/>
      <c r="C120" s="148">
        <v>107</v>
      </c>
      <c r="D120" s="149" t="s">
        <v>426</v>
      </c>
      <c r="E120" s="147"/>
    </row>
    <row r="121" spans="2:5" s="66" customFormat="1" x14ac:dyDescent="0.25">
      <c r="B121" s="395"/>
      <c r="C121" s="148">
        <v>108</v>
      </c>
      <c r="D121" s="149" t="s">
        <v>427</v>
      </c>
      <c r="E121" s="147"/>
    </row>
    <row r="122" spans="2:5" s="66" customFormat="1" x14ac:dyDescent="0.25">
      <c r="B122" s="395"/>
      <c r="C122" s="148">
        <v>109</v>
      </c>
      <c r="D122" s="149" t="s">
        <v>428</v>
      </c>
      <c r="E122" s="147"/>
    </row>
    <row r="123" spans="2:5" s="66" customFormat="1" x14ac:dyDescent="0.25">
      <c r="B123" s="395"/>
      <c r="C123" s="148">
        <v>110</v>
      </c>
      <c r="D123" s="149" t="s">
        <v>429</v>
      </c>
      <c r="E123" s="147"/>
    </row>
    <row r="124" spans="2:5" s="66" customFormat="1" ht="36" x14ac:dyDescent="0.25">
      <c r="B124" s="396"/>
      <c r="C124" s="148">
        <v>111</v>
      </c>
      <c r="D124" s="149" t="s">
        <v>430</v>
      </c>
      <c r="E124" s="147"/>
    </row>
    <row r="125" spans="2:5" s="66" customFormat="1" x14ac:dyDescent="0.25">
      <c r="B125" s="394">
        <v>13</v>
      </c>
      <c r="C125" s="397" t="s">
        <v>431</v>
      </c>
      <c r="D125" s="397"/>
      <c r="E125" s="147"/>
    </row>
    <row r="126" spans="2:5" s="66" customFormat="1" x14ac:dyDescent="0.25">
      <c r="B126" s="395"/>
      <c r="C126" s="148">
        <v>112</v>
      </c>
      <c r="D126" s="149" t="s">
        <v>432</v>
      </c>
      <c r="E126" s="147"/>
    </row>
    <row r="127" spans="2:5" s="66" customFormat="1" x14ac:dyDescent="0.25">
      <c r="B127" s="395"/>
      <c r="C127" s="148">
        <v>113</v>
      </c>
      <c r="D127" s="149" t="s">
        <v>433</v>
      </c>
      <c r="E127" s="147"/>
    </row>
    <row r="128" spans="2:5" s="66" customFormat="1" x14ac:dyDescent="0.25">
      <c r="B128" s="395"/>
      <c r="C128" s="148">
        <v>114</v>
      </c>
      <c r="D128" s="149" t="s">
        <v>434</v>
      </c>
      <c r="E128" s="147"/>
    </row>
    <row r="129" spans="2:5" s="66" customFormat="1" ht="36" x14ac:dyDescent="0.25">
      <c r="B129" s="395"/>
      <c r="C129" s="148">
        <v>115</v>
      </c>
      <c r="D129" s="149" t="s">
        <v>435</v>
      </c>
      <c r="E129" s="147"/>
    </row>
    <row r="130" spans="2:5" s="66" customFormat="1" ht="24" x14ac:dyDescent="0.25">
      <c r="B130" s="396"/>
      <c r="C130" s="148">
        <v>116</v>
      </c>
      <c r="D130" s="149" t="s">
        <v>436</v>
      </c>
      <c r="E130" s="147"/>
    </row>
    <row r="131" spans="2:5" s="66" customFormat="1" x14ac:dyDescent="0.25">
      <c r="B131" s="394">
        <v>14</v>
      </c>
      <c r="C131" s="397" t="s">
        <v>437</v>
      </c>
      <c r="D131" s="397"/>
      <c r="E131" s="147"/>
    </row>
    <row r="132" spans="2:5" s="66" customFormat="1" x14ac:dyDescent="0.25">
      <c r="B132" s="395"/>
      <c r="C132" s="148">
        <v>117</v>
      </c>
      <c r="D132" s="149" t="s">
        <v>438</v>
      </c>
      <c r="E132" s="147"/>
    </row>
    <row r="133" spans="2:5" s="66" customFormat="1" ht="24" x14ac:dyDescent="0.25">
      <c r="B133" s="395"/>
      <c r="C133" s="148">
        <v>118</v>
      </c>
      <c r="D133" s="149" t="s">
        <v>439</v>
      </c>
      <c r="E133" s="147"/>
    </row>
    <row r="134" spans="2:5" s="66" customFormat="1" x14ac:dyDescent="0.25">
      <c r="B134" s="395"/>
      <c r="C134" s="148">
        <v>119</v>
      </c>
      <c r="D134" s="149" t="s">
        <v>440</v>
      </c>
      <c r="E134" s="147"/>
    </row>
    <row r="135" spans="2:5" s="66" customFormat="1" ht="24" x14ac:dyDescent="0.25">
      <c r="B135" s="395"/>
      <c r="C135" s="148">
        <v>120</v>
      </c>
      <c r="D135" s="149" t="s">
        <v>441</v>
      </c>
      <c r="E135" s="147"/>
    </row>
    <row r="136" spans="2:5" s="66" customFormat="1" x14ac:dyDescent="0.25">
      <c r="B136" s="395"/>
      <c r="C136" s="148">
        <v>121</v>
      </c>
      <c r="D136" s="149" t="s">
        <v>442</v>
      </c>
      <c r="E136" s="147"/>
    </row>
    <row r="137" spans="2:5" s="66" customFormat="1" ht="36" x14ac:dyDescent="0.25">
      <c r="B137" s="395"/>
      <c r="C137" s="148">
        <v>122</v>
      </c>
      <c r="D137" s="149" t="s">
        <v>443</v>
      </c>
      <c r="E137" s="147"/>
    </row>
    <row r="138" spans="2:5" s="66" customFormat="1" ht="24" x14ac:dyDescent="0.25">
      <c r="B138" s="395"/>
      <c r="C138" s="148">
        <v>123</v>
      </c>
      <c r="D138" s="149" t="s">
        <v>444</v>
      </c>
      <c r="E138" s="147"/>
    </row>
    <row r="139" spans="2:5" s="66" customFormat="1" ht="36" x14ac:dyDescent="0.25">
      <c r="B139" s="395"/>
      <c r="C139" s="148">
        <v>124</v>
      </c>
      <c r="D139" s="149" t="s">
        <v>445</v>
      </c>
      <c r="E139" s="147"/>
    </row>
    <row r="140" spans="2:5" s="66" customFormat="1" x14ac:dyDescent="0.25">
      <c r="B140" s="395"/>
      <c r="C140" s="148">
        <v>125</v>
      </c>
      <c r="D140" s="149" t="s">
        <v>446</v>
      </c>
      <c r="E140" s="147"/>
    </row>
    <row r="141" spans="2:5" s="66" customFormat="1" ht="24" x14ac:dyDescent="0.25">
      <c r="B141" s="396"/>
      <c r="C141" s="148">
        <v>126</v>
      </c>
      <c r="D141" s="149" t="s">
        <v>447</v>
      </c>
      <c r="E141" s="147"/>
    </row>
    <row r="142" spans="2:5" s="66" customFormat="1" x14ac:dyDescent="0.25">
      <c r="B142" s="394">
        <v>15</v>
      </c>
      <c r="C142" s="397" t="s">
        <v>448</v>
      </c>
      <c r="D142" s="397"/>
      <c r="E142" s="147"/>
    </row>
    <row r="143" spans="2:5" s="66" customFormat="1" ht="24" x14ac:dyDescent="0.25">
      <c r="B143" s="395"/>
      <c r="C143" s="148">
        <v>127</v>
      </c>
      <c r="D143" s="149" t="s">
        <v>449</v>
      </c>
      <c r="E143" s="147"/>
    </row>
    <row r="144" spans="2:5" s="66" customFormat="1" x14ac:dyDescent="0.25">
      <c r="B144" s="395"/>
      <c r="C144" s="148">
        <v>128</v>
      </c>
      <c r="D144" s="149" t="s">
        <v>450</v>
      </c>
      <c r="E144" s="147"/>
    </row>
    <row r="145" spans="2:5" s="66" customFormat="1" x14ac:dyDescent="0.25">
      <c r="B145" s="395"/>
      <c r="C145" s="148">
        <v>129</v>
      </c>
      <c r="D145" s="149" t="s">
        <v>451</v>
      </c>
      <c r="E145" s="147"/>
    </row>
    <row r="146" spans="2:5" s="66" customFormat="1" x14ac:dyDescent="0.25">
      <c r="B146" s="395"/>
      <c r="C146" s="148">
        <v>130</v>
      </c>
      <c r="D146" s="149" t="s">
        <v>452</v>
      </c>
      <c r="E146" s="147"/>
    </row>
    <row r="147" spans="2:5" s="66" customFormat="1" x14ac:dyDescent="0.25">
      <c r="B147" s="395"/>
      <c r="C147" s="148">
        <v>131</v>
      </c>
      <c r="D147" s="149" t="s">
        <v>453</v>
      </c>
      <c r="E147" s="147"/>
    </row>
    <row r="148" spans="2:5" s="66" customFormat="1" x14ac:dyDescent="0.25">
      <c r="B148" s="395"/>
      <c r="C148" s="148">
        <v>132</v>
      </c>
      <c r="D148" s="149" t="s">
        <v>454</v>
      </c>
      <c r="E148" s="147"/>
    </row>
    <row r="149" spans="2:5" s="66" customFormat="1" x14ac:dyDescent="0.25">
      <c r="B149" s="395"/>
      <c r="C149" s="148">
        <v>133</v>
      </c>
      <c r="D149" s="149" t="s">
        <v>455</v>
      </c>
      <c r="E149" s="147"/>
    </row>
    <row r="150" spans="2:5" s="66" customFormat="1" x14ac:dyDescent="0.25">
      <c r="B150" s="395"/>
      <c r="C150" s="148">
        <v>134</v>
      </c>
      <c r="D150" s="149" t="s">
        <v>456</v>
      </c>
      <c r="E150" s="147"/>
    </row>
    <row r="151" spans="2:5" s="66" customFormat="1" x14ac:dyDescent="0.25">
      <c r="B151" s="395"/>
      <c r="C151" s="148">
        <v>135</v>
      </c>
      <c r="D151" s="149" t="s">
        <v>457</v>
      </c>
      <c r="E151" s="147"/>
    </row>
    <row r="152" spans="2:5" s="66" customFormat="1" x14ac:dyDescent="0.25">
      <c r="B152" s="395"/>
      <c r="C152" s="148">
        <v>136</v>
      </c>
      <c r="D152" s="149" t="s">
        <v>458</v>
      </c>
      <c r="E152" s="147"/>
    </row>
    <row r="153" spans="2:5" s="66" customFormat="1" ht="24" x14ac:dyDescent="0.25">
      <c r="B153" s="395"/>
      <c r="C153" s="148">
        <v>137</v>
      </c>
      <c r="D153" s="149" t="s">
        <v>459</v>
      </c>
      <c r="E153" s="147"/>
    </row>
    <row r="154" spans="2:5" s="66" customFormat="1" x14ac:dyDescent="0.25">
      <c r="B154" s="396"/>
      <c r="C154" s="148">
        <v>138</v>
      </c>
      <c r="D154" s="149" t="s">
        <v>460</v>
      </c>
      <c r="E154" s="147"/>
    </row>
    <row r="155" spans="2:5" s="66" customFormat="1" x14ac:dyDescent="0.25">
      <c r="B155" s="394">
        <v>16</v>
      </c>
      <c r="C155" s="397" t="s">
        <v>461</v>
      </c>
      <c r="D155" s="397"/>
      <c r="E155" s="147"/>
    </row>
    <row r="156" spans="2:5" s="66" customFormat="1" x14ac:dyDescent="0.25">
      <c r="B156" s="395"/>
      <c r="C156" s="148">
        <v>139</v>
      </c>
      <c r="D156" s="152" t="s">
        <v>462</v>
      </c>
      <c r="E156" s="147"/>
    </row>
    <row r="157" spans="2:5" s="66" customFormat="1" x14ac:dyDescent="0.25">
      <c r="B157" s="395"/>
      <c r="C157" s="148">
        <v>140</v>
      </c>
      <c r="D157" s="149" t="s">
        <v>463</v>
      </c>
      <c r="E157" s="147"/>
    </row>
    <row r="158" spans="2:5" s="66" customFormat="1" x14ac:dyDescent="0.25">
      <c r="B158" s="395"/>
      <c r="C158" s="148">
        <v>141</v>
      </c>
      <c r="D158" s="149" t="s">
        <v>464</v>
      </c>
      <c r="E158" s="147"/>
    </row>
    <row r="159" spans="2:5" s="66" customFormat="1" x14ac:dyDescent="0.25">
      <c r="B159" s="395"/>
      <c r="C159" s="148">
        <v>142</v>
      </c>
      <c r="D159" s="149" t="s">
        <v>465</v>
      </c>
      <c r="E159" s="147"/>
    </row>
    <row r="160" spans="2:5" s="66" customFormat="1" x14ac:dyDescent="0.25">
      <c r="B160" s="395"/>
      <c r="C160" s="150">
        <v>143</v>
      </c>
      <c r="D160" s="151" t="s">
        <v>466</v>
      </c>
      <c r="E160" s="147"/>
    </row>
    <row r="161" spans="2:5" s="66" customFormat="1" x14ac:dyDescent="0.25">
      <c r="B161" s="395"/>
      <c r="C161" s="150">
        <v>144</v>
      </c>
      <c r="D161" s="151" t="s">
        <v>467</v>
      </c>
      <c r="E161" s="147"/>
    </row>
    <row r="162" spans="2:5" s="66" customFormat="1" x14ac:dyDescent="0.25">
      <c r="B162" s="395"/>
      <c r="C162" s="150">
        <v>145</v>
      </c>
      <c r="D162" s="151" t="s">
        <v>468</v>
      </c>
      <c r="E162" s="147"/>
    </row>
    <row r="163" spans="2:5" s="66" customFormat="1" x14ac:dyDescent="0.25">
      <c r="B163" s="395"/>
      <c r="C163" s="148">
        <v>146</v>
      </c>
      <c r="D163" s="149" t="s">
        <v>469</v>
      </c>
      <c r="E163" s="147"/>
    </row>
    <row r="164" spans="2:5" s="66" customFormat="1" x14ac:dyDescent="0.25">
      <c r="B164" s="395"/>
      <c r="C164" s="148">
        <v>147</v>
      </c>
      <c r="D164" s="149" t="s">
        <v>470</v>
      </c>
      <c r="E164" s="147"/>
    </row>
    <row r="165" spans="2:5" s="66" customFormat="1" x14ac:dyDescent="0.25">
      <c r="B165" s="395"/>
      <c r="C165" s="150">
        <v>148</v>
      </c>
      <c r="D165" s="151" t="s">
        <v>471</v>
      </c>
      <c r="E165" s="147"/>
    </row>
    <row r="166" spans="2:5" s="66" customFormat="1" ht="24" x14ac:dyDescent="0.25">
      <c r="B166" s="395"/>
      <c r="C166" s="148">
        <v>149</v>
      </c>
      <c r="D166" s="149" t="s">
        <v>472</v>
      </c>
      <c r="E166" s="147"/>
    </row>
    <row r="167" spans="2:5" s="66" customFormat="1" x14ac:dyDescent="0.25">
      <c r="B167" s="396"/>
      <c r="C167" s="148">
        <v>150</v>
      </c>
      <c r="D167" s="149" t="s">
        <v>473</v>
      </c>
      <c r="E167" s="147"/>
    </row>
    <row r="168" spans="2:5" s="66" customFormat="1" x14ac:dyDescent="0.25">
      <c r="B168" s="342">
        <v>17</v>
      </c>
      <c r="C168" s="398" t="s">
        <v>474</v>
      </c>
      <c r="D168" s="399"/>
      <c r="E168" s="147"/>
    </row>
    <row r="169" spans="2:5" s="66" customFormat="1" x14ac:dyDescent="0.25">
      <c r="B169" s="342"/>
      <c r="C169" s="148">
        <v>151</v>
      </c>
      <c r="D169" s="149" t="s">
        <v>475</v>
      </c>
      <c r="E169" s="147"/>
    </row>
    <row r="170" spans="2:5" s="66" customFormat="1" ht="36" x14ac:dyDescent="0.25">
      <c r="B170" s="342"/>
      <c r="C170" s="148">
        <v>152</v>
      </c>
      <c r="D170" s="149" t="s">
        <v>476</v>
      </c>
      <c r="E170" s="147"/>
    </row>
    <row r="171" spans="2:5" s="66" customFormat="1" x14ac:dyDescent="0.25">
      <c r="B171" s="342"/>
      <c r="C171" s="148">
        <v>153</v>
      </c>
      <c r="D171" s="149" t="s">
        <v>477</v>
      </c>
      <c r="E171" s="147"/>
    </row>
    <row r="172" spans="2:5" s="66" customFormat="1" ht="24" x14ac:dyDescent="0.25">
      <c r="B172" s="342"/>
      <c r="C172" s="148">
        <v>154</v>
      </c>
      <c r="D172" s="149" t="s">
        <v>478</v>
      </c>
      <c r="E172" s="147"/>
    </row>
    <row r="173" spans="2:5" s="66" customFormat="1" x14ac:dyDescent="0.25">
      <c r="B173" s="342"/>
      <c r="C173" s="148">
        <v>155</v>
      </c>
      <c r="D173" s="149" t="s">
        <v>479</v>
      </c>
      <c r="E173" s="147"/>
    </row>
    <row r="174" spans="2:5" s="66" customFormat="1" ht="24" x14ac:dyDescent="0.25">
      <c r="B174" s="342"/>
      <c r="C174" s="148">
        <v>156</v>
      </c>
      <c r="D174" s="149" t="s">
        <v>480</v>
      </c>
      <c r="E174" s="147"/>
    </row>
    <row r="175" spans="2:5" s="66" customFormat="1" ht="24" x14ac:dyDescent="0.25">
      <c r="B175" s="342"/>
      <c r="C175" s="148">
        <v>157</v>
      </c>
      <c r="D175" s="149" t="s">
        <v>481</v>
      </c>
      <c r="E175" s="147"/>
    </row>
    <row r="176" spans="2:5" s="66" customFormat="1" ht="24" x14ac:dyDescent="0.25">
      <c r="B176" s="342"/>
      <c r="C176" s="148">
        <v>158</v>
      </c>
      <c r="D176" s="149" t="s">
        <v>482</v>
      </c>
      <c r="E176" s="147"/>
    </row>
    <row r="177" spans="1:5" s="66" customFormat="1" ht="24" x14ac:dyDescent="0.25">
      <c r="B177" s="342"/>
      <c r="C177" s="148">
        <v>159</v>
      </c>
      <c r="D177" s="149" t="s">
        <v>483</v>
      </c>
      <c r="E177" s="147"/>
    </row>
    <row r="178" spans="1:5" s="66" customFormat="1" ht="24" x14ac:dyDescent="0.25">
      <c r="B178" s="342"/>
      <c r="C178" s="148">
        <v>160</v>
      </c>
      <c r="D178" s="149" t="s">
        <v>484</v>
      </c>
      <c r="E178" s="147"/>
    </row>
    <row r="179" spans="1:5" s="66" customFormat="1" x14ac:dyDescent="0.25">
      <c r="B179" s="342"/>
      <c r="C179" s="148">
        <v>161</v>
      </c>
      <c r="D179" s="149" t="s">
        <v>485</v>
      </c>
      <c r="E179" s="147"/>
    </row>
    <row r="180" spans="1:5" s="66" customFormat="1" ht="24" x14ac:dyDescent="0.25">
      <c r="B180" s="342"/>
      <c r="C180" s="148">
        <v>162</v>
      </c>
      <c r="D180" s="149" t="s">
        <v>486</v>
      </c>
      <c r="E180" s="147"/>
    </row>
    <row r="181" spans="1:5" s="66" customFormat="1" x14ac:dyDescent="0.25">
      <c r="B181" s="342"/>
      <c r="C181" s="148">
        <v>163</v>
      </c>
      <c r="D181" s="149" t="s">
        <v>487</v>
      </c>
      <c r="E181" s="147"/>
    </row>
    <row r="182" spans="1:5" s="66" customFormat="1" x14ac:dyDescent="0.25">
      <c r="B182" s="342"/>
      <c r="C182" s="148">
        <v>164</v>
      </c>
      <c r="D182" s="149" t="s">
        <v>488</v>
      </c>
      <c r="E182" s="147"/>
    </row>
    <row r="183" spans="1:5" s="66" customFormat="1" x14ac:dyDescent="0.25">
      <c r="B183" s="342"/>
      <c r="C183" s="148">
        <v>165</v>
      </c>
      <c r="D183" s="149" t="s">
        <v>489</v>
      </c>
      <c r="E183" s="147"/>
    </row>
    <row r="184" spans="1:5" s="66" customFormat="1" ht="24" x14ac:dyDescent="0.25">
      <c r="B184" s="342"/>
      <c r="C184" s="148">
        <v>166</v>
      </c>
      <c r="D184" s="149" t="s">
        <v>490</v>
      </c>
      <c r="E184" s="147"/>
    </row>
    <row r="185" spans="1:5" s="66" customFormat="1" x14ac:dyDescent="0.25">
      <c r="B185" s="342"/>
      <c r="C185" s="148">
        <v>167</v>
      </c>
      <c r="D185" s="149" t="s">
        <v>491</v>
      </c>
      <c r="E185" s="147"/>
    </row>
    <row r="186" spans="1:5" s="66" customFormat="1" ht="36" x14ac:dyDescent="0.25">
      <c r="B186" s="342"/>
      <c r="C186" s="148">
        <v>168</v>
      </c>
      <c r="D186" s="149" t="s">
        <v>492</v>
      </c>
      <c r="E186" s="147"/>
    </row>
    <row r="187" spans="1:5" s="66" customFormat="1" ht="24" x14ac:dyDescent="0.25">
      <c r="B187" s="342"/>
      <c r="C187" s="148">
        <v>169</v>
      </c>
      <c r="D187" s="149" t="s">
        <v>493</v>
      </c>
      <c r="E187" s="147"/>
    </row>
    <row r="188" spans="1:5" s="66" customFormat="1" x14ac:dyDescent="0.25">
      <c r="A188" s="59"/>
      <c r="B188" s="59"/>
      <c r="C188" s="153"/>
      <c r="D188" s="154"/>
      <c r="E188" s="147"/>
    </row>
    <row r="189" spans="1:5" s="66" customFormat="1" x14ac:dyDescent="0.25">
      <c r="A189" s="59"/>
      <c r="B189" s="59"/>
      <c r="C189" s="153"/>
      <c r="D189" s="154"/>
      <c r="E189" s="147"/>
    </row>
    <row r="190" spans="1:5" s="66" customFormat="1" x14ac:dyDescent="0.25">
      <c r="A190" s="59"/>
      <c r="B190" s="59"/>
      <c r="C190" s="153"/>
      <c r="D190" s="154"/>
      <c r="E190" s="147"/>
    </row>
    <row r="191" spans="1:5" s="66" customFormat="1" x14ac:dyDescent="0.25">
      <c r="A191" s="59"/>
      <c r="B191" s="59"/>
      <c r="C191" s="153"/>
      <c r="D191" s="154"/>
      <c r="E191" s="147"/>
    </row>
    <row r="192" spans="1:5" s="66" customFormat="1" x14ac:dyDescent="0.25">
      <c r="A192" s="59"/>
      <c r="B192" s="59"/>
      <c r="C192" s="153"/>
      <c r="D192" s="154"/>
      <c r="E192" s="147"/>
    </row>
    <row r="193" spans="1:5" s="66" customFormat="1" x14ac:dyDescent="0.25">
      <c r="A193" s="59"/>
      <c r="B193" s="59"/>
      <c r="C193" s="153"/>
      <c r="D193" s="154"/>
      <c r="E193" s="147"/>
    </row>
    <row r="194" spans="1:5" s="66" customFormat="1" x14ac:dyDescent="0.25">
      <c r="A194" s="59"/>
      <c r="B194" s="59"/>
      <c r="C194" s="153"/>
      <c r="D194" s="154"/>
      <c r="E194" s="147"/>
    </row>
    <row r="195" spans="1:5" s="66" customFormat="1" x14ac:dyDescent="0.25">
      <c r="A195" s="59"/>
      <c r="B195" s="59"/>
      <c r="C195" s="153"/>
      <c r="D195" s="154"/>
      <c r="E195" s="147"/>
    </row>
    <row r="196" spans="1:5" s="66" customFormat="1" x14ac:dyDescent="0.25">
      <c r="A196" s="59"/>
      <c r="B196" s="59"/>
      <c r="C196" s="153"/>
      <c r="D196" s="154"/>
      <c r="E196" s="147"/>
    </row>
    <row r="197" spans="1:5" s="66" customFormat="1" x14ac:dyDescent="0.25">
      <c r="A197" s="59"/>
      <c r="B197" s="59"/>
      <c r="C197" s="153"/>
      <c r="D197" s="154"/>
      <c r="E197" s="147"/>
    </row>
    <row r="198" spans="1:5" s="66" customFormat="1" x14ac:dyDescent="0.25">
      <c r="A198" s="59"/>
      <c r="B198" s="59"/>
      <c r="C198" s="153"/>
      <c r="D198" s="154"/>
      <c r="E198" s="147"/>
    </row>
    <row r="199" spans="1:5" s="66" customFormat="1" x14ac:dyDescent="0.25">
      <c r="A199" s="59"/>
      <c r="B199" s="59"/>
      <c r="C199" s="153"/>
      <c r="D199" s="154"/>
      <c r="E199" s="147"/>
    </row>
    <row r="200" spans="1:5" s="66" customFormat="1" x14ac:dyDescent="0.25">
      <c r="A200" s="59"/>
      <c r="B200" s="59"/>
      <c r="C200" s="153"/>
      <c r="D200" s="154"/>
      <c r="E200" s="147"/>
    </row>
    <row r="201" spans="1:5" s="66" customFormat="1" x14ac:dyDescent="0.25">
      <c r="A201" s="59"/>
      <c r="B201" s="59"/>
      <c r="C201" s="153"/>
      <c r="D201" s="154"/>
      <c r="E201" s="147"/>
    </row>
    <row r="202" spans="1:5" s="66" customFormat="1" x14ac:dyDescent="0.25">
      <c r="A202" s="59"/>
      <c r="B202" s="59"/>
      <c r="C202" s="153"/>
      <c r="D202" s="154"/>
      <c r="E202" s="147"/>
    </row>
    <row r="203" spans="1:5" s="66" customFormat="1" x14ac:dyDescent="0.25">
      <c r="A203" s="59"/>
      <c r="B203" s="59"/>
      <c r="C203" s="153"/>
      <c r="D203" s="154"/>
      <c r="E203" s="147"/>
    </row>
    <row r="204" spans="1:5" s="66" customFormat="1" x14ac:dyDescent="0.25">
      <c r="A204" s="59"/>
      <c r="B204" s="59"/>
      <c r="C204" s="153"/>
      <c r="D204" s="154"/>
      <c r="E204" s="147"/>
    </row>
    <row r="205" spans="1:5" s="66" customFormat="1" x14ac:dyDescent="0.25">
      <c r="A205" s="59"/>
      <c r="B205" s="59"/>
      <c r="C205" s="153"/>
      <c r="D205" s="154"/>
      <c r="E205" s="147"/>
    </row>
    <row r="206" spans="1:5" s="66" customFormat="1" x14ac:dyDescent="0.25">
      <c r="A206" s="59"/>
      <c r="B206" s="59"/>
      <c r="C206" s="153"/>
      <c r="D206" s="154"/>
      <c r="E206" s="147"/>
    </row>
    <row r="207" spans="1:5" s="66" customFormat="1" x14ac:dyDescent="0.25">
      <c r="A207" s="59"/>
      <c r="B207" s="59"/>
      <c r="C207" s="153"/>
      <c r="D207" s="154"/>
      <c r="E207" s="147"/>
    </row>
    <row r="208" spans="1:5" s="66" customFormat="1" x14ac:dyDescent="0.25">
      <c r="A208" s="59"/>
      <c r="B208" s="59"/>
      <c r="C208" s="153"/>
      <c r="D208" s="154"/>
      <c r="E208" s="147"/>
    </row>
    <row r="209" spans="1:5" s="66" customFormat="1" x14ac:dyDescent="0.25">
      <c r="A209" s="59"/>
      <c r="B209" s="59"/>
      <c r="C209" s="153"/>
      <c r="D209" s="154"/>
      <c r="E209" s="147"/>
    </row>
    <row r="210" spans="1:5" s="66" customFormat="1" x14ac:dyDescent="0.25">
      <c r="A210" s="59"/>
      <c r="B210" s="59"/>
      <c r="C210" s="153"/>
      <c r="D210" s="154"/>
      <c r="E210" s="147"/>
    </row>
    <row r="211" spans="1:5" s="66" customFormat="1" x14ac:dyDescent="0.25">
      <c r="A211" s="59"/>
      <c r="B211" s="59"/>
      <c r="C211" s="153"/>
      <c r="D211" s="154"/>
      <c r="E211" s="147"/>
    </row>
    <row r="212" spans="1:5" s="66" customFormat="1" x14ac:dyDescent="0.25">
      <c r="A212" s="59"/>
      <c r="B212" s="59"/>
      <c r="C212" s="153"/>
      <c r="D212" s="154"/>
      <c r="E212" s="147"/>
    </row>
    <row r="213" spans="1:5" s="66" customFormat="1" x14ac:dyDescent="0.25">
      <c r="A213" s="59"/>
      <c r="B213" s="59"/>
      <c r="C213" s="153"/>
      <c r="D213" s="154"/>
      <c r="E213" s="147"/>
    </row>
    <row r="214" spans="1:5" s="66" customFormat="1" x14ac:dyDescent="0.25">
      <c r="A214" s="59"/>
      <c r="B214" s="59"/>
      <c r="C214" s="153"/>
      <c r="D214" s="154"/>
      <c r="E214" s="147"/>
    </row>
    <row r="215" spans="1:5" s="66" customFormat="1" x14ac:dyDescent="0.25">
      <c r="A215" s="59"/>
      <c r="B215" s="59"/>
      <c r="C215" s="153"/>
      <c r="D215" s="154"/>
      <c r="E215" s="147"/>
    </row>
    <row r="216" spans="1:5" s="66" customFormat="1" x14ac:dyDescent="0.25">
      <c r="A216" s="59"/>
      <c r="B216" s="59"/>
      <c r="C216" s="153"/>
      <c r="D216" s="154"/>
      <c r="E216" s="147"/>
    </row>
    <row r="217" spans="1:5" s="66" customFormat="1" x14ac:dyDescent="0.25">
      <c r="A217" s="59"/>
      <c r="B217" s="59"/>
      <c r="C217" s="153"/>
      <c r="D217" s="154"/>
      <c r="E217" s="147"/>
    </row>
    <row r="218" spans="1:5" s="66" customFormat="1" x14ac:dyDescent="0.25">
      <c r="A218" s="59"/>
      <c r="B218" s="59"/>
      <c r="C218" s="153"/>
      <c r="D218" s="154"/>
      <c r="E218" s="147"/>
    </row>
    <row r="219" spans="1:5" s="66" customFormat="1" x14ac:dyDescent="0.25">
      <c r="A219" s="59"/>
      <c r="B219" s="59"/>
      <c r="C219" s="153"/>
      <c r="D219" s="154"/>
      <c r="E219" s="147"/>
    </row>
    <row r="220" spans="1:5" s="66" customFormat="1" x14ac:dyDescent="0.25">
      <c r="A220" s="59"/>
      <c r="B220" s="59"/>
      <c r="C220" s="153"/>
      <c r="D220" s="154"/>
      <c r="E220" s="147"/>
    </row>
    <row r="221" spans="1:5" s="66" customFormat="1" x14ac:dyDescent="0.25">
      <c r="A221" s="59"/>
      <c r="B221" s="59"/>
      <c r="C221" s="153"/>
      <c r="D221" s="154"/>
      <c r="E221" s="147"/>
    </row>
    <row r="222" spans="1:5" s="66" customFormat="1" x14ac:dyDescent="0.25">
      <c r="A222" s="59"/>
      <c r="B222" s="59"/>
      <c r="C222" s="153"/>
      <c r="D222" s="154"/>
      <c r="E222" s="147"/>
    </row>
    <row r="223" spans="1:5" s="66" customFormat="1" x14ac:dyDescent="0.25">
      <c r="A223" s="59"/>
      <c r="B223" s="59"/>
      <c r="C223" s="153"/>
      <c r="D223" s="154"/>
      <c r="E223" s="147"/>
    </row>
    <row r="224" spans="1:5" s="66" customFormat="1" x14ac:dyDescent="0.25">
      <c r="A224" s="59"/>
      <c r="B224" s="59"/>
      <c r="C224" s="153"/>
      <c r="D224" s="154"/>
      <c r="E224" s="147"/>
    </row>
    <row r="225" spans="1:5" s="66" customFormat="1" x14ac:dyDescent="0.25">
      <c r="A225" s="59"/>
      <c r="B225" s="59"/>
      <c r="C225" s="153"/>
      <c r="D225" s="154"/>
      <c r="E225" s="147"/>
    </row>
    <row r="226" spans="1:5" s="66" customFormat="1" x14ac:dyDescent="0.25">
      <c r="A226" s="59"/>
      <c r="B226" s="59"/>
      <c r="C226" s="153"/>
      <c r="D226" s="154"/>
      <c r="E226" s="147"/>
    </row>
    <row r="227" spans="1:5" s="66" customFormat="1" x14ac:dyDescent="0.25">
      <c r="A227" s="59"/>
      <c r="B227" s="59"/>
      <c r="C227" s="153"/>
      <c r="D227" s="154"/>
      <c r="E227" s="147"/>
    </row>
    <row r="228" spans="1:5" s="66" customFormat="1" x14ac:dyDescent="0.25">
      <c r="A228" s="59"/>
      <c r="B228" s="59"/>
      <c r="C228" s="153"/>
      <c r="D228" s="154"/>
      <c r="E228" s="147"/>
    </row>
    <row r="229" spans="1:5" s="66" customFormat="1" x14ac:dyDescent="0.25">
      <c r="A229" s="59"/>
      <c r="B229" s="59"/>
      <c r="C229" s="153"/>
      <c r="D229" s="154"/>
      <c r="E229" s="147"/>
    </row>
    <row r="230" spans="1:5" s="66" customFormat="1" x14ac:dyDescent="0.25">
      <c r="A230" s="59"/>
      <c r="B230" s="59"/>
      <c r="C230" s="153"/>
      <c r="D230" s="154"/>
      <c r="E230" s="147"/>
    </row>
    <row r="231" spans="1:5" s="66" customFormat="1" x14ac:dyDescent="0.25">
      <c r="A231" s="59"/>
      <c r="B231" s="59"/>
      <c r="C231" s="153"/>
      <c r="D231" s="154"/>
      <c r="E231" s="147"/>
    </row>
    <row r="232" spans="1:5" s="66" customFormat="1" x14ac:dyDescent="0.25">
      <c r="A232" s="59"/>
      <c r="B232" s="59"/>
      <c r="C232" s="153"/>
      <c r="D232" s="154"/>
      <c r="E232" s="147"/>
    </row>
    <row r="233" spans="1:5" s="66" customFormat="1" x14ac:dyDescent="0.25">
      <c r="A233" s="59"/>
      <c r="B233" s="59"/>
      <c r="C233" s="153"/>
      <c r="D233" s="154"/>
      <c r="E233" s="147"/>
    </row>
    <row r="234" spans="1:5" s="66" customFormat="1" x14ac:dyDescent="0.25">
      <c r="A234" s="59"/>
      <c r="B234" s="59"/>
      <c r="C234" s="153"/>
      <c r="D234" s="154"/>
      <c r="E234" s="147"/>
    </row>
    <row r="235" spans="1:5" s="66" customFormat="1" x14ac:dyDescent="0.25">
      <c r="A235" s="59"/>
      <c r="B235" s="59"/>
      <c r="C235" s="153"/>
      <c r="D235" s="154"/>
      <c r="E235" s="147"/>
    </row>
    <row r="236" spans="1:5" s="66" customFormat="1" x14ac:dyDescent="0.25">
      <c r="A236" s="59"/>
      <c r="B236" s="59"/>
      <c r="C236" s="153"/>
      <c r="D236" s="154"/>
      <c r="E236" s="147"/>
    </row>
    <row r="237" spans="1:5" s="66" customFormat="1" x14ac:dyDescent="0.25">
      <c r="A237" s="59"/>
      <c r="B237" s="59"/>
      <c r="C237" s="153"/>
      <c r="D237" s="154"/>
      <c r="E237" s="147"/>
    </row>
    <row r="238" spans="1:5" s="66" customFormat="1" x14ac:dyDescent="0.25">
      <c r="A238" s="59"/>
      <c r="B238" s="59"/>
      <c r="C238" s="153"/>
      <c r="D238" s="154"/>
      <c r="E238" s="147"/>
    </row>
    <row r="239" spans="1:5" s="66" customFormat="1" x14ac:dyDescent="0.25">
      <c r="A239" s="59"/>
      <c r="B239" s="59"/>
      <c r="C239" s="153"/>
      <c r="D239" s="154"/>
      <c r="E239" s="147"/>
    </row>
    <row r="240" spans="1:5" x14ac:dyDescent="0.25">
      <c r="A240" s="59"/>
      <c r="B240" s="59"/>
    </row>
    <row r="241" spans="1:2" x14ac:dyDescent="0.25">
      <c r="A241" s="59"/>
      <c r="B241" s="59"/>
    </row>
    <row r="242" spans="1:2" x14ac:dyDescent="0.25">
      <c r="A242" s="59"/>
      <c r="B242" s="59"/>
    </row>
    <row r="243" spans="1:2" x14ac:dyDescent="0.25">
      <c r="A243" s="59"/>
      <c r="B243" s="59"/>
    </row>
    <row r="244" spans="1:2" x14ac:dyDescent="0.25">
      <c r="A244" s="59"/>
      <c r="B244" s="59"/>
    </row>
    <row r="245" spans="1:2" x14ac:dyDescent="0.25">
      <c r="A245" s="59"/>
      <c r="B245" s="59"/>
    </row>
    <row r="246" spans="1:2" x14ac:dyDescent="0.25">
      <c r="A246" s="59"/>
      <c r="B246" s="59"/>
    </row>
    <row r="247" spans="1:2" x14ac:dyDescent="0.25">
      <c r="A247" s="59"/>
      <c r="B247" s="59"/>
    </row>
    <row r="248" spans="1:2" x14ac:dyDescent="0.25">
      <c r="A248" s="59"/>
      <c r="B248" s="59"/>
    </row>
    <row r="249" spans="1:2" x14ac:dyDescent="0.25">
      <c r="A249" s="59"/>
      <c r="B249" s="59"/>
    </row>
    <row r="250" spans="1:2" x14ac:dyDescent="0.25">
      <c r="A250" s="59"/>
      <c r="B250" s="59"/>
    </row>
    <row r="251" spans="1:2" x14ac:dyDescent="0.25">
      <c r="A251" s="59"/>
      <c r="B251" s="59"/>
    </row>
    <row r="252" spans="1:2" x14ac:dyDescent="0.25">
      <c r="A252" s="59"/>
      <c r="B252" s="59"/>
    </row>
    <row r="253" spans="1:2" x14ac:dyDescent="0.25">
      <c r="A253" s="59"/>
      <c r="B253" s="59"/>
    </row>
    <row r="254" spans="1:2" x14ac:dyDescent="0.25">
      <c r="A254" s="59"/>
      <c r="B254" s="59"/>
    </row>
    <row r="255" spans="1:2" x14ac:dyDescent="0.25">
      <c r="A255" s="59"/>
      <c r="B255" s="59"/>
    </row>
    <row r="256" spans="1:2" x14ac:dyDescent="0.25">
      <c r="A256" s="59"/>
      <c r="B256" s="59"/>
    </row>
    <row r="257" spans="1:2" x14ac:dyDescent="0.25">
      <c r="A257" s="59"/>
      <c r="B257" s="59"/>
    </row>
    <row r="258" spans="1:2" x14ac:dyDescent="0.25">
      <c r="A258" s="59"/>
      <c r="B258" s="59"/>
    </row>
    <row r="259" spans="1:2" x14ac:dyDescent="0.25">
      <c r="A259" s="59"/>
      <c r="B259" s="59"/>
    </row>
    <row r="260" spans="1:2" x14ac:dyDescent="0.25">
      <c r="A260" s="59"/>
      <c r="B260" s="59"/>
    </row>
    <row r="261" spans="1:2" x14ac:dyDescent="0.25">
      <c r="A261" s="59"/>
      <c r="B261" s="59"/>
    </row>
    <row r="262" spans="1:2" x14ac:dyDescent="0.25">
      <c r="A262" s="59"/>
      <c r="B262" s="59"/>
    </row>
    <row r="263" spans="1:2" x14ac:dyDescent="0.25">
      <c r="A263" s="59"/>
      <c r="B263" s="59"/>
    </row>
    <row r="264" spans="1:2" x14ac:dyDescent="0.25">
      <c r="A264" s="59"/>
      <c r="B264" s="59"/>
    </row>
    <row r="265" spans="1:2" x14ac:dyDescent="0.25">
      <c r="A265" s="59"/>
      <c r="B265" s="59"/>
    </row>
    <row r="266" spans="1:2" x14ac:dyDescent="0.25">
      <c r="A266" s="59"/>
      <c r="B266" s="59"/>
    </row>
    <row r="267" spans="1:2" x14ac:dyDescent="0.25">
      <c r="A267" s="59"/>
      <c r="B267" s="59"/>
    </row>
    <row r="268" spans="1:2" x14ac:dyDescent="0.25">
      <c r="A268" s="59"/>
      <c r="B268" s="59"/>
    </row>
    <row r="269" spans="1:2" x14ac:dyDescent="0.25">
      <c r="A269" s="59"/>
      <c r="B269" s="59"/>
    </row>
    <row r="270" spans="1:2" x14ac:dyDescent="0.25">
      <c r="A270" s="59"/>
      <c r="B270" s="59"/>
    </row>
    <row r="271" spans="1:2" x14ac:dyDescent="0.25">
      <c r="A271" s="59"/>
      <c r="B271" s="59"/>
    </row>
    <row r="272" spans="1:2" x14ac:dyDescent="0.25">
      <c r="A272" s="59"/>
      <c r="B272" s="59"/>
    </row>
    <row r="273" spans="1:2" x14ac:dyDescent="0.25">
      <c r="A273" s="59"/>
      <c r="B273" s="59"/>
    </row>
    <row r="274" spans="1:2" x14ac:dyDescent="0.25">
      <c r="A274" s="59"/>
      <c r="B274" s="59"/>
    </row>
    <row r="275" spans="1:2" x14ac:dyDescent="0.25">
      <c r="A275" s="59"/>
      <c r="B275" s="59"/>
    </row>
    <row r="276" spans="1:2" x14ac:dyDescent="0.25">
      <c r="A276" s="59"/>
      <c r="B276" s="59"/>
    </row>
    <row r="277" spans="1:2" x14ac:dyDescent="0.25">
      <c r="A277" s="59"/>
      <c r="B277" s="59"/>
    </row>
    <row r="278" spans="1:2" x14ac:dyDescent="0.25">
      <c r="A278" s="59"/>
      <c r="B278" s="59"/>
    </row>
    <row r="279" spans="1:2" x14ac:dyDescent="0.25">
      <c r="A279" s="59"/>
      <c r="B279" s="59"/>
    </row>
    <row r="280" spans="1:2" x14ac:dyDescent="0.25">
      <c r="A280" s="59"/>
      <c r="B280" s="59"/>
    </row>
    <row r="281" spans="1:2" x14ac:dyDescent="0.25">
      <c r="A281" s="59"/>
      <c r="B281" s="59"/>
    </row>
    <row r="282" spans="1:2" x14ac:dyDescent="0.25">
      <c r="A282" s="59"/>
      <c r="B282" s="59"/>
    </row>
    <row r="283" spans="1:2" x14ac:dyDescent="0.25">
      <c r="A283" s="59"/>
      <c r="B283" s="59"/>
    </row>
    <row r="284" spans="1:2" x14ac:dyDescent="0.25">
      <c r="A284" s="59"/>
      <c r="B284" s="59"/>
    </row>
    <row r="285" spans="1:2" x14ac:dyDescent="0.25">
      <c r="A285" s="59"/>
      <c r="B285" s="59"/>
    </row>
    <row r="286" spans="1:2" x14ac:dyDescent="0.25">
      <c r="A286" s="59"/>
      <c r="B286" s="59"/>
    </row>
    <row r="287" spans="1:2" x14ac:dyDescent="0.25">
      <c r="A287" s="59"/>
      <c r="B287" s="59"/>
    </row>
    <row r="288" spans="1:2" x14ac:dyDescent="0.25">
      <c r="A288" s="59"/>
      <c r="B288" s="59"/>
    </row>
    <row r="289" spans="1:2" x14ac:dyDescent="0.25">
      <c r="A289" s="59"/>
      <c r="B289" s="59"/>
    </row>
    <row r="290" spans="1:2" x14ac:dyDescent="0.25">
      <c r="A290" s="59"/>
      <c r="B290" s="59"/>
    </row>
    <row r="291" spans="1:2" x14ac:dyDescent="0.25">
      <c r="A291" s="59"/>
      <c r="B291" s="59"/>
    </row>
    <row r="292" spans="1:2" x14ac:dyDescent="0.25">
      <c r="A292" s="59"/>
      <c r="B292" s="59"/>
    </row>
    <row r="293" spans="1:2" x14ac:dyDescent="0.25">
      <c r="A293" s="59"/>
      <c r="B293" s="59"/>
    </row>
    <row r="294" spans="1:2" x14ac:dyDescent="0.25">
      <c r="A294" s="59"/>
      <c r="B294" s="59"/>
    </row>
    <row r="295" spans="1:2" x14ac:dyDescent="0.25">
      <c r="A295" s="59"/>
      <c r="B295" s="59"/>
    </row>
    <row r="296" spans="1:2" x14ac:dyDescent="0.25">
      <c r="A296" s="59"/>
      <c r="B296" s="59"/>
    </row>
    <row r="297" spans="1:2" x14ac:dyDescent="0.25">
      <c r="A297" s="59"/>
      <c r="B297" s="59"/>
    </row>
    <row r="298" spans="1:2" x14ac:dyDescent="0.25">
      <c r="A298" s="59"/>
      <c r="B298" s="59"/>
    </row>
    <row r="299" spans="1:2" x14ac:dyDescent="0.25">
      <c r="A299" s="59"/>
      <c r="B299" s="59"/>
    </row>
    <row r="300" spans="1:2" x14ac:dyDescent="0.25">
      <c r="A300" s="59"/>
      <c r="B300" s="59"/>
    </row>
    <row r="301" spans="1:2" x14ac:dyDescent="0.25">
      <c r="A301" s="59"/>
      <c r="B301" s="59"/>
    </row>
    <row r="302" spans="1:2" x14ac:dyDescent="0.25">
      <c r="A302" s="59"/>
      <c r="B302" s="59"/>
    </row>
    <row r="303" spans="1:2" x14ac:dyDescent="0.25">
      <c r="A303" s="59"/>
      <c r="B303" s="59"/>
    </row>
    <row r="304" spans="1:2" x14ac:dyDescent="0.25">
      <c r="A304" s="59"/>
      <c r="B304" s="59"/>
    </row>
    <row r="305" spans="1:2" x14ac:dyDescent="0.25">
      <c r="A305" s="59"/>
      <c r="B305" s="59"/>
    </row>
    <row r="306" spans="1:2" x14ac:dyDescent="0.25">
      <c r="A306" s="59"/>
      <c r="B306" s="59"/>
    </row>
    <row r="307" spans="1:2" x14ac:dyDescent="0.25">
      <c r="A307" s="59"/>
      <c r="B307" s="59"/>
    </row>
    <row r="308" spans="1:2" x14ac:dyDescent="0.25">
      <c r="A308" s="59"/>
      <c r="B308" s="59"/>
    </row>
    <row r="309" spans="1:2" x14ac:dyDescent="0.25">
      <c r="A309" s="59"/>
      <c r="B309" s="59"/>
    </row>
    <row r="310" spans="1:2" x14ac:dyDescent="0.25">
      <c r="A310" s="59"/>
      <c r="B310" s="59"/>
    </row>
    <row r="311" spans="1:2" x14ac:dyDescent="0.25">
      <c r="A311" s="59"/>
      <c r="B311" s="59"/>
    </row>
    <row r="312" spans="1:2" x14ac:dyDescent="0.25">
      <c r="A312" s="59"/>
      <c r="B312" s="59"/>
    </row>
    <row r="313" spans="1:2" x14ac:dyDescent="0.25">
      <c r="A313" s="59"/>
      <c r="B313" s="59"/>
    </row>
    <row r="314" spans="1:2" x14ac:dyDescent="0.25">
      <c r="A314" s="59"/>
      <c r="B314" s="59"/>
    </row>
    <row r="315" spans="1:2" x14ac:dyDescent="0.25">
      <c r="A315" s="59"/>
      <c r="B315" s="59"/>
    </row>
    <row r="316" spans="1:2" x14ac:dyDescent="0.25">
      <c r="A316" s="59"/>
      <c r="B316" s="59"/>
    </row>
    <row r="317" spans="1:2" x14ac:dyDescent="0.25">
      <c r="A317" s="59"/>
      <c r="B317" s="59"/>
    </row>
    <row r="318" spans="1:2" x14ac:dyDescent="0.25">
      <c r="A318" s="59"/>
      <c r="B318" s="59"/>
    </row>
    <row r="319" spans="1:2" x14ac:dyDescent="0.25">
      <c r="A319" s="59"/>
      <c r="B319" s="59"/>
    </row>
    <row r="320" spans="1:2" x14ac:dyDescent="0.25">
      <c r="A320" s="59"/>
      <c r="B320" s="59"/>
    </row>
    <row r="321" spans="1:2" x14ac:dyDescent="0.25">
      <c r="A321" s="59"/>
      <c r="B321" s="59"/>
    </row>
    <row r="322" spans="1:2" x14ac:dyDescent="0.25">
      <c r="A322" s="59"/>
      <c r="B322" s="59"/>
    </row>
    <row r="323" spans="1:2" x14ac:dyDescent="0.25">
      <c r="A323" s="59"/>
      <c r="B323" s="59"/>
    </row>
    <row r="324" spans="1:2" x14ac:dyDescent="0.25">
      <c r="A324" s="59"/>
      <c r="B324" s="59"/>
    </row>
    <row r="325" spans="1:2" x14ac:dyDescent="0.25">
      <c r="A325" s="59"/>
      <c r="B325" s="59"/>
    </row>
    <row r="326" spans="1:2" x14ac:dyDescent="0.25">
      <c r="A326" s="59"/>
      <c r="B326" s="59"/>
    </row>
    <row r="327" spans="1:2" x14ac:dyDescent="0.25">
      <c r="A327" s="59"/>
      <c r="B327" s="59"/>
    </row>
    <row r="328" spans="1:2" x14ac:dyDescent="0.25">
      <c r="A328" s="59"/>
      <c r="B328" s="59"/>
    </row>
    <row r="329" spans="1:2" x14ac:dyDescent="0.25">
      <c r="A329" s="59"/>
      <c r="B329" s="59"/>
    </row>
    <row r="330" spans="1:2" x14ac:dyDescent="0.25">
      <c r="A330" s="59"/>
      <c r="B330" s="59"/>
    </row>
    <row r="331" spans="1:2" x14ac:dyDescent="0.25">
      <c r="A331" s="59"/>
      <c r="B331" s="59"/>
    </row>
    <row r="332" spans="1:2" x14ac:dyDescent="0.25">
      <c r="A332" s="59"/>
      <c r="B332" s="59"/>
    </row>
    <row r="333" spans="1:2" x14ac:dyDescent="0.25">
      <c r="A333" s="59"/>
      <c r="B333" s="59"/>
    </row>
    <row r="334" spans="1:2" x14ac:dyDescent="0.25">
      <c r="A334" s="59"/>
      <c r="B334" s="59"/>
    </row>
    <row r="335" spans="1:2" x14ac:dyDescent="0.25">
      <c r="A335" s="59"/>
      <c r="B335" s="59"/>
    </row>
    <row r="336" spans="1:2" x14ac:dyDescent="0.25">
      <c r="A336" s="59"/>
      <c r="B336" s="59"/>
    </row>
    <row r="337" spans="1:2" x14ac:dyDescent="0.25">
      <c r="A337" s="59"/>
      <c r="B337" s="59"/>
    </row>
    <row r="338" spans="1:2" x14ac:dyDescent="0.25">
      <c r="A338" s="59"/>
      <c r="B338" s="59"/>
    </row>
    <row r="339" spans="1:2" x14ac:dyDescent="0.25">
      <c r="A339" s="59"/>
      <c r="B339" s="59"/>
    </row>
    <row r="340" spans="1:2" x14ac:dyDescent="0.25">
      <c r="A340" s="59"/>
      <c r="B340" s="59"/>
    </row>
    <row r="341" spans="1:2" x14ac:dyDescent="0.25">
      <c r="A341" s="59"/>
      <c r="B341" s="59"/>
    </row>
    <row r="342" spans="1:2" x14ac:dyDescent="0.25">
      <c r="A342" s="59"/>
      <c r="B342" s="59"/>
    </row>
    <row r="343" spans="1:2" x14ac:dyDescent="0.25">
      <c r="A343" s="59"/>
      <c r="B343" s="59"/>
    </row>
    <row r="344" spans="1:2" x14ac:dyDescent="0.25">
      <c r="A344" s="59"/>
      <c r="B344" s="59"/>
    </row>
    <row r="345" spans="1:2" x14ac:dyDescent="0.25">
      <c r="A345" s="59"/>
      <c r="B345" s="59"/>
    </row>
    <row r="346" spans="1:2" x14ac:dyDescent="0.25">
      <c r="A346" s="59"/>
      <c r="B346" s="59"/>
    </row>
    <row r="347" spans="1:2" x14ac:dyDescent="0.25">
      <c r="A347" s="59"/>
      <c r="B347" s="59"/>
    </row>
    <row r="348" spans="1:2" x14ac:dyDescent="0.25">
      <c r="A348" s="59"/>
      <c r="B348" s="59"/>
    </row>
    <row r="349" spans="1:2" x14ac:dyDescent="0.25">
      <c r="A349" s="59"/>
      <c r="B349" s="59"/>
    </row>
    <row r="350" spans="1:2" x14ac:dyDescent="0.25">
      <c r="A350" s="59"/>
      <c r="B350" s="59"/>
    </row>
    <row r="351" spans="1:2" x14ac:dyDescent="0.25">
      <c r="A351" s="59"/>
      <c r="B351" s="59"/>
    </row>
    <row r="352" spans="1:2" x14ac:dyDescent="0.25">
      <c r="A352" s="59"/>
      <c r="B352" s="59"/>
    </row>
    <row r="353" spans="1:2" x14ac:dyDescent="0.25">
      <c r="A353" s="59"/>
      <c r="B353" s="59"/>
    </row>
    <row r="354" spans="1:2" x14ac:dyDescent="0.25">
      <c r="A354" s="59"/>
      <c r="B354" s="59"/>
    </row>
    <row r="355" spans="1:2" x14ac:dyDescent="0.25">
      <c r="A355" s="59"/>
      <c r="B355" s="59"/>
    </row>
    <row r="356" spans="1:2" x14ac:dyDescent="0.25">
      <c r="A356" s="59"/>
      <c r="B356" s="59"/>
    </row>
    <row r="357" spans="1:2" x14ac:dyDescent="0.25">
      <c r="A357" s="59"/>
      <c r="B357" s="59"/>
    </row>
    <row r="358" spans="1:2" x14ac:dyDescent="0.25">
      <c r="A358" s="59"/>
      <c r="B358" s="59"/>
    </row>
    <row r="359" spans="1:2" x14ac:dyDescent="0.25">
      <c r="A359" s="59"/>
      <c r="B359" s="59"/>
    </row>
    <row r="360" spans="1:2" x14ac:dyDescent="0.25">
      <c r="A360" s="59"/>
      <c r="B360" s="59"/>
    </row>
    <row r="361" spans="1:2" x14ac:dyDescent="0.25">
      <c r="A361" s="59"/>
      <c r="B361" s="59"/>
    </row>
    <row r="362" spans="1:2" x14ac:dyDescent="0.25">
      <c r="A362" s="59"/>
      <c r="B362" s="59"/>
    </row>
    <row r="363" spans="1:2" x14ac:dyDescent="0.25">
      <c r="A363" s="59"/>
      <c r="B363" s="59"/>
    </row>
    <row r="364" spans="1:2" x14ac:dyDescent="0.25">
      <c r="A364" s="59"/>
      <c r="B364" s="59"/>
    </row>
    <row r="365" spans="1:2" x14ac:dyDescent="0.25">
      <c r="A365" s="59"/>
      <c r="B365" s="59"/>
    </row>
    <row r="366" spans="1:2" x14ac:dyDescent="0.25">
      <c r="A366" s="59"/>
      <c r="B366" s="59"/>
    </row>
    <row r="367" spans="1:2" x14ac:dyDescent="0.25">
      <c r="A367" s="59"/>
      <c r="B367" s="59"/>
    </row>
    <row r="368" spans="1:2" x14ac:dyDescent="0.25">
      <c r="A368" s="59"/>
      <c r="B368" s="59"/>
    </row>
    <row r="369" spans="1:2" x14ac:dyDescent="0.25">
      <c r="A369" s="59"/>
      <c r="B369" s="59"/>
    </row>
    <row r="370" spans="1:2" x14ac:dyDescent="0.25">
      <c r="A370" s="59"/>
      <c r="B370" s="59"/>
    </row>
    <row r="371" spans="1:2" x14ac:dyDescent="0.25">
      <c r="A371" s="59"/>
      <c r="B371" s="59"/>
    </row>
    <row r="372" spans="1:2" x14ac:dyDescent="0.25">
      <c r="A372" s="59"/>
      <c r="B372" s="59"/>
    </row>
    <row r="373" spans="1:2" x14ac:dyDescent="0.25">
      <c r="A373" s="59"/>
      <c r="B373" s="59"/>
    </row>
    <row r="374" spans="1:2" x14ac:dyDescent="0.25">
      <c r="A374" s="59"/>
      <c r="B374" s="59"/>
    </row>
    <row r="375" spans="1:2" x14ac:dyDescent="0.25">
      <c r="A375" s="59"/>
      <c r="B375" s="59"/>
    </row>
    <row r="376" spans="1:2" x14ac:dyDescent="0.25">
      <c r="A376" s="59"/>
      <c r="B376" s="59"/>
    </row>
    <row r="377" spans="1:2" x14ac:dyDescent="0.25">
      <c r="A377" s="59"/>
      <c r="B377" s="59"/>
    </row>
    <row r="378" spans="1:2" x14ac:dyDescent="0.25">
      <c r="A378" s="59"/>
      <c r="B378" s="59"/>
    </row>
    <row r="379" spans="1:2" x14ac:dyDescent="0.25">
      <c r="A379" s="59"/>
      <c r="B379" s="59"/>
    </row>
    <row r="380" spans="1:2" x14ac:dyDescent="0.25">
      <c r="A380" s="59"/>
      <c r="B380" s="59"/>
    </row>
    <row r="381" spans="1:2" x14ac:dyDescent="0.25">
      <c r="A381" s="59"/>
      <c r="B381" s="59"/>
    </row>
    <row r="382" spans="1:2" x14ac:dyDescent="0.25">
      <c r="A382" s="59"/>
      <c r="B382" s="59"/>
    </row>
    <row r="383" spans="1:2" x14ac:dyDescent="0.25">
      <c r="A383" s="59"/>
      <c r="B383" s="59"/>
    </row>
    <row r="384" spans="1:2" x14ac:dyDescent="0.25">
      <c r="A384" s="59"/>
      <c r="B384" s="59"/>
    </row>
    <row r="385" spans="1:2" x14ac:dyDescent="0.25">
      <c r="A385" s="59"/>
      <c r="B385" s="59"/>
    </row>
    <row r="386" spans="1:2" x14ac:dyDescent="0.25">
      <c r="A386" s="59"/>
      <c r="B386" s="59"/>
    </row>
    <row r="387" spans="1:2" x14ac:dyDescent="0.25">
      <c r="A387" s="59"/>
      <c r="B387" s="59"/>
    </row>
    <row r="388" spans="1:2" x14ac:dyDescent="0.25">
      <c r="A388" s="59"/>
      <c r="B388" s="59"/>
    </row>
    <row r="389" spans="1:2" x14ac:dyDescent="0.25">
      <c r="A389" s="59"/>
      <c r="B389" s="59"/>
    </row>
    <row r="390" spans="1:2" x14ac:dyDescent="0.25">
      <c r="A390" s="59"/>
      <c r="B390" s="59"/>
    </row>
    <row r="391" spans="1:2" x14ac:dyDescent="0.25">
      <c r="A391" s="59"/>
      <c r="B391" s="59"/>
    </row>
    <row r="392" spans="1:2" x14ac:dyDescent="0.25">
      <c r="A392" s="59"/>
      <c r="B392" s="59"/>
    </row>
    <row r="393" spans="1:2" x14ac:dyDescent="0.25">
      <c r="A393" s="59"/>
      <c r="B393" s="59"/>
    </row>
    <row r="394" spans="1:2" x14ac:dyDescent="0.25">
      <c r="A394" s="59"/>
      <c r="B394" s="59"/>
    </row>
    <row r="395" spans="1:2" x14ac:dyDescent="0.25">
      <c r="A395" s="59"/>
      <c r="B395" s="59"/>
    </row>
    <row r="396" spans="1:2" x14ac:dyDescent="0.25">
      <c r="A396" s="59"/>
      <c r="B396" s="59"/>
    </row>
    <row r="397" spans="1:2" x14ac:dyDescent="0.25">
      <c r="A397" s="59"/>
      <c r="B397" s="59"/>
    </row>
    <row r="398" spans="1:2" x14ac:dyDescent="0.25">
      <c r="A398" s="59"/>
      <c r="B398" s="59"/>
    </row>
    <row r="399" spans="1:2" x14ac:dyDescent="0.25">
      <c r="A399" s="59"/>
      <c r="B399" s="59"/>
    </row>
    <row r="400" spans="1:2" x14ac:dyDescent="0.25">
      <c r="A400" s="59"/>
      <c r="B400" s="59"/>
    </row>
    <row r="401" spans="1:2" x14ac:dyDescent="0.25">
      <c r="A401" s="59"/>
      <c r="B401" s="59"/>
    </row>
    <row r="402" spans="1:2" x14ac:dyDescent="0.25">
      <c r="A402" s="59"/>
      <c r="B402" s="59"/>
    </row>
    <row r="403" spans="1:2" x14ac:dyDescent="0.25">
      <c r="A403" s="59"/>
      <c r="B403" s="59"/>
    </row>
    <row r="404" spans="1:2" x14ac:dyDescent="0.25">
      <c r="A404" s="59"/>
      <c r="B404" s="59"/>
    </row>
    <row r="405" spans="1:2" x14ac:dyDescent="0.25">
      <c r="A405" s="59"/>
      <c r="B405" s="59"/>
    </row>
    <row r="406" spans="1:2" x14ac:dyDescent="0.25">
      <c r="A406" s="59"/>
      <c r="B406" s="59"/>
    </row>
    <row r="407" spans="1:2" x14ac:dyDescent="0.25">
      <c r="A407" s="59"/>
      <c r="B407" s="59"/>
    </row>
    <row r="408" spans="1:2" x14ac:dyDescent="0.25">
      <c r="A408" s="59"/>
      <c r="B408" s="59"/>
    </row>
    <row r="409" spans="1:2" x14ac:dyDescent="0.25">
      <c r="A409" s="59"/>
      <c r="B409" s="59"/>
    </row>
    <row r="410" spans="1:2" x14ac:dyDescent="0.25">
      <c r="A410" s="59"/>
      <c r="B410" s="59"/>
    </row>
    <row r="411" spans="1:2" x14ac:dyDescent="0.25">
      <c r="A411" s="59"/>
      <c r="B411" s="59"/>
    </row>
    <row r="412" spans="1:2" x14ac:dyDescent="0.25">
      <c r="A412" s="59"/>
      <c r="B412" s="59"/>
    </row>
    <row r="413" spans="1:2" x14ac:dyDescent="0.25">
      <c r="A413" s="59"/>
      <c r="B413" s="59"/>
    </row>
    <row r="414" spans="1:2" x14ac:dyDescent="0.25">
      <c r="A414" s="59"/>
      <c r="B414" s="59"/>
    </row>
    <row r="415" spans="1:2" x14ac:dyDescent="0.25">
      <c r="A415" s="59"/>
      <c r="B415" s="59"/>
    </row>
    <row r="416" spans="1:2" x14ac:dyDescent="0.25">
      <c r="A416" s="59"/>
      <c r="B416" s="59"/>
    </row>
    <row r="417" spans="1:2" x14ac:dyDescent="0.25">
      <c r="A417" s="59"/>
      <c r="B417" s="59"/>
    </row>
    <row r="418" spans="1:2" x14ac:dyDescent="0.25">
      <c r="A418" s="59"/>
      <c r="B418" s="59"/>
    </row>
    <row r="419" spans="1:2" x14ac:dyDescent="0.25">
      <c r="A419" s="59"/>
      <c r="B419" s="59"/>
    </row>
    <row r="420" spans="1:2" x14ac:dyDescent="0.25">
      <c r="A420" s="59"/>
      <c r="B420" s="59"/>
    </row>
    <row r="421" spans="1:2" x14ac:dyDescent="0.25">
      <c r="A421" s="59"/>
      <c r="B421" s="59"/>
    </row>
    <row r="422" spans="1:2" x14ac:dyDescent="0.25">
      <c r="A422" s="59"/>
      <c r="B422" s="59"/>
    </row>
    <row r="423" spans="1:2" x14ac:dyDescent="0.25">
      <c r="A423" s="59"/>
      <c r="B423" s="59"/>
    </row>
    <row r="424" spans="1:2" x14ac:dyDescent="0.25">
      <c r="A424" s="59"/>
      <c r="B424" s="59"/>
    </row>
    <row r="425" spans="1:2" x14ac:dyDescent="0.25">
      <c r="A425" s="59"/>
      <c r="B425" s="59"/>
    </row>
    <row r="426" spans="1:2" x14ac:dyDescent="0.25">
      <c r="A426" s="59"/>
      <c r="B426" s="59"/>
    </row>
    <row r="427" spans="1:2" x14ac:dyDescent="0.25">
      <c r="A427" s="59"/>
      <c r="B427" s="59"/>
    </row>
    <row r="428" spans="1:2" x14ac:dyDescent="0.25">
      <c r="A428" s="59"/>
      <c r="B428" s="59"/>
    </row>
    <row r="429" spans="1:2" x14ac:dyDescent="0.25">
      <c r="A429" s="59"/>
      <c r="B429" s="59"/>
    </row>
    <row r="430" spans="1:2" x14ac:dyDescent="0.25">
      <c r="A430" s="59"/>
      <c r="B430" s="59"/>
    </row>
    <row r="431" spans="1:2" x14ac:dyDescent="0.25">
      <c r="A431" s="59"/>
      <c r="B431" s="59"/>
    </row>
    <row r="432" spans="1:2" x14ac:dyDescent="0.25">
      <c r="A432" s="59"/>
      <c r="B432" s="59"/>
    </row>
    <row r="433" spans="1:2" x14ac:dyDescent="0.25">
      <c r="A433" s="59"/>
      <c r="B433" s="59"/>
    </row>
    <row r="434" spans="1:2" x14ac:dyDescent="0.25">
      <c r="A434" s="59"/>
      <c r="B434" s="59"/>
    </row>
    <row r="435" spans="1:2" x14ac:dyDescent="0.25">
      <c r="A435" s="59"/>
      <c r="B435" s="59"/>
    </row>
    <row r="436" spans="1:2" x14ac:dyDescent="0.25">
      <c r="A436" s="59"/>
      <c r="B436" s="59"/>
    </row>
    <row r="437" spans="1:2" x14ac:dyDescent="0.25">
      <c r="A437" s="59"/>
      <c r="B437" s="59"/>
    </row>
    <row r="438" spans="1:2" x14ac:dyDescent="0.25">
      <c r="A438" s="59"/>
      <c r="B438" s="59"/>
    </row>
    <row r="439" spans="1:2" x14ac:dyDescent="0.25">
      <c r="A439" s="59"/>
      <c r="B439" s="59"/>
    </row>
    <row r="440" spans="1:2" x14ac:dyDescent="0.25">
      <c r="A440" s="59"/>
      <c r="B440" s="59"/>
    </row>
    <row r="441" spans="1:2" x14ac:dyDescent="0.25">
      <c r="A441" s="59"/>
      <c r="B441" s="59"/>
    </row>
    <row r="442" spans="1:2" x14ac:dyDescent="0.25">
      <c r="A442" s="59"/>
      <c r="B442" s="59"/>
    </row>
    <row r="443" spans="1:2" x14ac:dyDescent="0.25">
      <c r="A443" s="59"/>
      <c r="B443" s="59"/>
    </row>
    <row r="444" spans="1:2" x14ac:dyDescent="0.25">
      <c r="A444" s="59"/>
      <c r="B444" s="59"/>
    </row>
    <row r="445" spans="1:2" x14ac:dyDescent="0.25">
      <c r="A445" s="59"/>
      <c r="B445" s="59"/>
    </row>
    <row r="446" spans="1:2" x14ac:dyDescent="0.25">
      <c r="A446" s="59"/>
      <c r="B446" s="59"/>
    </row>
    <row r="447" spans="1:2" x14ac:dyDescent="0.25">
      <c r="A447" s="59"/>
      <c r="B447" s="59"/>
    </row>
    <row r="448" spans="1:2" x14ac:dyDescent="0.25">
      <c r="A448" s="59"/>
      <c r="B448" s="59"/>
    </row>
    <row r="449" spans="1:2" x14ac:dyDescent="0.25">
      <c r="A449" s="59"/>
      <c r="B449" s="59"/>
    </row>
    <row r="450" spans="1:2" x14ac:dyDescent="0.25">
      <c r="A450" s="59"/>
      <c r="B450" s="59"/>
    </row>
    <row r="451" spans="1:2" x14ac:dyDescent="0.25">
      <c r="A451" s="59"/>
      <c r="B451" s="59"/>
    </row>
    <row r="452" spans="1:2" x14ac:dyDescent="0.25">
      <c r="A452" s="59"/>
      <c r="B452" s="59"/>
    </row>
    <row r="453" spans="1:2" x14ac:dyDescent="0.25">
      <c r="A453" s="59"/>
      <c r="B453" s="59"/>
    </row>
    <row r="454" spans="1:2" x14ac:dyDescent="0.25">
      <c r="A454" s="59"/>
      <c r="B454" s="59"/>
    </row>
    <row r="455" spans="1:2" x14ac:dyDescent="0.25">
      <c r="A455" s="59"/>
      <c r="B455" s="59"/>
    </row>
    <row r="456" spans="1:2" x14ac:dyDescent="0.25">
      <c r="A456" s="59"/>
      <c r="B456" s="59"/>
    </row>
    <row r="457" spans="1:2" x14ac:dyDescent="0.25">
      <c r="A457" s="59"/>
      <c r="B457" s="59"/>
    </row>
    <row r="458" spans="1:2" x14ac:dyDescent="0.25">
      <c r="A458" s="59"/>
      <c r="B458" s="59"/>
    </row>
    <row r="459" spans="1:2" x14ac:dyDescent="0.25">
      <c r="A459" s="59"/>
      <c r="B459" s="59"/>
    </row>
    <row r="460" spans="1:2" x14ac:dyDescent="0.25">
      <c r="A460" s="59"/>
      <c r="B460" s="59"/>
    </row>
    <row r="461" spans="1:2" x14ac:dyDescent="0.25">
      <c r="A461" s="59"/>
      <c r="B461" s="59"/>
    </row>
    <row r="462" spans="1:2" x14ac:dyDescent="0.25">
      <c r="A462" s="59"/>
      <c r="B462" s="59"/>
    </row>
    <row r="463" spans="1:2" x14ac:dyDescent="0.25">
      <c r="A463" s="59"/>
      <c r="B463" s="59"/>
    </row>
    <row r="464" spans="1:2" x14ac:dyDescent="0.25">
      <c r="A464" s="59"/>
      <c r="B464" s="59"/>
    </row>
    <row r="465" spans="1:2" x14ac:dyDescent="0.25">
      <c r="A465" s="59"/>
      <c r="B465" s="59"/>
    </row>
    <row r="466" spans="1:2" x14ac:dyDescent="0.25">
      <c r="A466" s="59"/>
      <c r="B466" s="59"/>
    </row>
    <row r="467" spans="1:2" x14ac:dyDescent="0.25">
      <c r="A467" s="59"/>
      <c r="B467" s="59"/>
    </row>
    <row r="468" spans="1:2" x14ac:dyDescent="0.25">
      <c r="A468" s="59"/>
      <c r="B468" s="59"/>
    </row>
    <row r="469" spans="1:2" x14ac:dyDescent="0.25">
      <c r="A469" s="59"/>
      <c r="B469" s="59"/>
    </row>
    <row r="470" spans="1:2" x14ac:dyDescent="0.25">
      <c r="A470" s="59"/>
      <c r="B470" s="59"/>
    </row>
    <row r="471" spans="1:2" x14ac:dyDescent="0.25">
      <c r="A471" s="59"/>
      <c r="B471" s="59"/>
    </row>
    <row r="472" spans="1:2" x14ac:dyDescent="0.25">
      <c r="A472" s="59"/>
      <c r="B472" s="59"/>
    </row>
    <row r="473" spans="1:2" x14ac:dyDescent="0.25">
      <c r="A473" s="59"/>
      <c r="B473" s="59"/>
    </row>
    <row r="474" spans="1:2" x14ac:dyDescent="0.25">
      <c r="A474" s="59"/>
      <c r="B474" s="59"/>
    </row>
    <row r="475" spans="1:2" x14ac:dyDescent="0.25">
      <c r="A475" s="59"/>
      <c r="B475" s="59"/>
    </row>
    <row r="476" spans="1:2" x14ac:dyDescent="0.25">
      <c r="A476" s="59"/>
      <c r="B476" s="59"/>
    </row>
    <row r="477" spans="1:2" x14ac:dyDescent="0.25">
      <c r="A477" s="59"/>
      <c r="B477" s="59"/>
    </row>
    <row r="478" spans="1:2" x14ac:dyDescent="0.25">
      <c r="A478" s="59"/>
      <c r="B478" s="59"/>
    </row>
    <row r="479" spans="1:2" x14ac:dyDescent="0.25">
      <c r="A479" s="59"/>
      <c r="B479" s="59"/>
    </row>
    <row r="480" spans="1:2" x14ac:dyDescent="0.25">
      <c r="A480" s="59"/>
      <c r="B480" s="59"/>
    </row>
    <row r="481" spans="1:2" x14ac:dyDescent="0.25">
      <c r="A481" s="59"/>
      <c r="B481" s="59"/>
    </row>
    <row r="482" spans="1:2" x14ac:dyDescent="0.25">
      <c r="A482" s="59"/>
      <c r="B482" s="59"/>
    </row>
    <row r="483" spans="1:2" x14ac:dyDescent="0.25">
      <c r="A483" s="59"/>
      <c r="B483" s="59"/>
    </row>
    <row r="484" spans="1:2" x14ac:dyDescent="0.25">
      <c r="A484" s="59"/>
      <c r="B484" s="59"/>
    </row>
    <row r="485" spans="1:2" x14ac:dyDescent="0.25">
      <c r="A485" s="59"/>
      <c r="B485" s="59"/>
    </row>
    <row r="486" spans="1:2" x14ac:dyDescent="0.25">
      <c r="A486" s="59"/>
      <c r="B486" s="59"/>
    </row>
    <row r="487" spans="1:2" x14ac:dyDescent="0.25">
      <c r="A487" s="59"/>
      <c r="B487" s="59"/>
    </row>
    <row r="488" spans="1:2" x14ac:dyDescent="0.25">
      <c r="A488" s="59"/>
      <c r="B488" s="59"/>
    </row>
    <row r="489" spans="1:2" x14ac:dyDescent="0.25">
      <c r="A489" s="59"/>
      <c r="B489" s="59"/>
    </row>
    <row r="490" spans="1:2" x14ac:dyDescent="0.25">
      <c r="A490" s="59"/>
      <c r="B490" s="59"/>
    </row>
    <row r="491" spans="1:2" x14ac:dyDescent="0.25">
      <c r="A491" s="59"/>
      <c r="B491" s="59"/>
    </row>
    <row r="492" spans="1:2" x14ac:dyDescent="0.25">
      <c r="A492" s="59"/>
      <c r="B492" s="59"/>
    </row>
    <row r="493" spans="1:2" x14ac:dyDescent="0.25">
      <c r="A493" s="59"/>
      <c r="B493" s="59"/>
    </row>
    <row r="494" spans="1:2" x14ac:dyDescent="0.25">
      <c r="A494" s="59"/>
      <c r="B494" s="59"/>
    </row>
    <row r="495" spans="1:2" x14ac:dyDescent="0.25">
      <c r="A495" s="59"/>
      <c r="B495" s="59"/>
    </row>
    <row r="496" spans="1:2" x14ac:dyDescent="0.25">
      <c r="A496" s="59"/>
      <c r="B496" s="59"/>
    </row>
    <row r="497" spans="1:2" x14ac:dyDescent="0.25">
      <c r="A497" s="59"/>
      <c r="B497" s="59"/>
    </row>
    <row r="498" spans="1:2" x14ac:dyDescent="0.25">
      <c r="A498" s="59"/>
      <c r="B498" s="59"/>
    </row>
    <row r="499" spans="1:2" x14ac:dyDescent="0.25">
      <c r="A499" s="59"/>
      <c r="B499" s="59"/>
    </row>
    <row r="500" spans="1:2" x14ac:dyDescent="0.25">
      <c r="A500" s="59"/>
      <c r="B500" s="59"/>
    </row>
    <row r="501" spans="1:2" x14ac:dyDescent="0.25">
      <c r="A501" s="59"/>
      <c r="B501" s="59"/>
    </row>
    <row r="502" spans="1:2" x14ac:dyDescent="0.25">
      <c r="A502" s="59"/>
      <c r="B502" s="59"/>
    </row>
    <row r="503" spans="1:2" x14ac:dyDescent="0.25">
      <c r="A503" s="59"/>
      <c r="B503" s="59"/>
    </row>
    <row r="504" spans="1:2" x14ac:dyDescent="0.25">
      <c r="A504" s="59"/>
      <c r="B504" s="59"/>
    </row>
    <row r="505" spans="1:2" x14ac:dyDescent="0.25">
      <c r="A505" s="59"/>
      <c r="B505" s="59"/>
    </row>
    <row r="506" spans="1:2" x14ac:dyDescent="0.25">
      <c r="A506" s="59"/>
      <c r="B506" s="59"/>
    </row>
    <row r="507" spans="1:2" x14ac:dyDescent="0.25">
      <c r="A507" s="59"/>
      <c r="B507" s="59"/>
    </row>
    <row r="508" spans="1:2" x14ac:dyDescent="0.25">
      <c r="A508" s="59"/>
      <c r="B508" s="59"/>
    </row>
    <row r="509" spans="1:2" x14ac:dyDescent="0.25">
      <c r="A509" s="59"/>
      <c r="B509" s="59"/>
    </row>
    <row r="510" spans="1:2" x14ac:dyDescent="0.25">
      <c r="A510" s="59"/>
      <c r="B510" s="59"/>
    </row>
    <row r="511" spans="1:2" x14ac:dyDescent="0.25">
      <c r="A511" s="59"/>
      <c r="B511" s="59"/>
    </row>
    <row r="512" spans="1:2" x14ac:dyDescent="0.25">
      <c r="A512" s="59"/>
      <c r="B512" s="59"/>
    </row>
    <row r="513" spans="1:2" x14ac:dyDescent="0.25">
      <c r="A513" s="59"/>
      <c r="B513" s="59"/>
    </row>
    <row r="514" spans="1:2" x14ac:dyDescent="0.25">
      <c r="A514" s="59"/>
      <c r="B514" s="59"/>
    </row>
    <row r="515" spans="1:2" x14ac:dyDescent="0.25">
      <c r="A515" s="59"/>
      <c r="B515" s="59"/>
    </row>
    <row r="516" spans="1:2" x14ac:dyDescent="0.25">
      <c r="A516" s="59"/>
      <c r="B516" s="59"/>
    </row>
    <row r="517" spans="1:2" x14ac:dyDescent="0.25">
      <c r="A517" s="59"/>
      <c r="B517" s="59"/>
    </row>
    <row r="518" spans="1:2" x14ac:dyDescent="0.25">
      <c r="A518" s="59"/>
      <c r="B518" s="59"/>
    </row>
    <row r="519" spans="1:2" x14ac:dyDescent="0.25">
      <c r="A519" s="59"/>
      <c r="B519" s="59"/>
    </row>
    <row r="520" spans="1:2" x14ac:dyDescent="0.25">
      <c r="A520" s="59"/>
      <c r="B520" s="59"/>
    </row>
    <row r="521" spans="1:2" x14ac:dyDescent="0.25">
      <c r="A521" s="59"/>
      <c r="B521" s="59"/>
    </row>
    <row r="522" spans="1:2" x14ac:dyDescent="0.25">
      <c r="A522" s="59"/>
      <c r="B522" s="59"/>
    </row>
    <row r="523" spans="1:2" x14ac:dyDescent="0.25">
      <c r="A523" s="59"/>
      <c r="B523" s="59"/>
    </row>
    <row r="524" spans="1:2" x14ac:dyDescent="0.25">
      <c r="A524" s="59"/>
      <c r="B524" s="59"/>
    </row>
    <row r="525" spans="1:2" x14ac:dyDescent="0.25">
      <c r="A525" s="59"/>
      <c r="B525" s="59"/>
    </row>
    <row r="526" spans="1:2" x14ac:dyDescent="0.25">
      <c r="A526" s="59"/>
      <c r="B526" s="59"/>
    </row>
    <row r="527" spans="1:2" x14ac:dyDescent="0.25">
      <c r="A527" s="59"/>
      <c r="B527" s="59"/>
    </row>
    <row r="528" spans="1:2" x14ac:dyDescent="0.25">
      <c r="A528" s="59"/>
      <c r="B528" s="59"/>
    </row>
    <row r="529" spans="1:2" x14ac:dyDescent="0.25">
      <c r="A529" s="59"/>
      <c r="B529" s="59"/>
    </row>
    <row r="530" spans="1:2" x14ac:dyDescent="0.25">
      <c r="A530" s="59"/>
      <c r="B530" s="59"/>
    </row>
    <row r="531" spans="1:2" x14ac:dyDescent="0.25">
      <c r="A531" s="59"/>
      <c r="B531" s="59"/>
    </row>
    <row r="532" spans="1:2" x14ac:dyDescent="0.25">
      <c r="A532" s="59"/>
      <c r="B532" s="59"/>
    </row>
    <row r="533" spans="1:2" x14ac:dyDescent="0.25">
      <c r="A533" s="59"/>
      <c r="B533" s="59"/>
    </row>
    <row r="534" spans="1:2" x14ac:dyDescent="0.25">
      <c r="A534" s="59"/>
      <c r="B534" s="59"/>
    </row>
    <row r="535" spans="1:2" x14ac:dyDescent="0.25">
      <c r="A535" s="59"/>
      <c r="B535" s="59"/>
    </row>
    <row r="536" spans="1:2" x14ac:dyDescent="0.25">
      <c r="A536" s="59"/>
      <c r="B536" s="59"/>
    </row>
    <row r="537" spans="1:2" x14ac:dyDescent="0.25">
      <c r="A537" s="59"/>
      <c r="B537" s="59"/>
    </row>
    <row r="538" spans="1:2" x14ac:dyDescent="0.25">
      <c r="A538" s="59"/>
      <c r="B538" s="59"/>
    </row>
    <row r="539" spans="1:2" x14ac:dyDescent="0.25">
      <c r="A539" s="59"/>
      <c r="B539" s="59"/>
    </row>
    <row r="540" spans="1:2" x14ac:dyDescent="0.25">
      <c r="A540" s="59"/>
      <c r="B540" s="59"/>
    </row>
    <row r="541" spans="1:2" x14ac:dyDescent="0.25">
      <c r="A541" s="59"/>
      <c r="B541" s="59"/>
    </row>
    <row r="542" spans="1:2" x14ac:dyDescent="0.25">
      <c r="A542" s="59"/>
      <c r="B542" s="59"/>
    </row>
    <row r="543" spans="1:2" x14ac:dyDescent="0.25">
      <c r="A543" s="59"/>
      <c r="B543" s="59"/>
    </row>
    <row r="544" spans="1:2" x14ac:dyDescent="0.25">
      <c r="A544" s="59"/>
      <c r="B544" s="59"/>
    </row>
    <row r="545" spans="1:2" x14ac:dyDescent="0.25">
      <c r="A545" s="59"/>
      <c r="B545" s="59"/>
    </row>
    <row r="546" spans="1:2" x14ac:dyDescent="0.25">
      <c r="A546" s="59"/>
      <c r="B546" s="59"/>
    </row>
    <row r="547" spans="1:2" x14ac:dyDescent="0.25">
      <c r="A547" s="59"/>
      <c r="B547" s="59"/>
    </row>
    <row r="548" spans="1:2" x14ac:dyDescent="0.25">
      <c r="A548" s="59"/>
      <c r="B548" s="59"/>
    </row>
    <row r="549" spans="1:2" x14ac:dyDescent="0.25">
      <c r="A549" s="59"/>
      <c r="B549" s="59"/>
    </row>
    <row r="550" spans="1:2" x14ac:dyDescent="0.25">
      <c r="A550" s="59"/>
      <c r="B550" s="59"/>
    </row>
    <row r="551" spans="1:2" x14ac:dyDescent="0.25">
      <c r="A551" s="59"/>
      <c r="B551" s="59"/>
    </row>
    <row r="552" spans="1:2" x14ac:dyDescent="0.25">
      <c r="A552" s="59"/>
      <c r="B552" s="59"/>
    </row>
    <row r="553" spans="1:2" x14ac:dyDescent="0.25">
      <c r="A553" s="59"/>
      <c r="B553" s="59"/>
    </row>
    <row r="554" spans="1:2" x14ac:dyDescent="0.25">
      <c r="A554" s="59"/>
      <c r="B554" s="59"/>
    </row>
    <row r="555" spans="1:2" x14ac:dyDescent="0.25">
      <c r="A555" s="59"/>
      <c r="B555" s="59"/>
    </row>
    <row r="556" spans="1:2" x14ac:dyDescent="0.25">
      <c r="A556" s="59"/>
      <c r="B556" s="59"/>
    </row>
    <row r="557" spans="1:2" x14ac:dyDescent="0.25">
      <c r="A557" s="59"/>
      <c r="B557" s="59"/>
    </row>
    <row r="558" spans="1:2" x14ac:dyDescent="0.25">
      <c r="A558" s="59"/>
      <c r="B558" s="59"/>
    </row>
    <row r="559" spans="1:2" x14ac:dyDescent="0.25">
      <c r="A559" s="59"/>
      <c r="B559" s="59"/>
    </row>
    <row r="560" spans="1:2" x14ac:dyDescent="0.25">
      <c r="A560" s="59"/>
      <c r="B560" s="59"/>
    </row>
    <row r="561" spans="1:2" x14ac:dyDescent="0.25">
      <c r="A561" s="59"/>
      <c r="B561" s="59"/>
    </row>
    <row r="562" spans="1:2" x14ac:dyDescent="0.25">
      <c r="A562" s="59"/>
      <c r="B562" s="59"/>
    </row>
    <row r="563" spans="1:2" x14ac:dyDescent="0.25">
      <c r="A563" s="59"/>
      <c r="B563" s="59"/>
    </row>
    <row r="564" spans="1:2" x14ac:dyDescent="0.25">
      <c r="A564" s="59"/>
      <c r="B564" s="59"/>
    </row>
    <row r="565" spans="1:2" x14ac:dyDescent="0.25">
      <c r="A565" s="59"/>
      <c r="B565" s="59"/>
    </row>
    <row r="566" spans="1:2" x14ac:dyDescent="0.25">
      <c r="A566" s="59"/>
      <c r="B566" s="59"/>
    </row>
    <row r="567" spans="1:2" x14ac:dyDescent="0.25">
      <c r="A567" s="59"/>
      <c r="B567" s="59"/>
    </row>
    <row r="568" spans="1:2" x14ac:dyDescent="0.25">
      <c r="A568" s="59"/>
      <c r="B568" s="59"/>
    </row>
    <row r="569" spans="1:2" x14ac:dyDescent="0.25">
      <c r="A569" s="59"/>
      <c r="B569" s="59"/>
    </row>
    <row r="570" spans="1:2" x14ac:dyDescent="0.25">
      <c r="A570" s="59"/>
      <c r="B570" s="59"/>
    </row>
    <row r="571" spans="1:2" x14ac:dyDescent="0.25">
      <c r="A571" s="59"/>
      <c r="B571" s="59"/>
    </row>
    <row r="572" spans="1:2" x14ac:dyDescent="0.25">
      <c r="A572" s="59"/>
      <c r="B572" s="59"/>
    </row>
    <row r="573" spans="1:2" x14ac:dyDescent="0.25">
      <c r="A573" s="59"/>
      <c r="B573" s="59"/>
    </row>
    <row r="574" spans="1:2" x14ac:dyDescent="0.25">
      <c r="A574" s="59"/>
      <c r="B574" s="59"/>
    </row>
    <row r="575" spans="1:2" x14ac:dyDescent="0.25">
      <c r="A575" s="59"/>
      <c r="B575" s="59"/>
    </row>
    <row r="576" spans="1:2" x14ac:dyDescent="0.25">
      <c r="A576" s="59"/>
      <c r="B576" s="59"/>
    </row>
    <row r="577" spans="1:2" x14ac:dyDescent="0.25">
      <c r="A577" s="59"/>
      <c r="B577" s="59"/>
    </row>
    <row r="578" spans="1:2" x14ac:dyDescent="0.25">
      <c r="A578" s="59"/>
      <c r="B578" s="59"/>
    </row>
    <row r="579" spans="1:2" x14ac:dyDescent="0.25">
      <c r="A579" s="59"/>
      <c r="B579" s="59"/>
    </row>
    <row r="580" spans="1:2" x14ac:dyDescent="0.25">
      <c r="A580" s="59"/>
      <c r="B580" s="59"/>
    </row>
    <row r="581" spans="1:2" x14ac:dyDescent="0.25">
      <c r="A581" s="59"/>
      <c r="B581" s="59"/>
    </row>
    <row r="582" spans="1:2" x14ac:dyDescent="0.25">
      <c r="A582" s="59"/>
      <c r="B582" s="59"/>
    </row>
    <row r="583" spans="1:2" x14ac:dyDescent="0.25">
      <c r="A583" s="59"/>
      <c r="B583" s="59"/>
    </row>
    <row r="584" spans="1:2" x14ac:dyDescent="0.25">
      <c r="A584" s="59"/>
      <c r="B584" s="59"/>
    </row>
    <row r="585" spans="1:2" x14ac:dyDescent="0.25">
      <c r="A585" s="59"/>
      <c r="B585" s="59"/>
    </row>
    <row r="586" spans="1:2" x14ac:dyDescent="0.25">
      <c r="A586" s="59"/>
      <c r="B586" s="59"/>
    </row>
    <row r="587" spans="1:2" x14ac:dyDescent="0.25">
      <c r="A587" s="59"/>
      <c r="B587" s="59"/>
    </row>
    <row r="588" spans="1:2" x14ac:dyDescent="0.25">
      <c r="A588" s="59"/>
      <c r="B588" s="59"/>
    </row>
    <row r="589" spans="1:2" x14ac:dyDescent="0.25">
      <c r="A589" s="59"/>
      <c r="B589" s="59"/>
    </row>
    <row r="590" spans="1:2" x14ac:dyDescent="0.25">
      <c r="A590" s="59"/>
      <c r="B590" s="59"/>
    </row>
    <row r="591" spans="1:2" x14ac:dyDescent="0.25">
      <c r="A591" s="59"/>
      <c r="B591" s="59"/>
    </row>
    <row r="592" spans="1:2" x14ac:dyDescent="0.25">
      <c r="A592" s="59"/>
      <c r="B592" s="59"/>
    </row>
    <row r="593" spans="1:2" x14ac:dyDescent="0.25">
      <c r="A593" s="59"/>
      <c r="B593" s="59"/>
    </row>
    <row r="594" spans="1:2" x14ac:dyDescent="0.25">
      <c r="A594" s="59"/>
      <c r="B594" s="59"/>
    </row>
    <row r="595" spans="1:2" x14ac:dyDescent="0.25">
      <c r="A595" s="59"/>
      <c r="B595" s="59"/>
    </row>
    <row r="596" spans="1:2" x14ac:dyDescent="0.25">
      <c r="A596" s="59"/>
      <c r="B596" s="59"/>
    </row>
    <row r="597" spans="1:2" x14ac:dyDescent="0.25">
      <c r="A597" s="59"/>
      <c r="B597" s="59"/>
    </row>
    <row r="598" spans="1:2" x14ac:dyDescent="0.25">
      <c r="A598" s="59"/>
      <c r="B598" s="59"/>
    </row>
    <row r="599" spans="1:2" x14ac:dyDescent="0.25">
      <c r="A599" s="59"/>
      <c r="B599" s="59"/>
    </row>
    <row r="600" spans="1:2" x14ac:dyDescent="0.25">
      <c r="A600" s="59"/>
      <c r="B600" s="59"/>
    </row>
    <row r="601" spans="1:2" x14ac:dyDescent="0.25">
      <c r="A601" s="59"/>
      <c r="B601" s="59"/>
    </row>
    <row r="602" spans="1:2" x14ac:dyDescent="0.25">
      <c r="A602" s="59"/>
      <c r="B602" s="59"/>
    </row>
    <row r="603" spans="1:2" x14ac:dyDescent="0.25">
      <c r="A603" s="59"/>
      <c r="B603" s="59"/>
    </row>
    <row r="604" spans="1:2" x14ac:dyDescent="0.25">
      <c r="A604" s="59"/>
      <c r="B604" s="59"/>
    </row>
    <row r="605" spans="1:2" x14ac:dyDescent="0.25">
      <c r="A605" s="59"/>
      <c r="B605" s="59"/>
    </row>
    <row r="606" spans="1:2" x14ac:dyDescent="0.25">
      <c r="A606" s="59"/>
      <c r="B606" s="59"/>
    </row>
    <row r="607" spans="1:2" x14ac:dyDescent="0.25">
      <c r="A607" s="59"/>
      <c r="B607" s="59"/>
    </row>
    <row r="608" spans="1:2" x14ac:dyDescent="0.25">
      <c r="A608" s="59"/>
      <c r="B608" s="59"/>
    </row>
    <row r="609" spans="1:2" x14ac:dyDescent="0.25">
      <c r="A609" s="59"/>
      <c r="B609" s="59"/>
    </row>
    <row r="610" spans="1:2" x14ac:dyDescent="0.25">
      <c r="A610" s="59"/>
      <c r="B610" s="59"/>
    </row>
    <row r="611" spans="1:2" x14ac:dyDescent="0.25">
      <c r="A611" s="59"/>
      <c r="B611" s="59"/>
    </row>
    <row r="612" spans="1:2" x14ac:dyDescent="0.25">
      <c r="A612" s="59"/>
      <c r="B612" s="59"/>
    </row>
    <row r="613" spans="1:2" x14ac:dyDescent="0.25">
      <c r="A613" s="59"/>
      <c r="B613" s="59"/>
    </row>
    <row r="614" spans="1:2" x14ac:dyDescent="0.25">
      <c r="A614" s="59"/>
      <c r="B614" s="59"/>
    </row>
    <row r="615" spans="1:2" x14ac:dyDescent="0.25">
      <c r="A615" s="59"/>
      <c r="B615" s="59"/>
    </row>
    <row r="616" spans="1:2" x14ac:dyDescent="0.25">
      <c r="A616" s="59"/>
      <c r="B616" s="59"/>
    </row>
    <row r="617" spans="1:2" x14ac:dyDescent="0.25">
      <c r="A617" s="59"/>
      <c r="B617" s="59"/>
    </row>
    <row r="618" spans="1:2" x14ac:dyDescent="0.25">
      <c r="A618" s="59"/>
      <c r="B618" s="59"/>
    </row>
    <row r="619" spans="1:2" x14ac:dyDescent="0.25">
      <c r="A619" s="59"/>
      <c r="B619" s="59"/>
    </row>
    <row r="620" spans="1:2" x14ac:dyDescent="0.25">
      <c r="A620" s="59"/>
      <c r="B620" s="59"/>
    </row>
    <row r="621" spans="1:2" x14ac:dyDescent="0.25">
      <c r="A621" s="59"/>
      <c r="B621" s="59"/>
    </row>
    <row r="622" spans="1:2" x14ac:dyDescent="0.25">
      <c r="A622" s="59"/>
      <c r="B622" s="59"/>
    </row>
    <row r="623" spans="1:2" x14ac:dyDescent="0.25">
      <c r="A623" s="59"/>
      <c r="B623" s="59"/>
    </row>
    <row r="624" spans="1:2" x14ac:dyDescent="0.25">
      <c r="A624" s="59"/>
      <c r="B624" s="59"/>
    </row>
    <row r="625" spans="1:2" x14ac:dyDescent="0.25">
      <c r="A625" s="59"/>
      <c r="B625" s="59"/>
    </row>
    <row r="626" spans="1:2" x14ac:dyDescent="0.25">
      <c r="A626" s="59"/>
      <c r="B626" s="59"/>
    </row>
    <row r="627" spans="1:2" x14ac:dyDescent="0.25">
      <c r="A627" s="59"/>
      <c r="B627" s="59"/>
    </row>
    <row r="628" spans="1:2" x14ac:dyDescent="0.25">
      <c r="A628" s="59"/>
      <c r="B628" s="59"/>
    </row>
    <row r="629" spans="1:2" x14ac:dyDescent="0.25">
      <c r="A629" s="59"/>
      <c r="B629" s="59"/>
    </row>
    <row r="630" spans="1:2" x14ac:dyDescent="0.25">
      <c r="A630" s="59"/>
      <c r="B630" s="59"/>
    </row>
    <row r="631" spans="1:2" x14ac:dyDescent="0.25">
      <c r="A631" s="59"/>
      <c r="B631" s="59"/>
    </row>
    <row r="632" spans="1:2" x14ac:dyDescent="0.25">
      <c r="A632" s="59"/>
      <c r="B632" s="59"/>
    </row>
    <row r="633" spans="1:2" x14ac:dyDescent="0.25">
      <c r="A633" s="59"/>
      <c r="B633" s="59"/>
    </row>
    <row r="634" spans="1:2" x14ac:dyDescent="0.25">
      <c r="A634" s="59"/>
      <c r="B634" s="59"/>
    </row>
    <row r="635" spans="1:2" x14ac:dyDescent="0.25">
      <c r="A635" s="59"/>
      <c r="B635" s="59"/>
    </row>
    <row r="636" spans="1:2" x14ac:dyDescent="0.25">
      <c r="A636" s="59"/>
      <c r="B636" s="59"/>
    </row>
    <row r="637" spans="1:2" x14ac:dyDescent="0.25">
      <c r="A637" s="59"/>
      <c r="B637" s="59"/>
    </row>
    <row r="638" spans="1:2" x14ac:dyDescent="0.25">
      <c r="A638" s="59"/>
      <c r="B638" s="59"/>
    </row>
    <row r="639" spans="1:2" x14ac:dyDescent="0.25">
      <c r="A639" s="59"/>
      <c r="B639" s="59"/>
    </row>
    <row r="640" spans="1:2" x14ac:dyDescent="0.25">
      <c r="A640" s="59"/>
      <c r="B640" s="59"/>
    </row>
    <row r="641" spans="1:2" x14ac:dyDescent="0.25">
      <c r="A641" s="59"/>
      <c r="B641" s="59"/>
    </row>
    <row r="642" spans="1:2" x14ac:dyDescent="0.25">
      <c r="A642" s="59"/>
      <c r="B642" s="59"/>
    </row>
    <row r="643" spans="1:2" x14ac:dyDescent="0.25">
      <c r="A643" s="59"/>
      <c r="B643" s="59"/>
    </row>
    <row r="644" spans="1:2" x14ac:dyDescent="0.25">
      <c r="A644" s="59"/>
      <c r="B644" s="59"/>
    </row>
    <row r="645" spans="1:2" x14ac:dyDescent="0.25">
      <c r="A645" s="59"/>
      <c r="B645" s="59"/>
    </row>
    <row r="646" spans="1:2" x14ac:dyDescent="0.25">
      <c r="A646" s="59"/>
      <c r="B646" s="59"/>
    </row>
    <row r="647" spans="1:2" x14ac:dyDescent="0.25">
      <c r="A647" s="59"/>
      <c r="B647" s="59"/>
    </row>
    <row r="648" spans="1:2" x14ac:dyDescent="0.25">
      <c r="A648" s="59"/>
      <c r="B648" s="59"/>
    </row>
    <row r="649" spans="1:2" x14ac:dyDescent="0.25">
      <c r="A649" s="59"/>
      <c r="B649" s="59"/>
    </row>
    <row r="650" spans="1:2" x14ac:dyDescent="0.25">
      <c r="A650" s="59"/>
      <c r="B650" s="59"/>
    </row>
    <row r="651" spans="1:2" x14ac:dyDescent="0.25">
      <c r="A651" s="59"/>
      <c r="B651" s="59"/>
    </row>
    <row r="652" spans="1:2" x14ac:dyDescent="0.25">
      <c r="A652" s="59"/>
      <c r="B652" s="59"/>
    </row>
    <row r="653" spans="1:2" x14ac:dyDescent="0.25">
      <c r="A653" s="59"/>
      <c r="B653" s="59"/>
    </row>
    <row r="654" spans="1:2" x14ac:dyDescent="0.25">
      <c r="A654" s="59"/>
      <c r="B654" s="59"/>
    </row>
    <row r="655" spans="1:2" x14ac:dyDescent="0.25">
      <c r="A655" s="59"/>
      <c r="B655" s="59"/>
    </row>
    <row r="656" spans="1:2" x14ac:dyDescent="0.25">
      <c r="A656" s="59"/>
      <c r="B656" s="59"/>
    </row>
    <row r="657" spans="1:2" x14ac:dyDescent="0.25">
      <c r="A657" s="59"/>
      <c r="B657" s="59"/>
    </row>
    <row r="658" spans="1:2" x14ac:dyDescent="0.25">
      <c r="A658" s="59"/>
      <c r="B658" s="59"/>
    </row>
    <row r="659" spans="1:2" x14ac:dyDescent="0.25">
      <c r="A659" s="59"/>
      <c r="B659" s="59"/>
    </row>
    <row r="660" spans="1:2" x14ac:dyDescent="0.25">
      <c r="A660" s="59"/>
      <c r="B660" s="59"/>
    </row>
    <row r="661" spans="1:2" x14ac:dyDescent="0.25">
      <c r="A661" s="59"/>
      <c r="B661" s="59"/>
    </row>
    <row r="662" spans="1:2" x14ac:dyDescent="0.25">
      <c r="A662" s="59"/>
      <c r="B662" s="59"/>
    </row>
    <row r="663" spans="1:2" x14ac:dyDescent="0.25">
      <c r="A663" s="59"/>
      <c r="B663" s="59"/>
    </row>
    <row r="664" spans="1:2" x14ac:dyDescent="0.25">
      <c r="A664" s="59"/>
      <c r="B664" s="59"/>
    </row>
    <row r="665" spans="1:2" x14ac:dyDescent="0.25">
      <c r="A665" s="59"/>
      <c r="B665" s="59"/>
    </row>
    <row r="666" spans="1:2" x14ac:dyDescent="0.25">
      <c r="A666" s="59"/>
      <c r="B666" s="59"/>
    </row>
    <row r="667" spans="1:2" x14ac:dyDescent="0.25">
      <c r="A667" s="59"/>
      <c r="B667" s="59"/>
    </row>
    <row r="668" spans="1:2" x14ac:dyDescent="0.25">
      <c r="A668" s="59"/>
      <c r="B668" s="59"/>
    </row>
    <row r="669" spans="1:2" x14ac:dyDescent="0.25">
      <c r="A669" s="59"/>
      <c r="B669" s="59"/>
    </row>
    <row r="670" spans="1:2" x14ac:dyDescent="0.25">
      <c r="A670" s="59"/>
      <c r="B670" s="59"/>
    </row>
    <row r="671" spans="1:2" x14ac:dyDescent="0.25">
      <c r="A671" s="59"/>
      <c r="B671" s="59"/>
    </row>
    <row r="672" spans="1:2" x14ac:dyDescent="0.25">
      <c r="A672" s="59"/>
      <c r="B672" s="59"/>
    </row>
    <row r="673" spans="1:2" x14ac:dyDescent="0.25">
      <c r="A673" s="59"/>
      <c r="B673" s="59"/>
    </row>
    <row r="674" spans="1:2" x14ac:dyDescent="0.25">
      <c r="A674" s="59"/>
      <c r="B674" s="59"/>
    </row>
    <row r="675" spans="1:2" x14ac:dyDescent="0.25">
      <c r="A675" s="59"/>
      <c r="B675" s="59"/>
    </row>
    <row r="676" spans="1:2" x14ac:dyDescent="0.25">
      <c r="A676" s="59"/>
      <c r="B676" s="59"/>
    </row>
    <row r="677" spans="1:2" x14ac:dyDescent="0.25">
      <c r="A677" s="59"/>
      <c r="B677" s="59"/>
    </row>
    <row r="678" spans="1:2" x14ac:dyDescent="0.25">
      <c r="A678" s="59"/>
      <c r="B678" s="59"/>
    </row>
    <row r="679" spans="1:2" x14ac:dyDescent="0.25">
      <c r="A679" s="59"/>
      <c r="B679" s="59"/>
    </row>
    <row r="680" spans="1:2" x14ac:dyDescent="0.25">
      <c r="A680" s="59"/>
      <c r="B680" s="59"/>
    </row>
    <row r="681" spans="1:2" x14ac:dyDescent="0.25">
      <c r="A681" s="59"/>
      <c r="B681" s="59"/>
    </row>
    <row r="682" spans="1:2" x14ac:dyDescent="0.25">
      <c r="A682" s="59"/>
      <c r="B682" s="59"/>
    </row>
    <row r="683" spans="1:2" x14ac:dyDescent="0.25">
      <c r="A683" s="59"/>
      <c r="B683" s="59"/>
    </row>
    <row r="684" spans="1:2" x14ac:dyDescent="0.25">
      <c r="A684" s="59"/>
      <c r="B684" s="59"/>
    </row>
    <row r="685" spans="1:2" x14ac:dyDescent="0.25">
      <c r="A685" s="59"/>
      <c r="B685" s="59"/>
    </row>
    <row r="686" spans="1:2" x14ac:dyDescent="0.25">
      <c r="A686" s="59"/>
      <c r="B686" s="59"/>
    </row>
    <row r="687" spans="1:2" x14ac:dyDescent="0.25">
      <c r="A687" s="59"/>
      <c r="B687" s="59"/>
    </row>
    <row r="688" spans="1:2" x14ac:dyDescent="0.25">
      <c r="A688" s="59"/>
      <c r="B688" s="59"/>
    </row>
    <row r="689" spans="1:2" x14ac:dyDescent="0.25">
      <c r="A689" s="59"/>
      <c r="B689" s="59"/>
    </row>
    <row r="690" spans="1:2" x14ac:dyDescent="0.25">
      <c r="A690" s="59"/>
      <c r="B690" s="59"/>
    </row>
    <row r="691" spans="1:2" x14ac:dyDescent="0.25">
      <c r="A691" s="59"/>
      <c r="B691" s="59"/>
    </row>
    <row r="692" spans="1:2" x14ac:dyDescent="0.25">
      <c r="A692" s="59"/>
      <c r="B692" s="59"/>
    </row>
    <row r="693" spans="1:2" x14ac:dyDescent="0.25">
      <c r="A693" s="59"/>
      <c r="B693" s="59"/>
    </row>
    <row r="694" spans="1:2" x14ac:dyDescent="0.25">
      <c r="A694" s="59"/>
      <c r="B694" s="59"/>
    </row>
    <row r="695" spans="1:2" x14ac:dyDescent="0.25">
      <c r="A695" s="59"/>
      <c r="B695" s="59"/>
    </row>
    <row r="696" spans="1:2" x14ac:dyDescent="0.25">
      <c r="A696" s="59"/>
      <c r="B696" s="59"/>
    </row>
    <row r="697" spans="1:2" x14ac:dyDescent="0.25">
      <c r="A697" s="59"/>
      <c r="B697" s="59"/>
    </row>
    <row r="698" spans="1:2" x14ac:dyDescent="0.25">
      <c r="A698" s="59"/>
      <c r="B698" s="59"/>
    </row>
    <row r="699" spans="1:2" x14ac:dyDescent="0.25">
      <c r="A699" s="59"/>
      <c r="B699" s="59"/>
    </row>
    <row r="700" spans="1:2" x14ac:dyDescent="0.25">
      <c r="A700" s="59"/>
      <c r="B700" s="59"/>
    </row>
    <row r="701" spans="1:2" x14ac:dyDescent="0.25">
      <c r="A701" s="59"/>
      <c r="B701" s="59"/>
    </row>
    <row r="702" spans="1:2" x14ac:dyDescent="0.25">
      <c r="A702" s="59"/>
      <c r="B702" s="59"/>
    </row>
    <row r="703" spans="1:2" x14ac:dyDescent="0.25">
      <c r="A703" s="59"/>
      <c r="B703" s="59"/>
    </row>
    <row r="704" spans="1:2" x14ac:dyDescent="0.25">
      <c r="A704" s="59"/>
      <c r="B704" s="59"/>
    </row>
    <row r="705" spans="1:2" x14ac:dyDescent="0.25">
      <c r="A705" s="59"/>
      <c r="B705" s="59"/>
    </row>
    <row r="706" spans="1:2" x14ac:dyDescent="0.25">
      <c r="A706" s="59"/>
      <c r="B706" s="59"/>
    </row>
    <row r="707" spans="1:2" x14ac:dyDescent="0.25">
      <c r="B707" s="155"/>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V22"/>
  <sheetViews>
    <sheetView zoomScale="80" zoomScaleNormal="80" workbookViewId="0">
      <selection activeCell="E11" sqref="E11"/>
    </sheetView>
  </sheetViews>
  <sheetFormatPr baseColWidth="10" defaultColWidth="0" defaultRowHeight="12" zeroHeight="1" x14ac:dyDescent="0.2"/>
  <cols>
    <col min="1" max="1" width="8.42578125" style="125" customWidth="1"/>
    <col min="2" max="2" width="34" style="125" customWidth="1"/>
    <col min="3" max="3" width="19.42578125" style="125" customWidth="1"/>
    <col min="4" max="6" width="15.7109375" style="125" customWidth="1"/>
    <col min="7" max="7" width="21.7109375" style="125" customWidth="1"/>
    <col min="8" max="13" width="15.7109375" style="125" customWidth="1"/>
    <col min="14" max="256" width="11.42578125" style="125" hidden="1" customWidth="1"/>
    <col min="257" max="16384" width="0" style="125" hidden="1"/>
  </cols>
  <sheetData>
    <row r="1" spans="1:61" s="126" customFormat="1" ht="30" customHeight="1" x14ac:dyDescent="0.2">
      <c r="A1" s="253"/>
      <c r="B1" s="253"/>
      <c r="C1" s="254" t="s">
        <v>254</v>
      </c>
      <c r="D1" s="254"/>
      <c r="E1" s="254"/>
      <c r="F1" s="254"/>
      <c r="G1" s="254"/>
      <c r="H1" s="254"/>
      <c r="I1" s="254"/>
      <c r="J1" s="254"/>
      <c r="K1" s="254"/>
      <c r="L1" s="254"/>
      <c r="M1" s="254"/>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row>
    <row r="2" spans="1:61" s="126" customFormat="1" ht="30" customHeight="1" x14ac:dyDescent="0.2">
      <c r="A2" s="253"/>
      <c r="B2" s="253"/>
      <c r="C2" s="254" t="s">
        <v>8</v>
      </c>
      <c r="D2" s="254"/>
      <c r="E2" s="254"/>
      <c r="F2" s="254"/>
      <c r="G2" s="254"/>
      <c r="H2" s="254"/>
      <c r="I2" s="254"/>
      <c r="J2" s="254"/>
      <c r="K2" s="254"/>
      <c r="L2" s="254"/>
      <c r="M2" s="254"/>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row>
    <row r="3" spans="1:61" s="126" customFormat="1" ht="30" customHeight="1" x14ac:dyDescent="0.2">
      <c r="A3" s="253"/>
      <c r="B3" s="253"/>
      <c r="C3" s="254" t="s">
        <v>207</v>
      </c>
      <c r="D3" s="254"/>
      <c r="E3" s="254"/>
      <c r="F3" s="254"/>
      <c r="G3" s="254"/>
      <c r="H3" s="254"/>
      <c r="I3" s="254"/>
      <c r="J3" s="254"/>
      <c r="K3" s="254"/>
      <c r="L3" s="254"/>
      <c r="M3" s="254"/>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row>
    <row r="4" spans="1:61" s="126" customFormat="1" ht="30" customHeight="1" x14ac:dyDescent="0.2">
      <c r="A4" s="253"/>
      <c r="B4" s="253"/>
      <c r="C4" s="252" t="s">
        <v>244</v>
      </c>
      <c r="D4" s="252"/>
      <c r="E4" s="252"/>
      <c r="F4" s="252"/>
      <c r="G4" s="252" t="s">
        <v>528</v>
      </c>
      <c r="H4" s="252"/>
      <c r="I4" s="252"/>
      <c r="J4" s="252"/>
      <c r="K4" s="252"/>
      <c r="L4" s="252"/>
      <c r="M4" s="252"/>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row>
    <row r="5" spans="1:61" s="126" customFormat="1" ht="30" customHeight="1" x14ac:dyDescent="0.2">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row>
    <row r="6" spans="1:61" ht="30" customHeight="1" x14ac:dyDescent="0.2">
      <c r="A6" s="255" t="s">
        <v>16</v>
      </c>
      <c r="B6" s="255"/>
      <c r="C6" s="255" t="s">
        <v>243</v>
      </c>
      <c r="D6" s="255"/>
      <c r="E6" s="255"/>
      <c r="F6" s="255"/>
      <c r="G6" s="126"/>
      <c r="H6" s="126"/>
      <c r="I6" s="126"/>
      <c r="J6" s="126"/>
      <c r="K6" s="126"/>
      <c r="L6" s="126"/>
      <c r="M6" s="126"/>
    </row>
    <row r="7" spans="1:61" ht="30" customHeight="1" x14ac:dyDescent="0.2">
      <c r="A7" s="255" t="s">
        <v>245</v>
      </c>
      <c r="B7" s="255"/>
      <c r="C7" s="255" t="s">
        <v>255</v>
      </c>
      <c r="D7" s="255"/>
      <c r="E7" s="255"/>
      <c r="F7" s="255"/>
      <c r="G7" s="126"/>
      <c r="H7" s="126"/>
      <c r="I7" s="126"/>
      <c r="J7" s="126"/>
      <c r="K7" s="126"/>
      <c r="L7" s="126"/>
      <c r="M7" s="126"/>
    </row>
    <row r="8" spans="1:61" ht="30" customHeight="1" x14ac:dyDescent="0.2">
      <c r="A8" s="126"/>
      <c r="B8" s="126"/>
      <c r="C8" s="126"/>
      <c r="D8" s="126"/>
      <c r="E8" s="126"/>
      <c r="F8" s="126"/>
      <c r="G8" s="126"/>
      <c r="H8" s="126"/>
      <c r="I8" s="126"/>
      <c r="J8" s="126"/>
      <c r="K8" s="126"/>
      <c r="L8" s="126"/>
      <c r="M8" s="126"/>
    </row>
    <row r="9" spans="1:61" s="127" customFormat="1" ht="30" customHeight="1" x14ac:dyDescent="0.2">
      <c r="A9" s="256" t="s">
        <v>246</v>
      </c>
      <c r="B9" s="256"/>
      <c r="C9" s="256"/>
      <c r="D9" s="256"/>
      <c r="E9" s="256"/>
      <c r="F9" s="256"/>
      <c r="G9" s="256"/>
      <c r="H9" s="256"/>
      <c r="I9" s="256"/>
      <c r="J9" s="256"/>
      <c r="K9" s="256" t="s">
        <v>271</v>
      </c>
      <c r="L9" s="256"/>
      <c r="M9" s="256"/>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row>
    <row r="10" spans="1:61" s="127" customFormat="1" ht="38.25" customHeight="1" x14ac:dyDescent="0.2">
      <c r="A10" s="128" t="s">
        <v>0</v>
      </c>
      <c r="B10" s="128" t="s">
        <v>94</v>
      </c>
      <c r="C10" s="128" t="s">
        <v>247</v>
      </c>
      <c r="D10" s="128" t="s">
        <v>248</v>
      </c>
      <c r="E10" s="128" t="s">
        <v>249</v>
      </c>
      <c r="F10" s="128">
        <v>2016</v>
      </c>
      <c r="G10" s="128">
        <v>2017</v>
      </c>
      <c r="H10" s="128">
        <v>2018</v>
      </c>
      <c r="I10" s="128">
        <v>2019</v>
      </c>
      <c r="J10" s="128">
        <v>2020</v>
      </c>
      <c r="K10" s="124" t="s">
        <v>272</v>
      </c>
      <c r="L10" s="124" t="s">
        <v>273</v>
      </c>
      <c r="M10" s="124" t="s">
        <v>274</v>
      </c>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row>
    <row r="11" spans="1:61" s="78" customFormat="1" ht="63.75" customHeight="1" x14ac:dyDescent="0.2">
      <c r="A11" s="129">
        <v>1</v>
      </c>
      <c r="B11" s="157" t="str">
        <f>+'Sección 1. Metas - Magnitud'!F11</f>
        <v>Implementar el 100% de las acciones para la sostenibilidad y mejora del SIG</v>
      </c>
      <c r="C11" s="129" t="s">
        <v>111</v>
      </c>
      <c r="D11" s="130" t="s">
        <v>258</v>
      </c>
      <c r="E11" s="131">
        <v>1</v>
      </c>
      <c r="F11" s="131" t="s">
        <v>228</v>
      </c>
      <c r="G11" s="131">
        <v>1</v>
      </c>
      <c r="H11" s="447">
        <v>1</v>
      </c>
      <c r="I11" s="131">
        <v>1</v>
      </c>
      <c r="J11" s="131">
        <v>1</v>
      </c>
      <c r="K11" s="131">
        <f>+'Sección 1. Metas - Magnitud'!U13</f>
        <v>1</v>
      </c>
      <c r="L11" s="133">
        <f>+AVERAGE(G11,H11,I11,K11,J11)</f>
        <v>1</v>
      </c>
      <c r="M11" s="131">
        <f>+AVERAGE(G11:I11,K11)/E11</f>
        <v>1</v>
      </c>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row>
    <row r="12" spans="1:61" s="78" customFormat="1" ht="63.75" customHeight="1" x14ac:dyDescent="0.2">
      <c r="A12" s="129">
        <v>2</v>
      </c>
      <c r="B12" s="157" t="str">
        <f>+'Sección 1. Metas - Magnitud'!F14</f>
        <v>Adelantar el 100% de las actividades de seguimiento a la inversión</v>
      </c>
      <c r="C12" s="129" t="s">
        <v>111</v>
      </c>
      <c r="D12" s="130" t="s">
        <v>258</v>
      </c>
      <c r="E12" s="131">
        <v>1</v>
      </c>
      <c r="F12" s="132" t="s">
        <v>228</v>
      </c>
      <c r="G12" s="131">
        <v>1</v>
      </c>
      <c r="H12" s="447">
        <v>1</v>
      </c>
      <c r="I12" s="131">
        <v>1</v>
      </c>
      <c r="J12" s="131">
        <v>1</v>
      </c>
      <c r="K12" s="131">
        <f>+'Sección 1. Metas - Magnitud'!U16</f>
        <v>1</v>
      </c>
      <c r="L12" s="133">
        <f t="shared" ref="L12:L14" si="0">+AVERAGE(G12,H12,I12,K12,J12)</f>
        <v>1</v>
      </c>
      <c r="M12" s="131">
        <f>+AVERAGE(G12:I12,K12)/E12</f>
        <v>1</v>
      </c>
    </row>
    <row r="13" spans="1:61" s="78" customFormat="1" ht="63.75" customHeight="1" x14ac:dyDescent="0.2">
      <c r="A13" s="129">
        <v>3</v>
      </c>
      <c r="B13" s="157" t="str">
        <f>+'Sección 1. Metas - Magnitud'!F17</f>
        <v>Cumplir el 100% de las actividades propuestas en el Modelo Integrado de Planeación y Gestión - MIPG por la Oficina Asesora de Planeación Institucional</v>
      </c>
      <c r="C13" s="129" t="s">
        <v>111</v>
      </c>
      <c r="D13" s="130" t="s">
        <v>258</v>
      </c>
      <c r="E13" s="131">
        <v>1</v>
      </c>
      <c r="F13" s="132" t="s">
        <v>228</v>
      </c>
      <c r="G13" s="132" t="s">
        <v>228</v>
      </c>
      <c r="H13" s="447">
        <v>1</v>
      </c>
      <c r="I13" s="131">
        <v>1</v>
      </c>
      <c r="J13" s="131">
        <v>1</v>
      </c>
      <c r="K13" s="131">
        <f>+'Sección 1. Metas - Magnitud'!U19</f>
        <v>1</v>
      </c>
      <c r="L13" s="133">
        <f t="shared" si="0"/>
        <v>1</v>
      </c>
      <c r="M13" s="131">
        <f>+AVERAGE(H13:J13,K13)/E13</f>
        <v>1</v>
      </c>
    </row>
    <row r="14" spans="1:61" s="78" customFormat="1" ht="63.75" customHeight="1" x14ac:dyDescent="0.2">
      <c r="A14" s="129">
        <v>4</v>
      </c>
      <c r="B14" s="157" t="str">
        <f>+'Sección 1. Metas - Magnitud'!F20</f>
        <v>Realizar el 100% de las actividades programadas en el Plan Anticorrupción y de Atención al Ciudadano de la vigencia por la Oficina Asesora de Planeación Institucional</v>
      </c>
      <c r="C14" s="129" t="s">
        <v>111</v>
      </c>
      <c r="D14" s="130" t="s">
        <v>258</v>
      </c>
      <c r="E14" s="131">
        <v>1</v>
      </c>
      <c r="F14" s="132" t="s">
        <v>228</v>
      </c>
      <c r="G14" s="132" t="s">
        <v>228</v>
      </c>
      <c r="H14" s="447">
        <v>1</v>
      </c>
      <c r="I14" s="131">
        <v>1</v>
      </c>
      <c r="J14" s="131">
        <v>1</v>
      </c>
      <c r="K14" s="131">
        <f>+'Sección 1. Metas - Magnitud'!U22</f>
        <v>1</v>
      </c>
      <c r="L14" s="133">
        <f t="shared" si="0"/>
        <v>1</v>
      </c>
      <c r="M14" s="131">
        <f>+AVERAGE(H14:J14,K14)/E14</f>
        <v>1</v>
      </c>
    </row>
    <row r="15" spans="1:61" s="78" customFormat="1" hidden="1" x14ac:dyDescent="0.2">
      <c r="H15" s="448"/>
    </row>
    <row r="16" spans="1:61" hidden="1" x14ac:dyDescent="0.2">
      <c r="H16" s="429"/>
    </row>
    <row r="17" spans="6:8" hidden="1" x14ac:dyDescent="0.2">
      <c r="H17" s="429"/>
    </row>
    <row r="18" spans="6:8" hidden="1" x14ac:dyDescent="0.2">
      <c r="H18" s="429"/>
    </row>
    <row r="19" spans="6:8" hidden="1" x14ac:dyDescent="0.2">
      <c r="H19" s="429"/>
    </row>
    <row r="20" spans="6:8" hidden="1" x14ac:dyDescent="0.2">
      <c r="F20" s="429"/>
      <c r="H20" s="429"/>
    </row>
    <row r="21" spans="6:8" hidden="1" x14ac:dyDescent="0.2">
      <c r="F21" s="429"/>
      <c r="H21" s="429"/>
    </row>
    <row r="22" spans="6:8" hidden="1" x14ac:dyDescent="0.2">
      <c r="F22" s="429"/>
      <c r="H22" s="429"/>
    </row>
  </sheetData>
  <sheetProtection autoFilter="0" pivotTables="0"/>
  <mergeCells count="12">
    <mergeCell ref="A6:B6"/>
    <mergeCell ref="K9:M9"/>
    <mergeCell ref="A7:B7"/>
    <mergeCell ref="A9:J9"/>
    <mergeCell ref="C6:F6"/>
    <mergeCell ref="C7:F7"/>
    <mergeCell ref="G4:M4"/>
    <mergeCell ref="A1:B4"/>
    <mergeCell ref="C4:F4"/>
    <mergeCell ref="C1:M1"/>
    <mergeCell ref="C2:M2"/>
    <mergeCell ref="C3:M3"/>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57"/>
  <sheetViews>
    <sheetView topLeftCell="A21" zoomScaleNormal="100" zoomScaleSheetLayoutView="100" workbookViewId="0">
      <selection activeCell="B13" sqref="B13:H13"/>
    </sheetView>
  </sheetViews>
  <sheetFormatPr baseColWidth="10" defaultColWidth="0" defaultRowHeight="30" customHeight="1" x14ac:dyDescent="0.2"/>
  <cols>
    <col min="1" max="1" width="25.7109375" style="134" customWidth="1"/>
    <col min="2" max="5" width="20.7109375" style="78" customWidth="1"/>
    <col min="6" max="6" width="20.7109375" style="127" customWidth="1"/>
    <col min="7" max="7" width="21.7109375" style="78" customWidth="1"/>
    <col min="8" max="8" width="20.7109375" style="78" customWidth="1"/>
    <col min="9" max="256" width="11.42578125" style="78" customWidth="1"/>
    <col min="257" max="16384" width="0" style="78" hidden="1"/>
  </cols>
  <sheetData>
    <row r="1" spans="1:8" ht="30" customHeight="1" x14ac:dyDescent="0.2">
      <c r="A1" s="298"/>
      <c r="B1" s="254" t="s">
        <v>254</v>
      </c>
      <c r="C1" s="254"/>
      <c r="D1" s="254"/>
      <c r="E1" s="254"/>
      <c r="F1" s="254"/>
      <c r="G1" s="254"/>
      <c r="H1" s="254"/>
    </row>
    <row r="2" spans="1:8" ht="30" customHeight="1" x14ac:dyDescent="0.2">
      <c r="A2" s="298"/>
      <c r="B2" s="255" t="s">
        <v>8</v>
      </c>
      <c r="C2" s="255"/>
      <c r="D2" s="255"/>
      <c r="E2" s="255"/>
      <c r="F2" s="255"/>
      <c r="G2" s="255"/>
      <c r="H2" s="255"/>
    </row>
    <row r="3" spans="1:8" ht="30" customHeight="1" x14ac:dyDescent="0.2">
      <c r="A3" s="298"/>
      <c r="B3" s="255" t="s">
        <v>106</v>
      </c>
      <c r="C3" s="255"/>
      <c r="D3" s="255"/>
      <c r="E3" s="255"/>
      <c r="F3" s="255"/>
      <c r="G3" s="255"/>
      <c r="H3" s="255"/>
    </row>
    <row r="4" spans="1:8" ht="30" customHeight="1" x14ac:dyDescent="0.2">
      <c r="A4" s="298"/>
      <c r="B4" s="255" t="s">
        <v>107</v>
      </c>
      <c r="C4" s="255"/>
      <c r="D4" s="255"/>
      <c r="E4" s="255"/>
      <c r="F4" s="290" t="s">
        <v>250</v>
      </c>
      <c r="G4" s="290"/>
      <c r="H4" s="290"/>
    </row>
    <row r="5" spans="1:8" ht="30" customHeight="1" x14ac:dyDescent="0.2">
      <c r="A5" s="287" t="s">
        <v>108</v>
      </c>
      <c r="B5" s="288"/>
      <c r="C5" s="288"/>
      <c r="D5" s="288"/>
      <c r="E5" s="288"/>
      <c r="F5" s="288"/>
      <c r="G5" s="288"/>
      <c r="H5" s="289"/>
    </row>
    <row r="6" spans="1:8" ht="30" customHeight="1" x14ac:dyDescent="0.2">
      <c r="A6" s="294" t="s">
        <v>109</v>
      </c>
      <c r="B6" s="295"/>
      <c r="C6" s="295"/>
      <c r="D6" s="295"/>
      <c r="E6" s="295"/>
      <c r="F6" s="295"/>
      <c r="G6" s="295"/>
      <c r="H6" s="296"/>
    </row>
    <row r="7" spans="1:8" ht="30" customHeight="1" x14ac:dyDescent="0.2">
      <c r="A7" s="266" t="s">
        <v>110</v>
      </c>
      <c r="B7" s="266"/>
      <c r="C7" s="266"/>
      <c r="D7" s="266"/>
      <c r="E7" s="266"/>
      <c r="F7" s="266"/>
      <c r="G7" s="266"/>
      <c r="H7" s="266"/>
    </row>
    <row r="8" spans="1:8" ht="30" customHeight="1" x14ac:dyDescent="0.2">
      <c r="A8" s="119" t="s">
        <v>229</v>
      </c>
      <c r="B8" s="120" t="s">
        <v>177</v>
      </c>
      <c r="C8" s="258" t="s">
        <v>230</v>
      </c>
      <c r="D8" s="258"/>
      <c r="E8" s="274" t="s">
        <v>534</v>
      </c>
      <c r="F8" s="274"/>
      <c r="G8" s="274"/>
      <c r="H8" s="274"/>
    </row>
    <row r="9" spans="1:8" ht="30" customHeight="1" x14ac:dyDescent="0.2">
      <c r="A9" s="119" t="s">
        <v>112</v>
      </c>
      <c r="B9" s="120" t="s">
        <v>113</v>
      </c>
      <c r="C9" s="258" t="s">
        <v>114</v>
      </c>
      <c r="D9" s="258"/>
      <c r="E9" s="279" t="s">
        <v>257</v>
      </c>
      <c r="F9" s="279"/>
      <c r="G9" s="83" t="s">
        <v>115</v>
      </c>
      <c r="H9" s="120" t="s">
        <v>113</v>
      </c>
    </row>
    <row r="10" spans="1:8" ht="30" customHeight="1" x14ac:dyDescent="0.2">
      <c r="A10" s="119" t="s">
        <v>116</v>
      </c>
      <c r="B10" s="297" t="s">
        <v>177</v>
      </c>
      <c r="C10" s="297"/>
      <c r="D10" s="297"/>
      <c r="E10" s="297"/>
      <c r="F10" s="83" t="s">
        <v>117</v>
      </c>
      <c r="G10" s="291" t="s">
        <v>177</v>
      </c>
      <c r="H10" s="291"/>
    </row>
    <row r="11" spans="1:8" ht="30" customHeight="1" x14ac:dyDescent="0.2">
      <c r="A11" s="119" t="s">
        <v>119</v>
      </c>
      <c r="B11" s="292" t="s">
        <v>118</v>
      </c>
      <c r="C11" s="292"/>
      <c r="D11" s="292"/>
      <c r="E11" s="292"/>
      <c r="F11" s="83" t="s">
        <v>120</v>
      </c>
      <c r="G11" s="293" t="s">
        <v>178</v>
      </c>
      <c r="H11" s="436"/>
    </row>
    <row r="12" spans="1:8" ht="30" customHeight="1" x14ac:dyDescent="0.2">
      <c r="A12" s="119" t="s">
        <v>121</v>
      </c>
      <c r="B12" s="275" t="s">
        <v>102</v>
      </c>
      <c r="C12" s="275"/>
      <c r="D12" s="275"/>
      <c r="E12" s="275"/>
      <c r="F12" s="275"/>
      <c r="G12" s="275"/>
      <c r="H12" s="423"/>
    </row>
    <row r="13" spans="1:8" ht="30" customHeight="1" x14ac:dyDescent="0.2">
      <c r="A13" s="119" t="s">
        <v>122</v>
      </c>
      <c r="B13" s="286" t="s">
        <v>177</v>
      </c>
      <c r="C13" s="286"/>
      <c r="D13" s="286"/>
      <c r="E13" s="286"/>
      <c r="F13" s="286"/>
      <c r="G13" s="286"/>
      <c r="H13" s="424"/>
    </row>
    <row r="14" spans="1:8" ht="30" customHeight="1" x14ac:dyDescent="0.2">
      <c r="A14" s="119" t="s">
        <v>123</v>
      </c>
      <c r="B14" s="274" t="s">
        <v>275</v>
      </c>
      <c r="C14" s="274"/>
      <c r="D14" s="274"/>
      <c r="E14" s="274"/>
      <c r="F14" s="83" t="s">
        <v>124</v>
      </c>
      <c r="G14" s="279" t="s">
        <v>125</v>
      </c>
      <c r="H14" s="424"/>
    </row>
    <row r="15" spans="1:8" ht="30" customHeight="1" x14ac:dyDescent="0.2">
      <c r="A15" s="119" t="s">
        <v>126</v>
      </c>
      <c r="B15" s="283" t="s">
        <v>281</v>
      </c>
      <c r="C15" s="283"/>
      <c r="D15" s="283"/>
      <c r="E15" s="283"/>
      <c r="F15" s="83" t="s">
        <v>127</v>
      </c>
      <c r="G15" s="279" t="s">
        <v>111</v>
      </c>
      <c r="H15" s="424"/>
    </row>
    <row r="16" spans="1:8" ht="30" customHeight="1" x14ac:dyDescent="0.2">
      <c r="A16" s="119" t="s">
        <v>128</v>
      </c>
      <c r="B16" s="274" t="s">
        <v>226</v>
      </c>
      <c r="C16" s="274"/>
      <c r="D16" s="274"/>
      <c r="E16" s="274"/>
      <c r="F16" s="274"/>
      <c r="G16" s="274"/>
      <c r="H16" s="423"/>
    </row>
    <row r="17" spans="1:8" ht="30" customHeight="1" x14ac:dyDescent="0.2">
      <c r="A17" s="119" t="s">
        <v>130</v>
      </c>
      <c r="B17" s="274" t="s">
        <v>191</v>
      </c>
      <c r="C17" s="274"/>
      <c r="D17" s="274"/>
      <c r="E17" s="274"/>
      <c r="F17" s="274"/>
      <c r="G17" s="274"/>
      <c r="H17" s="423"/>
    </row>
    <row r="18" spans="1:8" ht="30" customHeight="1" x14ac:dyDescent="0.2">
      <c r="A18" s="119" t="s">
        <v>131</v>
      </c>
      <c r="B18" s="275" t="s">
        <v>192</v>
      </c>
      <c r="C18" s="275"/>
      <c r="D18" s="275"/>
      <c r="E18" s="275"/>
      <c r="F18" s="275"/>
      <c r="G18" s="275"/>
      <c r="H18" s="423"/>
    </row>
    <row r="19" spans="1:8" ht="30" customHeight="1" x14ac:dyDescent="0.2">
      <c r="A19" s="119" t="s">
        <v>132</v>
      </c>
      <c r="B19" s="276" t="s">
        <v>133</v>
      </c>
      <c r="C19" s="276"/>
      <c r="D19" s="276"/>
      <c r="E19" s="276"/>
      <c r="F19" s="276"/>
      <c r="G19" s="276"/>
      <c r="H19" s="438"/>
    </row>
    <row r="20" spans="1:8" ht="30" customHeight="1" x14ac:dyDescent="0.2">
      <c r="A20" s="258" t="s">
        <v>134</v>
      </c>
      <c r="B20" s="284" t="s">
        <v>285</v>
      </c>
      <c r="C20" s="284"/>
      <c r="D20" s="284"/>
      <c r="E20" s="285" t="s">
        <v>136</v>
      </c>
      <c r="F20" s="422"/>
      <c r="G20" s="285"/>
      <c r="H20" s="422"/>
    </row>
    <row r="21" spans="1:8" ht="30" customHeight="1" x14ac:dyDescent="0.2">
      <c r="A21" s="258"/>
      <c r="B21" s="275" t="s">
        <v>188</v>
      </c>
      <c r="C21" s="275"/>
      <c r="D21" s="275"/>
      <c r="E21" s="275" t="s">
        <v>189</v>
      </c>
      <c r="F21" s="423"/>
      <c r="G21" s="275"/>
      <c r="H21" s="423"/>
    </row>
    <row r="22" spans="1:8" ht="30" customHeight="1" x14ac:dyDescent="0.2">
      <c r="A22" s="119" t="s">
        <v>137</v>
      </c>
      <c r="B22" s="279" t="s">
        <v>133</v>
      </c>
      <c r="C22" s="279"/>
      <c r="D22" s="279"/>
      <c r="E22" s="279" t="s">
        <v>133</v>
      </c>
      <c r="F22" s="424"/>
      <c r="G22" s="279"/>
      <c r="H22" s="424"/>
    </row>
    <row r="23" spans="1:8" ht="30" customHeight="1" x14ac:dyDescent="0.2">
      <c r="A23" s="119" t="s">
        <v>138</v>
      </c>
      <c r="B23" s="275" t="s">
        <v>193</v>
      </c>
      <c r="C23" s="275"/>
      <c r="D23" s="275"/>
      <c r="E23" s="275" t="s">
        <v>194</v>
      </c>
      <c r="F23" s="275"/>
      <c r="G23" s="275"/>
      <c r="H23" s="275"/>
    </row>
    <row r="24" spans="1:8" ht="30" customHeight="1" x14ac:dyDescent="0.2">
      <c r="A24" s="119" t="s">
        <v>139</v>
      </c>
      <c r="B24" s="277">
        <v>43831</v>
      </c>
      <c r="C24" s="274"/>
      <c r="D24" s="274"/>
      <c r="E24" s="83" t="s">
        <v>140</v>
      </c>
      <c r="F24" s="282">
        <v>1</v>
      </c>
      <c r="G24" s="282"/>
      <c r="H24" s="282"/>
    </row>
    <row r="25" spans="1:8" ht="30" customHeight="1" x14ac:dyDescent="0.2">
      <c r="A25" s="119" t="s">
        <v>141</v>
      </c>
      <c r="B25" s="277">
        <v>44196</v>
      </c>
      <c r="C25" s="274"/>
      <c r="D25" s="274"/>
      <c r="E25" s="83" t="s">
        <v>142</v>
      </c>
      <c r="F25" s="278">
        <v>1</v>
      </c>
      <c r="G25" s="278"/>
      <c r="H25" s="278"/>
    </row>
    <row r="26" spans="1:8" ht="38.25" customHeight="1" x14ac:dyDescent="0.2">
      <c r="A26" s="119" t="s">
        <v>143</v>
      </c>
      <c r="B26" s="279" t="s">
        <v>129</v>
      </c>
      <c r="C26" s="279"/>
      <c r="D26" s="279"/>
      <c r="E26" s="84" t="s">
        <v>144</v>
      </c>
      <c r="F26" s="280" t="s">
        <v>228</v>
      </c>
      <c r="G26" s="280"/>
      <c r="H26" s="280"/>
    </row>
    <row r="27" spans="1:8" ht="30" customHeight="1" x14ac:dyDescent="0.2">
      <c r="A27" s="281" t="s">
        <v>145</v>
      </c>
      <c r="B27" s="281"/>
      <c r="C27" s="281"/>
      <c r="D27" s="281"/>
      <c r="E27" s="281"/>
      <c r="F27" s="281"/>
      <c r="G27" s="281"/>
      <c r="H27" s="281"/>
    </row>
    <row r="28" spans="1:8" ht="30" customHeight="1" x14ac:dyDescent="0.2">
      <c r="A28" s="123" t="s">
        <v>146</v>
      </c>
      <c r="B28" s="123" t="s">
        <v>147</v>
      </c>
      <c r="C28" s="123" t="s">
        <v>148</v>
      </c>
      <c r="D28" s="123" t="s">
        <v>149</v>
      </c>
      <c r="E28" s="123" t="s">
        <v>150</v>
      </c>
      <c r="F28" s="86" t="s">
        <v>151</v>
      </c>
      <c r="G28" s="86" t="s">
        <v>152</v>
      </c>
      <c r="H28" s="123" t="s">
        <v>153</v>
      </c>
    </row>
    <row r="29" spans="1:8" ht="20.100000000000001" customHeight="1" x14ac:dyDescent="0.2">
      <c r="A29" s="121" t="s">
        <v>154</v>
      </c>
      <c r="B29" s="101">
        <v>0</v>
      </c>
      <c r="C29" s="88">
        <f>+B29</f>
        <v>0</v>
      </c>
      <c r="D29" s="101">
        <v>0</v>
      </c>
      <c r="E29" s="89">
        <f>+D29</f>
        <v>0</v>
      </c>
      <c r="F29" s="90">
        <f>IFERROR(+B29/D29,)</f>
        <v>0</v>
      </c>
      <c r="G29" s="91">
        <f>+C29/$E$40</f>
        <v>0</v>
      </c>
      <c r="H29" s="92">
        <f>+G29/$F$25</f>
        <v>0</v>
      </c>
    </row>
    <row r="30" spans="1:8" ht="20.100000000000001" customHeight="1" x14ac:dyDescent="0.2">
      <c r="A30" s="121" t="s">
        <v>155</v>
      </c>
      <c r="B30" s="101">
        <v>0</v>
      </c>
      <c r="C30" s="88">
        <f t="shared" ref="C30:C40" si="0">+C29+B30</f>
        <v>0</v>
      </c>
      <c r="D30" s="101">
        <v>0</v>
      </c>
      <c r="E30" s="89">
        <f>+D30+E29</f>
        <v>0</v>
      </c>
      <c r="F30" s="90">
        <f t="shared" ref="F30:F40" si="1">IFERROR(+B30/D30,)</f>
        <v>0</v>
      </c>
      <c r="G30" s="91">
        <f t="shared" ref="G30:G40" si="2">+C30/$E$40</f>
        <v>0</v>
      </c>
      <c r="H30" s="92">
        <f t="shared" ref="H30:H40" si="3">+G30/$F$25</f>
        <v>0</v>
      </c>
    </row>
    <row r="31" spans="1:8" ht="20.100000000000001" customHeight="1" x14ac:dyDescent="0.2">
      <c r="A31" s="121" t="s">
        <v>156</v>
      </c>
      <c r="B31" s="101">
        <v>0.1</v>
      </c>
      <c r="C31" s="88">
        <f t="shared" si="0"/>
        <v>0.1</v>
      </c>
      <c r="D31" s="101">
        <v>0.1</v>
      </c>
      <c r="E31" s="89">
        <f t="shared" ref="E31:E40" si="4">+D31+E30</f>
        <v>0.1</v>
      </c>
      <c r="F31" s="90">
        <f t="shared" si="1"/>
        <v>1</v>
      </c>
      <c r="G31" s="91">
        <f t="shared" si="2"/>
        <v>0.10000000000000002</v>
      </c>
      <c r="H31" s="92">
        <f t="shared" si="3"/>
        <v>0.10000000000000002</v>
      </c>
    </row>
    <row r="32" spans="1:8" ht="20.100000000000001" customHeight="1" x14ac:dyDescent="0.2">
      <c r="A32" s="121" t="s">
        <v>157</v>
      </c>
      <c r="B32" s="101">
        <v>0</v>
      </c>
      <c r="C32" s="88">
        <f t="shared" si="0"/>
        <v>0.1</v>
      </c>
      <c r="D32" s="101">
        <v>0</v>
      </c>
      <c r="E32" s="89">
        <f t="shared" si="4"/>
        <v>0.1</v>
      </c>
      <c r="F32" s="90">
        <f t="shared" si="1"/>
        <v>0</v>
      </c>
      <c r="G32" s="91">
        <f t="shared" si="2"/>
        <v>0.10000000000000002</v>
      </c>
      <c r="H32" s="92">
        <f t="shared" si="3"/>
        <v>0.10000000000000002</v>
      </c>
    </row>
    <row r="33" spans="1:8" ht="20.100000000000001" customHeight="1" x14ac:dyDescent="0.2">
      <c r="A33" s="135" t="s">
        <v>158</v>
      </c>
      <c r="B33" s="101">
        <v>0.25</v>
      </c>
      <c r="C33" s="88">
        <f t="shared" si="0"/>
        <v>0.35</v>
      </c>
      <c r="D33" s="101">
        <v>0.25</v>
      </c>
      <c r="E33" s="89">
        <f t="shared" si="4"/>
        <v>0.35</v>
      </c>
      <c r="F33" s="90">
        <f t="shared" si="1"/>
        <v>1</v>
      </c>
      <c r="G33" s="91">
        <f t="shared" si="2"/>
        <v>0.35000000000000003</v>
      </c>
      <c r="H33" s="92">
        <f t="shared" si="3"/>
        <v>0.35000000000000003</v>
      </c>
    </row>
    <row r="34" spans="1:8" ht="20.100000000000001" customHeight="1" x14ac:dyDescent="0.2">
      <c r="A34" s="135" t="s">
        <v>159</v>
      </c>
      <c r="B34" s="101">
        <v>0</v>
      </c>
      <c r="C34" s="88">
        <f t="shared" si="0"/>
        <v>0.35</v>
      </c>
      <c r="D34" s="101">
        <v>0</v>
      </c>
      <c r="E34" s="89">
        <f t="shared" si="4"/>
        <v>0.35</v>
      </c>
      <c r="F34" s="90">
        <f t="shared" si="1"/>
        <v>0</v>
      </c>
      <c r="G34" s="91">
        <f t="shared" si="2"/>
        <v>0.35000000000000003</v>
      </c>
      <c r="H34" s="92">
        <f t="shared" si="3"/>
        <v>0.35000000000000003</v>
      </c>
    </row>
    <row r="35" spans="1:8" ht="20.100000000000001" customHeight="1" x14ac:dyDescent="0.2">
      <c r="A35" s="135" t="s">
        <v>286</v>
      </c>
      <c r="B35" s="101">
        <v>0.3</v>
      </c>
      <c r="C35" s="88">
        <f t="shared" si="0"/>
        <v>0.64999999999999991</v>
      </c>
      <c r="D35" s="101">
        <v>0.3</v>
      </c>
      <c r="E35" s="89">
        <f t="shared" si="4"/>
        <v>0.64999999999999991</v>
      </c>
      <c r="F35" s="90">
        <f t="shared" si="1"/>
        <v>1</v>
      </c>
      <c r="G35" s="91">
        <f t="shared" si="2"/>
        <v>0.65</v>
      </c>
      <c r="H35" s="92">
        <f t="shared" si="3"/>
        <v>0.65</v>
      </c>
    </row>
    <row r="36" spans="1:8" ht="20.100000000000001" customHeight="1" x14ac:dyDescent="0.2">
      <c r="A36" s="135" t="s">
        <v>287</v>
      </c>
      <c r="B36" s="101">
        <v>0</v>
      </c>
      <c r="C36" s="88">
        <f t="shared" si="0"/>
        <v>0.64999999999999991</v>
      </c>
      <c r="D36" s="101">
        <v>0</v>
      </c>
      <c r="E36" s="89">
        <f t="shared" si="4"/>
        <v>0.64999999999999991</v>
      </c>
      <c r="F36" s="90">
        <f t="shared" si="1"/>
        <v>0</v>
      </c>
      <c r="G36" s="91">
        <f t="shared" si="2"/>
        <v>0.65</v>
      </c>
      <c r="H36" s="92">
        <f t="shared" si="3"/>
        <v>0.65</v>
      </c>
    </row>
    <row r="37" spans="1:8" ht="20.100000000000001" customHeight="1" x14ac:dyDescent="0.2">
      <c r="A37" s="135" t="s">
        <v>288</v>
      </c>
      <c r="B37" s="101">
        <v>0.13</v>
      </c>
      <c r="C37" s="88">
        <f t="shared" si="0"/>
        <v>0.77999999999999992</v>
      </c>
      <c r="D37" s="101">
        <v>0.13</v>
      </c>
      <c r="E37" s="89">
        <f t="shared" si="4"/>
        <v>0.77999999999999992</v>
      </c>
      <c r="F37" s="90">
        <f t="shared" si="1"/>
        <v>1</v>
      </c>
      <c r="G37" s="91">
        <f t="shared" si="2"/>
        <v>0.78</v>
      </c>
      <c r="H37" s="92">
        <f t="shared" si="3"/>
        <v>0.78</v>
      </c>
    </row>
    <row r="38" spans="1:8" ht="20.100000000000001" customHeight="1" x14ac:dyDescent="0.2">
      <c r="A38" s="135" t="s">
        <v>289</v>
      </c>
      <c r="B38" s="101">
        <v>0</v>
      </c>
      <c r="C38" s="88">
        <f t="shared" si="0"/>
        <v>0.77999999999999992</v>
      </c>
      <c r="D38" s="101">
        <v>0</v>
      </c>
      <c r="E38" s="89">
        <f t="shared" si="4"/>
        <v>0.77999999999999992</v>
      </c>
      <c r="F38" s="90">
        <f t="shared" si="1"/>
        <v>0</v>
      </c>
      <c r="G38" s="91">
        <f t="shared" si="2"/>
        <v>0.78</v>
      </c>
      <c r="H38" s="92">
        <f t="shared" si="3"/>
        <v>0.78</v>
      </c>
    </row>
    <row r="39" spans="1:8" ht="20.100000000000001" customHeight="1" x14ac:dyDescent="0.2">
      <c r="A39" s="135" t="s">
        <v>290</v>
      </c>
      <c r="B39" s="101">
        <v>0</v>
      </c>
      <c r="C39" s="88">
        <f t="shared" si="0"/>
        <v>0.77999999999999992</v>
      </c>
      <c r="D39" s="101">
        <v>0.1</v>
      </c>
      <c r="E39" s="89">
        <f t="shared" si="4"/>
        <v>0.87999999999999989</v>
      </c>
      <c r="F39" s="90">
        <f t="shared" si="1"/>
        <v>0</v>
      </c>
      <c r="G39" s="91">
        <f t="shared" si="2"/>
        <v>0.78</v>
      </c>
      <c r="H39" s="92">
        <f t="shared" si="3"/>
        <v>0.78</v>
      </c>
    </row>
    <row r="40" spans="1:8" ht="20.100000000000001" customHeight="1" x14ac:dyDescent="0.2">
      <c r="A40" s="135" t="s">
        <v>291</v>
      </c>
      <c r="B40" s="101">
        <v>0.22</v>
      </c>
      <c r="C40" s="88">
        <f t="shared" si="0"/>
        <v>0.99999999999999989</v>
      </c>
      <c r="D40" s="101">
        <v>0.12</v>
      </c>
      <c r="E40" s="89">
        <f t="shared" si="4"/>
        <v>0.99999999999999989</v>
      </c>
      <c r="F40" s="90">
        <f t="shared" si="1"/>
        <v>1.8333333333333335</v>
      </c>
      <c r="G40" s="91">
        <f t="shared" si="2"/>
        <v>1</v>
      </c>
      <c r="H40" s="92">
        <f t="shared" si="3"/>
        <v>1</v>
      </c>
    </row>
    <row r="41" spans="1:8" ht="86.25" customHeight="1" x14ac:dyDescent="0.2">
      <c r="A41" s="122" t="s">
        <v>160</v>
      </c>
      <c r="B41" s="273" t="s">
        <v>601</v>
      </c>
      <c r="C41" s="273"/>
      <c r="D41" s="273"/>
      <c r="E41" s="273"/>
      <c r="F41" s="273"/>
      <c r="G41" s="273"/>
      <c r="H41" s="273"/>
    </row>
    <row r="42" spans="1:8" ht="30" customHeight="1" x14ac:dyDescent="0.2">
      <c r="A42" s="266" t="s">
        <v>161</v>
      </c>
      <c r="B42" s="266"/>
      <c r="C42" s="266"/>
      <c r="D42" s="266"/>
      <c r="E42" s="266"/>
      <c r="F42" s="266"/>
      <c r="G42" s="266"/>
      <c r="H42" s="266"/>
    </row>
    <row r="43" spans="1:8" ht="43.5" customHeight="1" x14ac:dyDescent="0.2">
      <c r="A43" s="267"/>
      <c r="B43" s="267"/>
      <c r="C43" s="267"/>
      <c r="D43" s="267"/>
      <c r="E43" s="267"/>
      <c r="F43" s="267"/>
      <c r="G43" s="267"/>
      <c r="H43" s="267"/>
    </row>
    <row r="44" spans="1:8" ht="43.5" customHeight="1" x14ac:dyDescent="0.2">
      <c r="A44" s="267"/>
      <c r="B44" s="267"/>
      <c r="C44" s="267"/>
      <c r="D44" s="267"/>
      <c r="E44" s="267"/>
      <c r="F44" s="267"/>
      <c r="G44" s="267"/>
      <c r="H44" s="267"/>
    </row>
    <row r="45" spans="1:8" ht="43.5" customHeight="1" x14ac:dyDescent="0.2">
      <c r="A45" s="267"/>
      <c r="B45" s="267"/>
      <c r="C45" s="267"/>
      <c r="D45" s="267"/>
      <c r="E45" s="267"/>
      <c r="F45" s="267"/>
      <c r="G45" s="267"/>
      <c r="H45" s="267"/>
    </row>
    <row r="46" spans="1:8" ht="43.5" customHeight="1" x14ac:dyDescent="0.2">
      <c r="A46" s="267"/>
      <c r="B46" s="267"/>
      <c r="C46" s="267"/>
      <c r="D46" s="267"/>
      <c r="E46" s="267"/>
      <c r="F46" s="267"/>
      <c r="G46" s="267"/>
      <c r="H46" s="267"/>
    </row>
    <row r="47" spans="1:8" ht="43.5" customHeight="1" x14ac:dyDescent="0.2">
      <c r="A47" s="267"/>
      <c r="B47" s="267"/>
      <c r="C47" s="267"/>
      <c r="D47" s="267"/>
      <c r="E47" s="267"/>
      <c r="F47" s="267"/>
      <c r="G47" s="267"/>
      <c r="H47" s="267"/>
    </row>
    <row r="48" spans="1:8" ht="30" customHeight="1" x14ac:dyDescent="0.2">
      <c r="A48" s="119" t="s">
        <v>162</v>
      </c>
      <c r="B48" s="268" t="s">
        <v>561</v>
      </c>
      <c r="C48" s="269"/>
      <c r="D48" s="269"/>
      <c r="E48" s="269"/>
      <c r="F48" s="269"/>
      <c r="G48" s="269"/>
      <c r="H48" s="270"/>
    </row>
    <row r="49" spans="1:8" ht="30" customHeight="1" x14ac:dyDescent="0.2">
      <c r="A49" s="119" t="s">
        <v>163</v>
      </c>
      <c r="B49" s="271" t="s">
        <v>560</v>
      </c>
      <c r="C49" s="271"/>
      <c r="D49" s="271"/>
      <c r="E49" s="271"/>
      <c r="F49" s="271"/>
      <c r="G49" s="271"/>
      <c r="H49" s="271"/>
    </row>
    <row r="50" spans="1:8" ht="30" customHeight="1" x14ac:dyDescent="0.2">
      <c r="A50" s="122" t="s">
        <v>164</v>
      </c>
      <c r="B50" s="272" t="s">
        <v>227</v>
      </c>
      <c r="C50" s="272"/>
      <c r="D50" s="272"/>
      <c r="E50" s="272"/>
      <c r="F50" s="272"/>
      <c r="G50" s="272"/>
      <c r="H50" s="272"/>
    </row>
    <row r="51" spans="1:8" ht="30" customHeight="1" x14ac:dyDescent="0.2">
      <c r="A51" s="266" t="s">
        <v>165</v>
      </c>
      <c r="B51" s="266"/>
      <c r="C51" s="266"/>
      <c r="D51" s="266"/>
      <c r="E51" s="266"/>
      <c r="F51" s="266"/>
      <c r="G51" s="266"/>
      <c r="H51" s="266"/>
    </row>
    <row r="52" spans="1:8" ht="30" customHeight="1" x14ac:dyDescent="0.2">
      <c r="A52" s="264" t="s">
        <v>166</v>
      </c>
      <c r="B52" s="123" t="s">
        <v>167</v>
      </c>
      <c r="C52" s="259" t="s">
        <v>168</v>
      </c>
      <c r="D52" s="259"/>
      <c r="E52" s="259"/>
      <c r="F52" s="259" t="s">
        <v>169</v>
      </c>
      <c r="G52" s="259"/>
      <c r="H52" s="259"/>
    </row>
    <row r="53" spans="1:8" ht="30" customHeight="1" x14ac:dyDescent="0.2">
      <c r="A53" s="264"/>
      <c r="B53" s="32"/>
      <c r="C53" s="260"/>
      <c r="D53" s="260"/>
      <c r="E53" s="260"/>
      <c r="F53" s="261"/>
      <c r="G53" s="261"/>
      <c r="H53" s="261"/>
    </row>
    <row r="54" spans="1:8" ht="30" customHeight="1" x14ac:dyDescent="0.2">
      <c r="A54" s="122" t="s">
        <v>170</v>
      </c>
      <c r="B54" s="262" t="s">
        <v>259</v>
      </c>
      <c r="C54" s="262"/>
      <c r="D54" s="263" t="s">
        <v>171</v>
      </c>
      <c r="E54" s="263"/>
      <c r="F54" s="262" t="s">
        <v>562</v>
      </c>
      <c r="G54" s="262"/>
      <c r="H54" s="262"/>
    </row>
    <row r="55" spans="1:8" ht="30" customHeight="1" x14ac:dyDescent="0.2">
      <c r="A55" s="122" t="s">
        <v>172</v>
      </c>
      <c r="B55" s="257" t="s">
        <v>195</v>
      </c>
      <c r="C55" s="257"/>
      <c r="D55" s="264" t="s">
        <v>173</v>
      </c>
      <c r="E55" s="264"/>
      <c r="F55" s="265" t="s">
        <v>584</v>
      </c>
      <c r="G55" s="265"/>
      <c r="H55" s="265"/>
    </row>
    <row r="56" spans="1:8" ht="30" customHeight="1" x14ac:dyDescent="0.2">
      <c r="A56" s="122" t="s">
        <v>174</v>
      </c>
      <c r="B56" s="257"/>
      <c r="C56" s="257"/>
      <c r="D56" s="258" t="s">
        <v>175</v>
      </c>
      <c r="E56" s="258"/>
      <c r="F56" s="257"/>
      <c r="G56" s="257"/>
      <c r="H56" s="257"/>
    </row>
    <row r="57" spans="1:8" ht="30" customHeight="1" x14ac:dyDescent="0.2">
      <c r="A57" s="122" t="s">
        <v>176</v>
      </c>
      <c r="B57" s="257"/>
      <c r="C57" s="257"/>
      <c r="D57" s="258"/>
      <c r="E57" s="258"/>
      <c r="F57" s="257"/>
      <c r="G57" s="257"/>
      <c r="H57" s="257"/>
    </row>
  </sheetData>
  <mergeCells count="65">
    <mergeCell ref="B10:E10"/>
    <mergeCell ref="A1:A4"/>
    <mergeCell ref="B4:E4"/>
    <mergeCell ref="B1:H1"/>
    <mergeCell ref="B2:H2"/>
    <mergeCell ref="B12:H12"/>
    <mergeCell ref="B13:H13"/>
    <mergeCell ref="B14:E14"/>
    <mergeCell ref="G14:H14"/>
    <mergeCell ref="B3:H3"/>
    <mergeCell ref="A5:H5"/>
    <mergeCell ref="F4:H4"/>
    <mergeCell ref="G10:H10"/>
    <mergeCell ref="B11:E11"/>
    <mergeCell ref="G11:H11"/>
    <mergeCell ref="A7:H7"/>
    <mergeCell ref="C8:D8"/>
    <mergeCell ref="E8:H8"/>
    <mergeCell ref="A6:H6"/>
    <mergeCell ref="C9:D9"/>
    <mergeCell ref="E9:F9"/>
    <mergeCell ref="B24:D24"/>
    <mergeCell ref="F24:H24"/>
    <mergeCell ref="B15:E15"/>
    <mergeCell ref="G15:H15"/>
    <mergeCell ref="A20:A21"/>
    <mergeCell ref="B20:D20"/>
    <mergeCell ref="E20:H20"/>
    <mergeCell ref="B21:D21"/>
    <mergeCell ref="E21:H21"/>
    <mergeCell ref="A51:H51"/>
    <mergeCell ref="A52:A53"/>
    <mergeCell ref="B41:H41"/>
    <mergeCell ref="B16:H16"/>
    <mergeCell ref="B17:H17"/>
    <mergeCell ref="B18:H18"/>
    <mergeCell ref="B19:H19"/>
    <mergeCell ref="B25:D25"/>
    <mergeCell ref="F25:H25"/>
    <mergeCell ref="B26:D26"/>
    <mergeCell ref="F26:H26"/>
    <mergeCell ref="A27:H27"/>
    <mergeCell ref="B22:D22"/>
    <mergeCell ref="E22:H22"/>
    <mergeCell ref="B23:D23"/>
    <mergeCell ref="E23:H23"/>
    <mergeCell ref="A42:H42"/>
    <mergeCell ref="A43:H47"/>
    <mergeCell ref="B48:H48"/>
    <mergeCell ref="B49:H49"/>
    <mergeCell ref="B50:H50"/>
    <mergeCell ref="B56:C56"/>
    <mergeCell ref="D56:E57"/>
    <mergeCell ref="F56:H57"/>
    <mergeCell ref="B57:C57"/>
    <mergeCell ref="C52:E52"/>
    <mergeCell ref="F52:H52"/>
    <mergeCell ref="C53:E53"/>
    <mergeCell ref="F53:H53"/>
    <mergeCell ref="B54:C54"/>
    <mergeCell ref="D54:E54"/>
    <mergeCell ref="B55:C55"/>
    <mergeCell ref="D55:E55"/>
    <mergeCell ref="F55:H55"/>
    <mergeCell ref="F54:H54"/>
  </mergeCells>
  <dataValidations count="1">
    <dataValidation type="list" allowBlank="1" showInputMessage="1" showErrorMessage="1" sqref="B26:D26 B9 H9 B12:H12 G14:H15 B11:E11">
      <formula1>#REF!</formula1>
    </dataValidation>
  </dataValidations>
  <pageMargins left="0.70866141732283472" right="0.70866141732283472" top="0.74803149606299213" bottom="0.74803149606299213" header="0.31496062992125984" footer="0.31496062992125984"/>
  <pageSetup scale="50" fitToWidth="2" fitToHeight="2" orientation="portrait" r:id="rId1"/>
  <rowBreaks count="1" manualBreakCount="1">
    <brk id="41"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O32"/>
  <sheetViews>
    <sheetView topLeftCell="D11" zoomScale="85" zoomScaleNormal="85" workbookViewId="0">
      <selection activeCell="H13" sqref="H13"/>
    </sheetView>
  </sheetViews>
  <sheetFormatPr baseColWidth="10" defaultColWidth="0" defaultRowHeight="30" customHeight="1" zeroHeight="1" x14ac:dyDescent="0.25"/>
  <cols>
    <col min="1" max="1" width="5.7109375" style="25" customWidth="1"/>
    <col min="2" max="2" width="40.7109375" customWidth="1"/>
    <col min="3" max="3" width="15.7109375" customWidth="1"/>
    <col min="4" max="4" width="5.7109375" customWidth="1"/>
    <col min="5" max="5" width="50.28515625" customWidth="1"/>
    <col min="6" max="6" width="15.7109375" customWidth="1"/>
    <col min="7" max="7" width="21.7109375" customWidth="1"/>
    <col min="8" max="9" width="15.7109375" customWidth="1"/>
    <col min="10" max="10" width="85.7109375" customWidth="1"/>
    <col min="11" max="11" width="11.140625" hidden="1" customWidth="1"/>
    <col min="12" max="106" width="0" hidden="1" customWidth="1"/>
    <col min="107" max="107" width="11.42578125" hidden="1" customWidth="1"/>
    <col min="108" max="196" width="0" hidden="1" customWidth="1"/>
    <col min="197" max="197" width="1.42578125" hidden="1" customWidth="1"/>
  </cols>
  <sheetData>
    <row r="1" spans="1:10" s="66" customFormat="1" ht="30" customHeight="1" x14ac:dyDescent="0.25">
      <c r="A1" s="315"/>
      <c r="B1" s="315"/>
      <c r="C1" s="316" t="s">
        <v>264</v>
      </c>
      <c r="D1" s="316"/>
      <c r="E1" s="316"/>
      <c r="F1" s="316"/>
      <c r="G1" s="316"/>
      <c r="H1" s="316"/>
      <c r="I1" s="316"/>
      <c r="J1" s="316"/>
    </row>
    <row r="2" spans="1:10" s="66" customFormat="1" ht="30" customHeight="1" x14ac:dyDescent="0.25">
      <c r="A2" s="315"/>
      <c r="B2" s="315"/>
      <c r="C2" s="316" t="s">
        <v>8</v>
      </c>
      <c r="D2" s="316"/>
      <c r="E2" s="316"/>
      <c r="F2" s="316"/>
      <c r="G2" s="316"/>
      <c r="H2" s="316"/>
      <c r="I2" s="316"/>
      <c r="J2" s="316"/>
    </row>
    <row r="3" spans="1:10" s="66" customFormat="1" ht="30" customHeight="1" x14ac:dyDescent="0.25">
      <c r="A3" s="315"/>
      <c r="B3" s="315"/>
      <c r="C3" s="316" t="s">
        <v>198</v>
      </c>
      <c r="D3" s="316"/>
      <c r="E3" s="316"/>
      <c r="F3" s="316"/>
      <c r="G3" s="316"/>
      <c r="H3" s="316"/>
      <c r="I3" s="316"/>
      <c r="J3" s="316"/>
    </row>
    <row r="4" spans="1:10" s="66" customFormat="1" ht="30" customHeight="1" x14ac:dyDescent="0.25">
      <c r="A4" s="315"/>
      <c r="B4" s="315"/>
      <c r="C4" s="316" t="s">
        <v>251</v>
      </c>
      <c r="D4" s="316"/>
      <c r="E4" s="316"/>
      <c r="F4" s="316"/>
      <c r="G4" s="317" t="s">
        <v>250</v>
      </c>
      <c r="H4" s="317"/>
      <c r="I4" s="317"/>
      <c r="J4" s="317"/>
    </row>
    <row r="5" spans="1:10" s="66" customFormat="1" ht="30" customHeight="1" x14ac:dyDescent="0.25">
      <c r="A5" s="67"/>
      <c r="B5" s="68"/>
      <c r="C5" s="68"/>
      <c r="D5" s="68"/>
      <c r="E5" s="68"/>
      <c r="F5" s="68"/>
      <c r="G5" s="68"/>
      <c r="H5" s="68"/>
      <c r="I5" s="69"/>
    </row>
    <row r="6" spans="1:10" s="66" customFormat="1" ht="39" customHeight="1" x14ac:dyDescent="0.25">
      <c r="A6" s="70"/>
      <c r="B6" s="71" t="s">
        <v>208</v>
      </c>
      <c r="C6" s="290" t="s">
        <v>256</v>
      </c>
      <c r="D6" s="290"/>
      <c r="E6" s="290"/>
      <c r="I6" s="69"/>
    </row>
    <row r="7" spans="1:10" s="66" customFormat="1" ht="30" customHeight="1" x14ac:dyDescent="0.25">
      <c r="A7" s="70"/>
      <c r="B7" s="71" t="s">
        <v>16</v>
      </c>
      <c r="C7" s="290" t="s">
        <v>243</v>
      </c>
      <c r="D7" s="290"/>
      <c r="E7" s="290"/>
      <c r="I7" s="69"/>
    </row>
    <row r="8" spans="1:10" s="66" customFormat="1" ht="30" customHeight="1" x14ac:dyDescent="0.25">
      <c r="A8" s="70"/>
      <c r="B8" s="71" t="s">
        <v>179</v>
      </c>
      <c r="C8" s="290" t="s">
        <v>252</v>
      </c>
      <c r="D8" s="290"/>
      <c r="E8" s="290"/>
      <c r="I8" s="69"/>
    </row>
    <row r="9" spans="1:10" s="66" customFormat="1" ht="30" customHeight="1" x14ac:dyDescent="0.25">
      <c r="A9" s="70"/>
      <c r="B9" s="71" t="s">
        <v>180</v>
      </c>
      <c r="C9" s="290" t="s">
        <v>569</v>
      </c>
      <c r="D9" s="290"/>
      <c r="E9" s="290"/>
      <c r="I9" s="69"/>
    </row>
    <row r="10" spans="1:10" s="66" customFormat="1" ht="30" customHeight="1" x14ac:dyDescent="0.25">
      <c r="A10" s="70"/>
      <c r="B10" s="71" t="s">
        <v>199</v>
      </c>
      <c r="C10" s="290" t="str">
        <f>+'1'!E8</f>
        <v>Implementar el 100% de las acciones para la sostenibilidad y mejora del SIG</v>
      </c>
      <c r="D10" s="290"/>
      <c r="E10" s="290"/>
      <c r="I10" s="69"/>
    </row>
    <row r="11" spans="1:10" s="66" customFormat="1" ht="30" customHeight="1" x14ac:dyDescent="0.25">
      <c r="A11" s="72"/>
      <c r="B11" s="73"/>
      <c r="C11" s="73"/>
      <c r="D11" s="73"/>
      <c r="E11" s="74"/>
      <c r="F11" s="68"/>
      <c r="G11" s="68"/>
      <c r="H11" s="443"/>
      <c r="I11" s="69"/>
    </row>
    <row r="12" spans="1:10" s="42" customFormat="1" ht="30" customHeight="1" x14ac:dyDescent="0.25">
      <c r="A12" s="311" t="s">
        <v>279</v>
      </c>
      <c r="B12" s="312"/>
      <c r="C12" s="312"/>
      <c r="D12" s="312"/>
      <c r="E12" s="312"/>
      <c r="F12" s="312"/>
      <c r="G12" s="313"/>
      <c r="H12" s="434" t="s">
        <v>181</v>
      </c>
      <c r="I12" s="299"/>
      <c r="J12" s="299"/>
    </row>
    <row r="13" spans="1:10" s="26" customFormat="1" ht="63.75" customHeight="1" x14ac:dyDescent="0.25">
      <c r="A13" s="30" t="s">
        <v>182</v>
      </c>
      <c r="B13" s="30" t="s">
        <v>183</v>
      </c>
      <c r="C13" s="30" t="s">
        <v>200</v>
      </c>
      <c r="D13" s="30" t="s">
        <v>184</v>
      </c>
      <c r="E13" s="30" t="s">
        <v>185</v>
      </c>
      <c r="F13" s="30" t="s">
        <v>201</v>
      </c>
      <c r="G13" s="30" t="s">
        <v>202</v>
      </c>
      <c r="H13" s="445" t="s">
        <v>203</v>
      </c>
      <c r="I13" s="33" t="s">
        <v>204</v>
      </c>
      <c r="J13" s="33" t="s">
        <v>205</v>
      </c>
    </row>
    <row r="14" spans="1:10" ht="60" x14ac:dyDescent="0.25">
      <c r="A14" s="304">
        <v>1</v>
      </c>
      <c r="B14" s="305" t="s">
        <v>232</v>
      </c>
      <c r="C14" s="308">
        <v>0.4</v>
      </c>
      <c r="D14" s="167">
        <v>1</v>
      </c>
      <c r="E14" s="180" t="s">
        <v>261</v>
      </c>
      <c r="F14" s="173">
        <v>0.1</v>
      </c>
      <c r="G14" s="46">
        <v>43891</v>
      </c>
      <c r="H14" s="427">
        <v>0.1</v>
      </c>
      <c r="I14" s="169">
        <v>43891</v>
      </c>
      <c r="J14" s="190" t="s">
        <v>570</v>
      </c>
    </row>
    <row r="15" spans="1:10" ht="45" x14ac:dyDescent="0.25">
      <c r="A15" s="304"/>
      <c r="B15" s="306"/>
      <c r="C15" s="309"/>
      <c r="D15" s="167">
        <v>2</v>
      </c>
      <c r="E15" s="180" t="s">
        <v>262</v>
      </c>
      <c r="F15" s="173">
        <v>0.1</v>
      </c>
      <c r="G15" s="46">
        <v>43952</v>
      </c>
      <c r="H15" s="427">
        <v>0.1</v>
      </c>
      <c r="I15" s="169">
        <v>43952</v>
      </c>
      <c r="J15" s="190" t="s">
        <v>602</v>
      </c>
    </row>
    <row r="16" spans="1:10" ht="45" x14ac:dyDescent="0.25">
      <c r="A16" s="304"/>
      <c r="B16" s="306"/>
      <c r="C16" s="309"/>
      <c r="D16" s="167">
        <v>3</v>
      </c>
      <c r="E16" s="180" t="s">
        <v>263</v>
      </c>
      <c r="F16" s="173">
        <v>0.05</v>
      </c>
      <c r="G16" s="46">
        <v>43952</v>
      </c>
      <c r="H16" s="427">
        <v>0.05</v>
      </c>
      <c r="I16" s="169">
        <v>43952</v>
      </c>
      <c r="J16" s="190" t="s">
        <v>571</v>
      </c>
    </row>
    <row r="17" spans="1:10" ht="91.5" customHeight="1" x14ac:dyDescent="0.25">
      <c r="A17" s="304"/>
      <c r="B17" s="306"/>
      <c r="C17" s="309"/>
      <c r="D17" s="167">
        <v>4</v>
      </c>
      <c r="E17" s="180" t="s">
        <v>265</v>
      </c>
      <c r="F17" s="173">
        <v>2.5000000000000001E-2</v>
      </c>
      <c r="G17" s="46">
        <v>44075</v>
      </c>
      <c r="H17" s="427">
        <v>0.03</v>
      </c>
      <c r="I17" s="46">
        <v>44075</v>
      </c>
      <c r="J17" s="190" t="s">
        <v>564</v>
      </c>
    </row>
    <row r="18" spans="1:10" ht="45" customHeight="1" x14ac:dyDescent="0.25">
      <c r="A18" s="304"/>
      <c r="B18" s="306"/>
      <c r="C18" s="309"/>
      <c r="D18" s="167">
        <v>5</v>
      </c>
      <c r="E18" s="180" t="s">
        <v>266</v>
      </c>
      <c r="F18" s="173">
        <v>0.02</v>
      </c>
      <c r="G18" s="46">
        <v>44166</v>
      </c>
      <c r="H18" s="428">
        <v>0.02</v>
      </c>
      <c r="I18" s="169">
        <v>44166</v>
      </c>
      <c r="J18" s="190" t="s">
        <v>599</v>
      </c>
    </row>
    <row r="19" spans="1:10" ht="30" customHeight="1" x14ac:dyDescent="0.25">
      <c r="A19" s="304"/>
      <c r="B19" s="307"/>
      <c r="C19" s="310"/>
      <c r="D19" s="167">
        <v>6</v>
      </c>
      <c r="E19" s="180" t="s">
        <v>234</v>
      </c>
      <c r="F19" s="173">
        <v>0.1</v>
      </c>
      <c r="G19" s="46">
        <v>44136</v>
      </c>
      <c r="H19" s="446">
        <v>0.1</v>
      </c>
      <c r="I19" s="46">
        <v>44136</v>
      </c>
      <c r="J19" s="190" t="s">
        <v>583</v>
      </c>
    </row>
    <row r="20" spans="1:10" x14ac:dyDescent="0.25">
      <c r="A20" s="304">
        <v>2</v>
      </c>
      <c r="B20" s="305" t="s">
        <v>233</v>
      </c>
      <c r="C20" s="314">
        <v>0.6</v>
      </c>
      <c r="D20" s="167">
        <v>1</v>
      </c>
      <c r="E20" s="180" t="s">
        <v>267</v>
      </c>
      <c r="F20" s="428">
        <v>0.1</v>
      </c>
      <c r="G20" s="46">
        <v>43952</v>
      </c>
      <c r="H20" s="428">
        <v>0.1</v>
      </c>
      <c r="I20" s="46">
        <f>+G20</f>
        <v>43952</v>
      </c>
      <c r="J20" s="190" t="s">
        <v>572</v>
      </c>
    </row>
    <row r="21" spans="1:10" ht="30" customHeight="1" x14ac:dyDescent="0.25">
      <c r="A21" s="304"/>
      <c r="B21" s="306"/>
      <c r="C21" s="314"/>
      <c r="D21" s="167">
        <v>2</v>
      </c>
      <c r="E21" s="180" t="s">
        <v>268</v>
      </c>
      <c r="F21" s="428">
        <v>0.1</v>
      </c>
      <c r="G21" s="46">
        <v>44075</v>
      </c>
      <c r="H21" s="428">
        <v>0.1</v>
      </c>
      <c r="I21" s="46">
        <v>44075</v>
      </c>
      <c r="J21" s="190" t="s">
        <v>572</v>
      </c>
    </row>
    <row r="22" spans="1:10" ht="30" customHeight="1" x14ac:dyDescent="0.25">
      <c r="A22" s="304"/>
      <c r="B22" s="306"/>
      <c r="C22" s="314"/>
      <c r="D22" s="167">
        <v>3</v>
      </c>
      <c r="E22" s="180" t="s">
        <v>269</v>
      </c>
      <c r="F22" s="428">
        <v>0.1</v>
      </c>
      <c r="G22" s="46">
        <v>44166</v>
      </c>
      <c r="H22" s="428">
        <v>0.1</v>
      </c>
      <c r="I22" s="46">
        <v>44166</v>
      </c>
      <c r="J22" s="190" t="s">
        <v>582</v>
      </c>
    </row>
    <row r="23" spans="1:10" ht="60" customHeight="1" x14ac:dyDescent="0.25">
      <c r="A23" s="304"/>
      <c r="B23" s="307"/>
      <c r="C23" s="314"/>
      <c r="D23" s="167">
        <v>4</v>
      </c>
      <c r="E23" s="180" t="s">
        <v>235</v>
      </c>
      <c r="F23" s="173">
        <v>0.3</v>
      </c>
      <c r="G23" s="46">
        <v>44013</v>
      </c>
      <c r="H23" s="189">
        <v>0.3</v>
      </c>
      <c r="I23" s="46">
        <f>+G23</f>
        <v>44013</v>
      </c>
      <c r="J23" s="190" t="s">
        <v>573</v>
      </c>
    </row>
    <row r="24" spans="1:10" s="27" customFormat="1" ht="30" customHeight="1" x14ac:dyDescent="0.25">
      <c r="A24" s="300" t="s">
        <v>206</v>
      </c>
      <c r="B24" s="301"/>
      <c r="C24" s="40">
        <f>SUM(C14:C23)</f>
        <v>1</v>
      </c>
      <c r="D24" s="302" t="s">
        <v>187</v>
      </c>
      <c r="E24" s="303"/>
      <c r="F24" s="40">
        <f>SUM(F14:F23)</f>
        <v>0.99499999999999988</v>
      </c>
      <c r="G24" s="40"/>
      <c r="H24" s="54">
        <f>SUM(H14:H23)</f>
        <v>1</v>
      </c>
      <c r="I24" s="34"/>
      <c r="J24" s="35"/>
    </row>
    <row r="25" spans="1:10" ht="30" customHeight="1" x14ac:dyDescent="0.25">
      <c r="F25" s="181"/>
    </row>
    <row r="26" spans="1:10" ht="30" customHeight="1" x14ac:dyDescent="0.25">
      <c r="F26" s="181"/>
    </row>
    <row r="27" spans="1:10" ht="30" customHeight="1" x14ac:dyDescent="0.25">
      <c r="F27" s="181"/>
    </row>
    <row r="28" spans="1:10" ht="30" customHeight="1" x14ac:dyDescent="0.25">
      <c r="F28" s="181"/>
    </row>
    <row r="29" spans="1:10" ht="30" customHeight="1" x14ac:dyDescent="0.25">
      <c r="F29" s="181"/>
    </row>
    <row r="30" spans="1:10" ht="30" customHeight="1" x14ac:dyDescent="0.25"/>
    <row r="31" spans="1:10" ht="30" customHeight="1" x14ac:dyDescent="0.25"/>
    <row r="32" spans="1:10" ht="30" customHeight="1" x14ac:dyDescent="0.25"/>
  </sheetData>
  <sheetProtection selectLockedCells="1" selectUnlockedCells="1"/>
  <autoFilter ref="A13:J30"/>
  <mergeCells count="21">
    <mergeCell ref="A1:B4"/>
    <mergeCell ref="C1:J1"/>
    <mergeCell ref="C2:J2"/>
    <mergeCell ref="C3:J3"/>
    <mergeCell ref="C4:F4"/>
    <mergeCell ref="G4:J4"/>
    <mergeCell ref="C9:E9"/>
    <mergeCell ref="C6:E6"/>
    <mergeCell ref="C7:E7"/>
    <mergeCell ref="H12:J12"/>
    <mergeCell ref="A24:B24"/>
    <mergeCell ref="D24:E24"/>
    <mergeCell ref="A14:A19"/>
    <mergeCell ref="B14:B19"/>
    <mergeCell ref="C8:E8"/>
    <mergeCell ref="C14:C19"/>
    <mergeCell ref="A20:A23"/>
    <mergeCell ref="C10:E10"/>
    <mergeCell ref="A12:G12"/>
    <mergeCell ref="C20:C23"/>
    <mergeCell ref="B20:B2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57"/>
  <sheetViews>
    <sheetView topLeftCell="A34" zoomScaleNormal="100" workbookViewId="0">
      <selection activeCell="H13" sqref="H13"/>
    </sheetView>
  </sheetViews>
  <sheetFormatPr baseColWidth="10" defaultColWidth="11.42578125" defaultRowHeight="30" customHeight="1" x14ac:dyDescent="0.2"/>
  <cols>
    <col min="1" max="1" width="25.7109375" style="99" customWidth="1"/>
    <col min="2" max="5" width="20.7109375" style="79" customWidth="1"/>
    <col min="6" max="6" width="20.7109375" style="100" customWidth="1"/>
    <col min="7" max="7" width="21.7109375" style="79" customWidth="1"/>
    <col min="8" max="8" width="20.7109375" style="79" customWidth="1"/>
    <col min="9" max="16384" width="11.42578125" style="79"/>
  </cols>
  <sheetData>
    <row r="1" spans="1:8" s="104" customFormat="1" ht="30" customHeight="1" x14ac:dyDescent="0.2">
      <c r="A1" s="333"/>
      <c r="B1" s="327" t="s">
        <v>254</v>
      </c>
      <c r="C1" s="327"/>
      <c r="D1" s="327"/>
      <c r="E1" s="327"/>
      <c r="F1" s="327"/>
      <c r="G1" s="327"/>
      <c r="H1" s="327"/>
    </row>
    <row r="2" spans="1:8" s="104" customFormat="1" ht="30" customHeight="1" x14ac:dyDescent="0.2">
      <c r="A2" s="333"/>
      <c r="B2" s="332" t="s">
        <v>8</v>
      </c>
      <c r="C2" s="332"/>
      <c r="D2" s="332"/>
      <c r="E2" s="332"/>
      <c r="F2" s="332"/>
      <c r="G2" s="332"/>
      <c r="H2" s="332"/>
    </row>
    <row r="3" spans="1:8" s="104" customFormat="1" ht="30" customHeight="1" x14ac:dyDescent="0.2">
      <c r="A3" s="333"/>
      <c r="B3" s="332" t="s">
        <v>106</v>
      </c>
      <c r="C3" s="332"/>
      <c r="D3" s="332"/>
      <c r="E3" s="332"/>
      <c r="F3" s="332"/>
      <c r="G3" s="332"/>
      <c r="H3" s="332"/>
    </row>
    <row r="4" spans="1:8" s="104" customFormat="1" ht="30" customHeight="1" x14ac:dyDescent="0.2">
      <c r="A4" s="333"/>
      <c r="B4" s="332" t="s">
        <v>107</v>
      </c>
      <c r="C4" s="332"/>
      <c r="D4" s="332"/>
      <c r="E4" s="332"/>
      <c r="F4" s="328" t="s">
        <v>250</v>
      </c>
      <c r="G4" s="328"/>
      <c r="H4" s="328"/>
    </row>
    <row r="5" spans="1:8" s="104" customFormat="1" ht="30" customHeight="1" x14ac:dyDescent="0.2">
      <c r="A5" s="334" t="s">
        <v>108</v>
      </c>
      <c r="B5" s="334"/>
      <c r="C5" s="334"/>
      <c r="D5" s="334"/>
      <c r="E5" s="334"/>
      <c r="F5" s="334"/>
      <c r="G5" s="334"/>
      <c r="H5" s="334"/>
    </row>
    <row r="6" spans="1:8" s="104" customFormat="1" ht="30" customHeight="1" x14ac:dyDescent="0.2">
      <c r="A6" s="335" t="s">
        <v>109</v>
      </c>
      <c r="B6" s="335"/>
      <c r="C6" s="335"/>
      <c r="D6" s="335"/>
      <c r="E6" s="335"/>
      <c r="F6" s="335"/>
      <c r="G6" s="335"/>
      <c r="H6" s="335"/>
    </row>
    <row r="7" spans="1:8" ht="30" customHeight="1" x14ac:dyDescent="0.2">
      <c r="A7" s="329" t="s">
        <v>110</v>
      </c>
      <c r="B7" s="330"/>
      <c r="C7" s="330"/>
      <c r="D7" s="330"/>
      <c r="E7" s="330"/>
      <c r="F7" s="330"/>
      <c r="G7" s="330"/>
      <c r="H7" s="331"/>
    </row>
    <row r="8" spans="1:8" ht="30" customHeight="1" x14ac:dyDescent="0.2">
      <c r="A8" s="80" t="s">
        <v>229</v>
      </c>
      <c r="B8" s="81" t="s">
        <v>177</v>
      </c>
      <c r="C8" s="258" t="s">
        <v>230</v>
      </c>
      <c r="D8" s="258"/>
      <c r="E8" s="323" t="s">
        <v>190</v>
      </c>
      <c r="F8" s="324"/>
      <c r="G8" s="324"/>
      <c r="H8" s="325"/>
    </row>
    <row r="9" spans="1:8" ht="30" customHeight="1" x14ac:dyDescent="0.2">
      <c r="A9" s="80" t="s">
        <v>112</v>
      </c>
      <c r="B9" s="82" t="s">
        <v>113</v>
      </c>
      <c r="C9" s="258" t="s">
        <v>114</v>
      </c>
      <c r="D9" s="258"/>
      <c r="E9" s="279" t="s">
        <v>257</v>
      </c>
      <c r="F9" s="279"/>
      <c r="G9" s="83" t="s">
        <v>115</v>
      </c>
      <c r="H9" s="82" t="s">
        <v>113</v>
      </c>
    </row>
    <row r="10" spans="1:8" ht="30" customHeight="1" x14ac:dyDescent="0.2">
      <c r="A10" s="80" t="s">
        <v>116</v>
      </c>
      <c r="B10" s="297" t="s">
        <v>177</v>
      </c>
      <c r="C10" s="297"/>
      <c r="D10" s="297"/>
      <c r="E10" s="297"/>
      <c r="F10" s="83" t="s">
        <v>117</v>
      </c>
      <c r="G10" s="291" t="s">
        <v>177</v>
      </c>
      <c r="H10" s="291"/>
    </row>
    <row r="11" spans="1:8" ht="30" customHeight="1" x14ac:dyDescent="0.2">
      <c r="A11" s="80" t="s">
        <v>119</v>
      </c>
      <c r="B11" s="292" t="s">
        <v>118</v>
      </c>
      <c r="C11" s="292"/>
      <c r="D11" s="292"/>
      <c r="E11" s="292"/>
      <c r="F11" s="83" t="s">
        <v>120</v>
      </c>
      <c r="G11" s="293" t="s">
        <v>178</v>
      </c>
      <c r="H11" s="436"/>
    </row>
    <row r="12" spans="1:8" ht="30" customHeight="1" x14ac:dyDescent="0.2">
      <c r="A12" s="80" t="s">
        <v>121</v>
      </c>
      <c r="B12" s="275" t="s">
        <v>102</v>
      </c>
      <c r="C12" s="275"/>
      <c r="D12" s="275"/>
      <c r="E12" s="275"/>
      <c r="F12" s="275"/>
      <c r="G12" s="275"/>
      <c r="H12" s="423"/>
    </row>
    <row r="13" spans="1:8" ht="30" customHeight="1" x14ac:dyDescent="0.2">
      <c r="A13" s="80" t="s">
        <v>122</v>
      </c>
      <c r="B13" s="286" t="s">
        <v>177</v>
      </c>
      <c r="C13" s="286"/>
      <c r="D13" s="286"/>
      <c r="E13" s="286"/>
      <c r="F13" s="286"/>
      <c r="G13" s="286"/>
      <c r="H13" s="424"/>
    </row>
    <row r="14" spans="1:8" ht="30" customHeight="1" x14ac:dyDescent="0.2">
      <c r="A14" s="80" t="s">
        <v>123</v>
      </c>
      <c r="B14" s="274" t="s">
        <v>276</v>
      </c>
      <c r="C14" s="274"/>
      <c r="D14" s="274"/>
      <c r="E14" s="274"/>
      <c r="F14" s="83" t="s">
        <v>124</v>
      </c>
      <c r="G14" s="279" t="s">
        <v>125</v>
      </c>
      <c r="H14" s="424"/>
    </row>
    <row r="15" spans="1:8" ht="30" customHeight="1" x14ac:dyDescent="0.2">
      <c r="A15" s="80" t="s">
        <v>126</v>
      </c>
      <c r="B15" s="283" t="s">
        <v>281</v>
      </c>
      <c r="C15" s="283"/>
      <c r="D15" s="283"/>
      <c r="E15" s="283"/>
      <c r="F15" s="83" t="s">
        <v>127</v>
      </c>
      <c r="G15" s="279" t="s">
        <v>111</v>
      </c>
      <c r="H15" s="424"/>
    </row>
    <row r="16" spans="1:8" ht="30" customHeight="1" x14ac:dyDescent="0.2">
      <c r="A16" s="80" t="s">
        <v>128</v>
      </c>
      <c r="B16" s="323" t="s">
        <v>196</v>
      </c>
      <c r="C16" s="324"/>
      <c r="D16" s="324"/>
      <c r="E16" s="324"/>
      <c r="F16" s="324"/>
      <c r="G16" s="324"/>
      <c r="H16" s="437"/>
    </row>
    <row r="17" spans="1:8" ht="30" customHeight="1" x14ac:dyDescent="0.2">
      <c r="A17" s="80" t="s">
        <v>130</v>
      </c>
      <c r="B17" s="274" t="s">
        <v>197</v>
      </c>
      <c r="C17" s="274"/>
      <c r="D17" s="274"/>
      <c r="E17" s="274"/>
      <c r="F17" s="274"/>
      <c r="G17" s="274"/>
      <c r="H17" s="423"/>
    </row>
    <row r="18" spans="1:8" ht="30" customHeight="1" x14ac:dyDescent="0.2">
      <c r="A18" s="80" t="s">
        <v>131</v>
      </c>
      <c r="B18" s="275" t="s">
        <v>192</v>
      </c>
      <c r="C18" s="275"/>
      <c r="D18" s="275"/>
      <c r="E18" s="275"/>
      <c r="F18" s="275"/>
      <c r="G18" s="275"/>
      <c r="H18" s="423"/>
    </row>
    <row r="19" spans="1:8" ht="30" customHeight="1" x14ac:dyDescent="0.2">
      <c r="A19" s="80" t="s">
        <v>132</v>
      </c>
      <c r="B19" s="276" t="s">
        <v>133</v>
      </c>
      <c r="C19" s="276"/>
      <c r="D19" s="276"/>
      <c r="E19" s="276"/>
      <c r="F19" s="276"/>
      <c r="G19" s="276"/>
      <c r="H19" s="438"/>
    </row>
    <row r="20" spans="1:8" ht="30" customHeight="1" x14ac:dyDescent="0.2">
      <c r="A20" s="258" t="s">
        <v>134</v>
      </c>
      <c r="B20" s="284" t="s">
        <v>135</v>
      </c>
      <c r="C20" s="284"/>
      <c r="D20" s="284"/>
      <c r="E20" s="285" t="s">
        <v>136</v>
      </c>
      <c r="F20" s="422"/>
      <c r="G20" s="285"/>
      <c r="H20" s="422"/>
    </row>
    <row r="21" spans="1:8" ht="30" customHeight="1" x14ac:dyDescent="0.2">
      <c r="A21" s="258"/>
      <c r="B21" s="275" t="s">
        <v>188</v>
      </c>
      <c r="C21" s="275"/>
      <c r="D21" s="275"/>
      <c r="E21" s="275" t="s">
        <v>189</v>
      </c>
      <c r="F21" s="423"/>
      <c r="G21" s="275"/>
      <c r="H21" s="423"/>
    </row>
    <row r="22" spans="1:8" ht="30" customHeight="1" x14ac:dyDescent="0.2">
      <c r="A22" s="80" t="s">
        <v>137</v>
      </c>
      <c r="B22" s="279" t="s">
        <v>133</v>
      </c>
      <c r="C22" s="279"/>
      <c r="D22" s="279"/>
      <c r="E22" s="279" t="s">
        <v>133</v>
      </c>
      <c r="F22" s="424"/>
      <c r="G22" s="279"/>
      <c r="H22" s="424"/>
    </row>
    <row r="23" spans="1:8" ht="30" customHeight="1" x14ac:dyDescent="0.2">
      <c r="A23" s="80" t="s">
        <v>138</v>
      </c>
      <c r="B23" s="275" t="s">
        <v>193</v>
      </c>
      <c r="C23" s="275"/>
      <c r="D23" s="275"/>
      <c r="E23" s="275" t="s">
        <v>194</v>
      </c>
      <c r="F23" s="275"/>
      <c r="G23" s="275"/>
      <c r="H23" s="275"/>
    </row>
    <row r="24" spans="1:8" ht="30" customHeight="1" x14ac:dyDescent="0.2">
      <c r="A24" s="80" t="s">
        <v>139</v>
      </c>
      <c r="B24" s="277">
        <v>43831</v>
      </c>
      <c r="C24" s="274"/>
      <c r="D24" s="274"/>
      <c r="E24" s="83" t="s">
        <v>140</v>
      </c>
      <c r="F24" s="326">
        <v>1</v>
      </c>
      <c r="G24" s="326"/>
      <c r="H24" s="326"/>
    </row>
    <row r="25" spans="1:8" ht="30" customHeight="1" x14ac:dyDescent="0.2">
      <c r="A25" s="80" t="s">
        <v>141</v>
      </c>
      <c r="B25" s="277">
        <v>44196</v>
      </c>
      <c r="C25" s="274"/>
      <c r="D25" s="274"/>
      <c r="E25" s="83" t="s">
        <v>142</v>
      </c>
      <c r="F25" s="278">
        <v>1</v>
      </c>
      <c r="G25" s="278"/>
      <c r="H25" s="278"/>
    </row>
    <row r="26" spans="1:8" ht="39.950000000000003" customHeight="1" x14ac:dyDescent="0.2">
      <c r="A26" s="80" t="s">
        <v>143</v>
      </c>
      <c r="B26" s="279" t="s">
        <v>129</v>
      </c>
      <c r="C26" s="279"/>
      <c r="D26" s="279"/>
      <c r="E26" s="84" t="s">
        <v>144</v>
      </c>
      <c r="F26" s="280" t="s">
        <v>177</v>
      </c>
      <c r="G26" s="280"/>
      <c r="H26" s="280"/>
    </row>
    <row r="27" spans="1:8" ht="30" customHeight="1" x14ac:dyDescent="0.2">
      <c r="A27" s="281" t="s">
        <v>145</v>
      </c>
      <c r="B27" s="281"/>
      <c r="C27" s="281"/>
      <c r="D27" s="281"/>
      <c r="E27" s="281"/>
      <c r="F27" s="281"/>
      <c r="G27" s="281"/>
      <c r="H27" s="281"/>
    </row>
    <row r="28" spans="1:8" ht="30" customHeight="1" x14ac:dyDescent="0.2">
      <c r="A28" s="85" t="s">
        <v>146</v>
      </c>
      <c r="B28" s="85" t="s">
        <v>147</v>
      </c>
      <c r="C28" s="85" t="s">
        <v>148</v>
      </c>
      <c r="D28" s="85" t="s">
        <v>149</v>
      </c>
      <c r="E28" s="85" t="s">
        <v>150</v>
      </c>
      <c r="F28" s="86" t="s">
        <v>151</v>
      </c>
      <c r="G28" s="86" t="s">
        <v>152</v>
      </c>
      <c r="H28" s="85" t="s">
        <v>153</v>
      </c>
    </row>
    <row r="29" spans="1:8" ht="20.100000000000001" customHeight="1" x14ac:dyDescent="0.2">
      <c r="A29" s="87" t="s">
        <v>154</v>
      </c>
      <c r="B29" s="106">
        <v>0.13339999999999999</v>
      </c>
      <c r="C29" s="105">
        <f>+B29</f>
        <v>0.13339999999999999</v>
      </c>
      <c r="D29" s="106">
        <v>0.13339999999999999</v>
      </c>
      <c r="E29" s="105">
        <f>+D29</f>
        <v>0.13339999999999999</v>
      </c>
      <c r="F29" s="90">
        <f>+B29/D29</f>
        <v>1</v>
      </c>
      <c r="G29" s="90">
        <f>+C29/$E$40</f>
        <v>0.13339999999999999</v>
      </c>
      <c r="H29" s="92">
        <f>+G29/$F$25</f>
        <v>0.13339999999999999</v>
      </c>
    </row>
    <row r="30" spans="1:8" ht="20.100000000000001" customHeight="1" x14ac:dyDescent="0.2">
      <c r="A30" s="87" t="s">
        <v>155</v>
      </c>
      <c r="B30" s="106">
        <v>3.3300000000000003E-2</v>
      </c>
      <c r="C30" s="105">
        <f>+C29+B30</f>
        <v>0.16669999999999999</v>
      </c>
      <c r="D30" s="106">
        <v>3.3300000000000003E-2</v>
      </c>
      <c r="E30" s="105">
        <f>+E29+D30</f>
        <v>0.16669999999999999</v>
      </c>
      <c r="F30" s="90">
        <f t="shared" ref="F30:F40" si="0">+B30/D30</f>
        <v>1</v>
      </c>
      <c r="G30" s="90">
        <f t="shared" ref="G30:G40" si="1">+C30/$E$40</f>
        <v>0.16669999999999999</v>
      </c>
      <c r="H30" s="92">
        <f t="shared" ref="H30:H40" si="2">+G30/$F$25</f>
        <v>0.16669999999999999</v>
      </c>
    </row>
    <row r="31" spans="1:8" ht="20.100000000000001" customHeight="1" x14ac:dyDescent="0.2">
      <c r="A31" s="87" t="s">
        <v>156</v>
      </c>
      <c r="B31" s="106">
        <v>0.18329999999999999</v>
      </c>
      <c r="C31" s="105">
        <f>+C30+B31</f>
        <v>0.35</v>
      </c>
      <c r="D31" s="106">
        <v>8.3299999999999999E-2</v>
      </c>
      <c r="E31" s="105">
        <f t="shared" ref="E31:E40" si="3">+E30+D31</f>
        <v>0.25</v>
      </c>
      <c r="F31" s="90">
        <f t="shared" si="0"/>
        <v>2.2004801920768307</v>
      </c>
      <c r="G31" s="90">
        <f t="shared" si="1"/>
        <v>0.35</v>
      </c>
      <c r="H31" s="92">
        <f t="shared" si="2"/>
        <v>0.35</v>
      </c>
    </row>
    <row r="32" spans="1:8" ht="20.100000000000001" customHeight="1" x14ac:dyDescent="0.2">
      <c r="A32" s="87" t="s">
        <v>157</v>
      </c>
      <c r="B32" s="106">
        <v>8.3400000000000002E-2</v>
      </c>
      <c r="C32" s="105">
        <f t="shared" ref="C32:C40" si="4">+C31+B32</f>
        <v>0.43340000000000001</v>
      </c>
      <c r="D32" s="106">
        <v>0.13339999999999999</v>
      </c>
      <c r="E32" s="105">
        <f t="shared" si="3"/>
        <v>0.38339999999999996</v>
      </c>
      <c r="F32" s="90">
        <f t="shared" si="0"/>
        <v>0.62518740629685166</v>
      </c>
      <c r="G32" s="90">
        <f t="shared" si="1"/>
        <v>0.43340000000000001</v>
      </c>
      <c r="H32" s="92">
        <f t="shared" si="2"/>
        <v>0.43340000000000001</v>
      </c>
    </row>
    <row r="33" spans="1:8" ht="20.100000000000001" customHeight="1" x14ac:dyDescent="0.2">
      <c r="A33" s="135" t="s">
        <v>158</v>
      </c>
      <c r="B33" s="106">
        <v>3.3300000000000003E-2</v>
      </c>
      <c r="C33" s="105">
        <f t="shared" si="4"/>
        <v>0.4667</v>
      </c>
      <c r="D33" s="106">
        <v>3.3300000000000003E-2</v>
      </c>
      <c r="E33" s="105">
        <f t="shared" si="3"/>
        <v>0.41669999999999996</v>
      </c>
      <c r="F33" s="90">
        <f t="shared" si="0"/>
        <v>1</v>
      </c>
      <c r="G33" s="90">
        <f t="shared" si="1"/>
        <v>0.4667</v>
      </c>
      <c r="H33" s="92">
        <f t="shared" si="2"/>
        <v>0.4667</v>
      </c>
    </row>
    <row r="34" spans="1:8" ht="20.100000000000001" customHeight="1" x14ac:dyDescent="0.2">
      <c r="A34" s="135" t="s">
        <v>159</v>
      </c>
      <c r="B34" s="106">
        <v>0.18340000000000001</v>
      </c>
      <c r="C34" s="105">
        <f t="shared" si="4"/>
        <v>0.65010000000000001</v>
      </c>
      <c r="D34" s="106">
        <v>0.18340000000000001</v>
      </c>
      <c r="E34" s="105">
        <f t="shared" si="3"/>
        <v>0.60009999999999997</v>
      </c>
      <c r="F34" s="90">
        <f t="shared" si="0"/>
        <v>1</v>
      </c>
      <c r="G34" s="90">
        <f t="shared" si="1"/>
        <v>0.65010000000000001</v>
      </c>
      <c r="H34" s="92">
        <f t="shared" si="2"/>
        <v>0.65010000000000001</v>
      </c>
    </row>
    <row r="35" spans="1:8" ht="20.100000000000001" customHeight="1" x14ac:dyDescent="0.2">
      <c r="A35" s="135" t="s">
        <v>286</v>
      </c>
      <c r="B35" s="106">
        <v>5.33E-2</v>
      </c>
      <c r="C35" s="105">
        <f t="shared" si="4"/>
        <v>0.70340000000000003</v>
      </c>
      <c r="D35" s="106">
        <v>5.33E-2</v>
      </c>
      <c r="E35" s="105">
        <f t="shared" si="3"/>
        <v>0.65339999999999998</v>
      </c>
      <c r="F35" s="90">
        <f t="shared" si="0"/>
        <v>1</v>
      </c>
      <c r="G35" s="90">
        <f t="shared" si="1"/>
        <v>0.70340000000000003</v>
      </c>
      <c r="H35" s="92">
        <f t="shared" si="2"/>
        <v>0.70340000000000003</v>
      </c>
    </row>
    <row r="36" spans="1:8" ht="20.100000000000001" customHeight="1" x14ac:dyDescent="0.2">
      <c r="A36" s="135" t="s">
        <v>287</v>
      </c>
      <c r="B36" s="106">
        <v>3.3300000000000003E-2</v>
      </c>
      <c r="C36" s="105">
        <f t="shared" si="4"/>
        <v>0.73670000000000002</v>
      </c>
      <c r="D36" s="106">
        <v>3.3300000000000003E-2</v>
      </c>
      <c r="E36" s="105">
        <f t="shared" si="3"/>
        <v>0.68669999999999998</v>
      </c>
      <c r="F36" s="90">
        <f t="shared" si="0"/>
        <v>1</v>
      </c>
      <c r="G36" s="90">
        <f t="shared" si="1"/>
        <v>0.73670000000000002</v>
      </c>
      <c r="H36" s="92">
        <f t="shared" si="2"/>
        <v>0.73670000000000002</v>
      </c>
    </row>
    <row r="37" spans="1:8" ht="20.100000000000001" customHeight="1" x14ac:dyDescent="0.2">
      <c r="A37" s="135" t="s">
        <v>288</v>
      </c>
      <c r="B37" s="106">
        <v>3.3300000000000003E-2</v>
      </c>
      <c r="C37" s="105">
        <f t="shared" si="4"/>
        <v>0.77</v>
      </c>
      <c r="D37" s="106">
        <v>3.3300000000000003E-2</v>
      </c>
      <c r="E37" s="105">
        <f t="shared" si="3"/>
        <v>0.72</v>
      </c>
      <c r="F37" s="90">
        <f t="shared" si="0"/>
        <v>1</v>
      </c>
      <c r="G37" s="90">
        <f t="shared" si="1"/>
        <v>0.77</v>
      </c>
      <c r="H37" s="92">
        <f t="shared" si="2"/>
        <v>0.77</v>
      </c>
    </row>
    <row r="38" spans="1:8" ht="20.100000000000001" customHeight="1" x14ac:dyDescent="0.2">
      <c r="A38" s="135" t="s">
        <v>289</v>
      </c>
      <c r="B38" s="414">
        <v>7.3300000000000004E-2</v>
      </c>
      <c r="C38" s="105">
        <f t="shared" si="4"/>
        <v>0.84330000000000005</v>
      </c>
      <c r="D38" s="106">
        <v>7.3300000000000004E-2</v>
      </c>
      <c r="E38" s="105">
        <f t="shared" si="3"/>
        <v>0.79330000000000001</v>
      </c>
      <c r="F38" s="90">
        <f t="shared" si="0"/>
        <v>1</v>
      </c>
      <c r="G38" s="90">
        <f t="shared" si="1"/>
        <v>0.84330000000000005</v>
      </c>
      <c r="H38" s="92">
        <f t="shared" si="2"/>
        <v>0.84330000000000005</v>
      </c>
    </row>
    <row r="39" spans="1:8" ht="20.100000000000001" customHeight="1" x14ac:dyDescent="0.2">
      <c r="A39" s="135" t="s">
        <v>290</v>
      </c>
      <c r="B39" s="106">
        <v>7.3300000000000004E-2</v>
      </c>
      <c r="C39" s="105">
        <f t="shared" si="4"/>
        <v>0.91660000000000008</v>
      </c>
      <c r="D39" s="106">
        <v>7.3300000000000004E-2</v>
      </c>
      <c r="E39" s="105">
        <f t="shared" si="3"/>
        <v>0.86660000000000004</v>
      </c>
      <c r="F39" s="90">
        <f t="shared" si="0"/>
        <v>1</v>
      </c>
      <c r="G39" s="90">
        <f t="shared" si="1"/>
        <v>0.91660000000000008</v>
      </c>
      <c r="H39" s="92">
        <f t="shared" si="2"/>
        <v>0.91660000000000008</v>
      </c>
    </row>
    <row r="40" spans="1:8" ht="20.100000000000001" customHeight="1" x14ac:dyDescent="0.2">
      <c r="A40" s="135" t="s">
        <v>291</v>
      </c>
      <c r="B40" s="106">
        <v>8.3400000000000002E-2</v>
      </c>
      <c r="C40" s="105">
        <f t="shared" si="4"/>
        <v>1</v>
      </c>
      <c r="D40" s="106">
        <v>0.13339999999999999</v>
      </c>
      <c r="E40" s="105">
        <f t="shared" si="3"/>
        <v>1</v>
      </c>
      <c r="F40" s="90">
        <f t="shared" si="0"/>
        <v>0.62518740629685166</v>
      </c>
      <c r="G40" s="90">
        <f t="shared" si="1"/>
        <v>1</v>
      </c>
      <c r="H40" s="92">
        <f t="shared" si="2"/>
        <v>1</v>
      </c>
    </row>
    <row r="41" spans="1:8" ht="51.75" customHeight="1" x14ac:dyDescent="0.2">
      <c r="A41" s="93" t="s">
        <v>160</v>
      </c>
      <c r="B41" s="322" t="s">
        <v>600</v>
      </c>
      <c r="C41" s="322"/>
      <c r="D41" s="322"/>
      <c r="E41" s="322"/>
      <c r="F41" s="322"/>
      <c r="G41" s="322"/>
      <c r="H41" s="322"/>
    </row>
    <row r="42" spans="1:8" ht="30" customHeight="1" x14ac:dyDescent="0.2">
      <c r="A42" s="266" t="s">
        <v>161</v>
      </c>
      <c r="B42" s="266"/>
      <c r="C42" s="266"/>
      <c r="D42" s="266"/>
      <c r="E42" s="266"/>
      <c r="F42" s="266"/>
      <c r="G42" s="266"/>
      <c r="H42" s="266"/>
    </row>
    <row r="43" spans="1:8" ht="42" customHeight="1" x14ac:dyDescent="0.2">
      <c r="A43" s="267"/>
      <c r="B43" s="267"/>
      <c r="C43" s="267"/>
      <c r="D43" s="267"/>
      <c r="E43" s="267"/>
      <c r="F43" s="267"/>
      <c r="G43" s="267"/>
      <c r="H43" s="267"/>
    </row>
    <row r="44" spans="1:8" ht="42" customHeight="1" x14ac:dyDescent="0.2">
      <c r="A44" s="267"/>
      <c r="B44" s="267"/>
      <c r="C44" s="267"/>
      <c r="D44" s="267"/>
      <c r="E44" s="267"/>
      <c r="F44" s="267"/>
      <c r="G44" s="267"/>
      <c r="H44" s="267"/>
    </row>
    <row r="45" spans="1:8" ht="42" customHeight="1" x14ac:dyDescent="0.2">
      <c r="A45" s="267"/>
      <c r="B45" s="267"/>
      <c r="C45" s="267"/>
      <c r="D45" s="267"/>
      <c r="E45" s="267"/>
      <c r="F45" s="267"/>
      <c r="G45" s="267"/>
      <c r="H45" s="267"/>
    </row>
    <row r="46" spans="1:8" ht="42" customHeight="1" x14ac:dyDescent="0.2">
      <c r="A46" s="267"/>
      <c r="B46" s="267"/>
      <c r="C46" s="267"/>
      <c r="D46" s="267"/>
      <c r="E46" s="267"/>
      <c r="F46" s="267"/>
      <c r="G46" s="267"/>
      <c r="H46" s="267"/>
    </row>
    <row r="47" spans="1:8" ht="42" customHeight="1" x14ac:dyDescent="0.2">
      <c r="A47" s="267"/>
      <c r="B47" s="267"/>
      <c r="C47" s="267"/>
      <c r="D47" s="267"/>
      <c r="E47" s="267"/>
      <c r="F47" s="267"/>
      <c r="G47" s="267"/>
      <c r="H47" s="267"/>
    </row>
    <row r="48" spans="1:8" ht="102" customHeight="1" x14ac:dyDescent="0.2">
      <c r="A48" s="80" t="s">
        <v>162</v>
      </c>
      <c r="B48" s="321" t="s">
        <v>598</v>
      </c>
      <c r="C48" s="321"/>
      <c r="D48" s="321"/>
      <c r="E48" s="321"/>
      <c r="F48" s="321"/>
      <c r="G48" s="321"/>
      <c r="H48" s="321"/>
    </row>
    <row r="49" spans="1:8" ht="30" customHeight="1" x14ac:dyDescent="0.2">
      <c r="A49" s="80" t="s">
        <v>163</v>
      </c>
      <c r="B49" s="318"/>
      <c r="C49" s="318"/>
      <c r="D49" s="318"/>
      <c r="E49" s="318"/>
      <c r="F49" s="318"/>
      <c r="G49" s="318"/>
      <c r="H49" s="318"/>
    </row>
    <row r="50" spans="1:8" ht="114.75" customHeight="1" x14ac:dyDescent="0.2">
      <c r="A50" s="93" t="s">
        <v>164</v>
      </c>
      <c r="B50" s="319" t="s">
        <v>581</v>
      </c>
      <c r="C50" s="320"/>
      <c r="D50" s="320"/>
      <c r="E50" s="320"/>
      <c r="F50" s="320"/>
      <c r="G50" s="320"/>
      <c r="H50" s="320"/>
    </row>
    <row r="51" spans="1:8" ht="30" customHeight="1" x14ac:dyDescent="0.2">
      <c r="A51" s="266" t="s">
        <v>165</v>
      </c>
      <c r="B51" s="266"/>
      <c r="C51" s="266"/>
      <c r="D51" s="266"/>
      <c r="E51" s="266"/>
      <c r="F51" s="266"/>
      <c r="G51" s="266"/>
      <c r="H51" s="266"/>
    </row>
    <row r="52" spans="1:8" ht="30" customHeight="1" x14ac:dyDescent="0.2">
      <c r="A52" s="264" t="s">
        <v>166</v>
      </c>
      <c r="B52" s="85" t="s">
        <v>167</v>
      </c>
      <c r="C52" s="259" t="s">
        <v>168</v>
      </c>
      <c r="D52" s="259"/>
      <c r="E52" s="259"/>
      <c r="F52" s="259" t="s">
        <v>169</v>
      </c>
      <c r="G52" s="259"/>
      <c r="H52" s="259"/>
    </row>
    <row r="53" spans="1:8" ht="30" customHeight="1" x14ac:dyDescent="0.2">
      <c r="A53" s="264"/>
      <c r="B53" s="32"/>
      <c r="C53" s="260"/>
      <c r="D53" s="260"/>
      <c r="E53" s="260"/>
      <c r="F53" s="261"/>
      <c r="G53" s="261"/>
      <c r="H53" s="261"/>
    </row>
    <row r="54" spans="1:8" ht="38.25" customHeight="1" x14ac:dyDescent="0.2">
      <c r="A54" s="93" t="s">
        <v>170</v>
      </c>
      <c r="B54" s="260" t="s">
        <v>597</v>
      </c>
      <c r="C54" s="262"/>
      <c r="D54" s="263" t="s">
        <v>171</v>
      </c>
      <c r="E54" s="263"/>
      <c r="F54" s="262" t="s">
        <v>562</v>
      </c>
      <c r="G54" s="262"/>
      <c r="H54" s="262"/>
    </row>
    <row r="55" spans="1:8" ht="30" customHeight="1" x14ac:dyDescent="0.2">
      <c r="A55" s="93" t="s">
        <v>172</v>
      </c>
      <c r="B55" s="257" t="s">
        <v>195</v>
      </c>
      <c r="C55" s="257"/>
      <c r="D55" s="264" t="s">
        <v>173</v>
      </c>
      <c r="E55" s="264"/>
      <c r="F55" s="265" t="s">
        <v>584</v>
      </c>
      <c r="G55" s="265"/>
      <c r="H55" s="265"/>
    </row>
    <row r="56" spans="1:8" ht="30" customHeight="1" x14ac:dyDescent="0.2">
      <c r="A56" s="93" t="s">
        <v>174</v>
      </c>
      <c r="B56" s="257"/>
      <c r="C56" s="257"/>
      <c r="D56" s="258" t="s">
        <v>175</v>
      </c>
      <c r="E56" s="258"/>
      <c r="F56" s="257"/>
      <c r="G56" s="257"/>
      <c r="H56" s="257"/>
    </row>
    <row r="57" spans="1:8" ht="30" customHeight="1" x14ac:dyDescent="0.2">
      <c r="A57" s="93" t="s">
        <v>176</v>
      </c>
      <c r="B57" s="257"/>
      <c r="C57" s="257"/>
      <c r="D57" s="258"/>
      <c r="E57" s="258"/>
      <c r="F57" s="257"/>
      <c r="G57" s="257"/>
      <c r="H57" s="257"/>
    </row>
  </sheetData>
  <sheetProtection autoFilter="0" pivotTables="0"/>
  <mergeCells count="65">
    <mergeCell ref="B1:H1"/>
    <mergeCell ref="F4:H4"/>
    <mergeCell ref="A7:H7"/>
    <mergeCell ref="C8:D8"/>
    <mergeCell ref="E8:H8"/>
    <mergeCell ref="B2:H2"/>
    <mergeCell ref="B3:H3"/>
    <mergeCell ref="A1:A4"/>
    <mergeCell ref="B4:E4"/>
    <mergeCell ref="A5:H5"/>
    <mergeCell ref="A6:H6"/>
    <mergeCell ref="B15:E15"/>
    <mergeCell ref="G15:H15"/>
    <mergeCell ref="C9:D9"/>
    <mergeCell ref="E9:F9"/>
    <mergeCell ref="B10:E10"/>
    <mergeCell ref="G10:H10"/>
    <mergeCell ref="B11:E11"/>
    <mergeCell ref="G11:H11"/>
    <mergeCell ref="B12:H12"/>
    <mergeCell ref="B13:H13"/>
    <mergeCell ref="B14:E14"/>
    <mergeCell ref="G14:H14"/>
    <mergeCell ref="A20:A21"/>
    <mergeCell ref="B20:D20"/>
    <mergeCell ref="E20:H20"/>
    <mergeCell ref="B21:D21"/>
    <mergeCell ref="E21:H21"/>
    <mergeCell ref="B25:D25"/>
    <mergeCell ref="F25:H25"/>
    <mergeCell ref="B26:D26"/>
    <mergeCell ref="B16:H16"/>
    <mergeCell ref="B17:H17"/>
    <mergeCell ref="B18:H18"/>
    <mergeCell ref="B19:H19"/>
    <mergeCell ref="B22:D22"/>
    <mergeCell ref="E22:H22"/>
    <mergeCell ref="B23:D23"/>
    <mergeCell ref="E23:H23"/>
    <mergeCell ref="B24:D24"/>
    <mergeCell ref="F24:H24"/>
    <mergeCell ref="F26:H26"/>
    <mergeCell ref="A27:H27"/>
    <mergeCell ref="A42:H42"/>
    <mergeCell ref="A52:A53"/>
    <mergeCell ref="C52:E52"/>
    <mergeCell ref="F52:H52"/>
    <mergeCell ref="C53:E53"/>
    <mergeCell ref="B49:H49"/>
    <mergeCell ref="B50:H50"/>
    <mergeCell ref="A51:H51"/>
    <mergeCell ref="F53:H53"/>
    <mergeCell ref="A43:H47"/>
    <mergeCell ref="B48:H48"/>
    <mergeCell ref="B41:H41"/>
    <mergeCell ref="B56:C56"/>
    <mergeCell ref="D56:E57"/>
    <mergeCell ref="F56:H57"/>
    <mergeCell ref="B57:C57"/>
    <mergeCell ref="B54:C54"/>
    <mergeCell ref="D54:E54"/>
    <mergeCell ref="F54:H54"/>
    <mergeCell ref="B55:C55"/>
    <mergeCell ref="D55:E55"/>
    <mergeCell ref="F55:H55"/>
  </mergeCells>
  <dataValidations disablePrompts="1" count="1">
    <dataValidation type="list" allowBlank="1" showInputMessage="1" showErrorMessage="1" sqref="B26:D26 B9 H9 B12:H12 G14:H15 B11:E11">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O30"/>
  <sheetViews>
    <sheetView topLeftCell="D16" zoomScale="85" zoomScaleNormal="85" workbookViewId="0">
      <selection activeCell="H13" sqref="H13"/>
    </sheetView>
  </sheetViews>
  <sheetFormatPr baseColWidth="10" defaultColWidth="0" defaultRowHeight="30" customHeight="1" zeroHeight="1" x14ac:dyDescent="0.25"/>
  <cols>
    <col min="1" max="1" width="5.7109375" style="25" customWidth="1"/>
    <col min="2" max="2" width="51.42578125" customWidth="1"/>
    <col min="3" max="3" width="15.7109375" customWidth="1"/>
    <col min="4" max="4" width="5.7109375" customWidth="1"/>
    <col min="5" max="5" width="57.7109375" customWidth="1"/>
    <col min="6" max="6" width="15.7109375" style="42" customWidth="1"/>
    <col min="7" max="7" width="21.7109375" style="42" customWidth="1"/>
    <col min="8" max="9" width="15.7109375" style="42" customWidth="1"/>
    <col min="10" max="10" width="80.7109375" style="42" customWidth="1"/>
    <col min="11" max="196" width="11.42578125" hidden="1" customWidth="1"/>
    <col min="197" max="197" width="1.42578125" hidden="1" customWidth="1"/>
    <col min="198" max="198" width="0" hidden="1" customWidth="1"/>
  </cols>
  <sheetData>
    <row r="1" spans="1:10" s="59" customFormat="1" ht="30" customHeight="1" x14ac:dyDescent="0.25">
      <c r="A1" s="315"/>
      <c r="B1" s="315"/>
      <c r="C1" s="316" t="s">
        <v>264</v>
      </c>
      <c r="D1" s="316"/>
      <c r="E1" s="316"/>
      <c r="F1" s="316"/>
      <c r="G1" s="316"/>
      <c r="H1" s="316"/>
      <c r="I1" s="316"/>
      <c r="J1" s="316"/>
    </row>
    <row r="2" spans="1:10" s="59" customFormat="1" ht="30" customHeight="1" x14ac:dyDescent="0.25">
      <c r="A2" s="315"/>
      <c r="B2" s="315"/>
      <c r="C2" s="316" t="s">
        <v>8</v>
      </c>
      <c r="D2" s="316"/>
      <c r="E2" s="316"/>
      <c r="F2" s="316"/>
      <c r="G2" s="316"/>
      <c r="H2" s="316"/>
      <c r="I2" s="316"/>
      <c r="J2" s="316"/>
    </row>
    <row r="3" spans="1:10" s="59" customFormat="1" ht="30" customHeight="1" x14ac:dyDescent="0.25">
      <c r="A3" s="315"/>
      <c r="B3" s="315"/>
      <c r="C3" s="316" t="s">
        <v>198</v>
      </c>
      <c r="D3" s="316"/>
      <c r="E3" s="316"/>
      <c r="F3" s="316"/>
      <c r="G3" s="316"/>
      <c r="H3" s="316"/>
      <c r="I3" s="316"/>
      <c r="J3" s="316"/>
    </row>
    <row r="4" spans="1:10" s="59" customFormat="1" ht="30" customHeight="1" x14ac:dyDescent="0.25">
      <c r="A4" s="315"/>
      <c r="B4" s="315"/>
      <c r="C4" s="316" t="s">
        <v>251</v>
      </c>
      <c r="D4" s="316"/>
      <c r="E4" s="316"/>
      <c r="F4" s="316"/>
      <c r="G4" s="317" t="s">
        <v>250</v>
      </c>
      <c r="H4" s="317"/>
      <c r="I4" s="317"/>
      <c r="J4" s="317"/>
    </row>
    <row r="5" spans="1:10" s="59" customFormat="1" ht="30" customHeight="1" x14ac:dyDescent="0.25">
      <c r="A5" s="67"/>
      <c r="B5" s="68"/>
      <c r="C5" s="68"/>
      <c r="D5" s="68"/>
      <c r="E5" s="68"/>
      <c r="F5" s="68"/>
      <c r="G5" s="68"/>
      <c r="H5" s="68"/>
      <c r="I5" s="69"/>
      <c r="J5" s="66"/>
    </row>
    <row r="6" spans="1:10" s="59" customFormat="1" ht="48" customHeight="1" x14ac:dyDescent="0.25">
      <c r="B6" s="71" t="s">
        <v>208</v>
      </c>
      <c r="C6" s="290" t="str">
        <f>+ACT_1!C6</f>
        <v>POA GESTIÓN SIN INVERSIÓN PLANEACIÓN INSTITUCIONAL</v>
      </c>
      <c r="D6" s="290"/>
      <c r="E6" s="290"/>
      <c r="F6" s="290"/>
      <c r="I6" s="69"/>
      <c r="J6" s="66"/>
    </row>
    <row r="7" spans="1:10" s="59" customFormat="1" ht="30" customHeight="1" x14ac:dyDescent="0.25">
      <c r="B7" s="71" t="s">
        <v>16</v>
      </c>
      <c r="C7" s="290" t="s">
        <v>243</v>
      </c>
      <c r="D7" s="290"/>
      <c r="E7" s="290"/>
      <c r="F7" s="290"/>
      <c r="I7" s="69"/>
      <c r="J7" s="66"/>
    </row>
    <row r="8" spans="1:10" s="59" customFormat="1" ht="30" customHeight="1" x14ac:dyDescent="0.25">
      <c r="B8" s="71" t="s">
        <v>179</v>
      </c>
      <c r="C8" s="290" t="s">
        <v>252</v>
      </c>
      <c r="D8" s="290"/>
      <c r="E8" s="290"/>
      <c r="F8" s="290"/>
      <c r="I8" s="69"/>
      <c r="J8" s="66"/>
    </row>
    <row r="9" spans="1:10" s="59" customFormat="1" ht="30" customHeight="1" x14ac:dyDescent="0.25">
      <c r="B9" s="71" t="s">
        <v>180</v>
      </c>
      <c r="C9" s="290" t="s">
        <v>569</v>
      </c>
      <c r="D9" s="290"/>
      <c r="E9" s="290"/>
      <c r="F9" s="290"/>
      <c r="I9" s="69"/>
      <c r="J9" s="66"/>
    </row>
    <row r="10" spans="1:10" s="59" customFormat="1" ht="30" customHeight="1" x14ac:dyDescent="0.25">
      <c r="B10" s="71" t="s">
        <v>199</v>
      </c>
      <c r="C10" s="290" t="str">
        <f>+'2'!E8</f>
        <v>Adelantar el 100% de las actividades de seguimiento a la inversión</v>
      </c>
      <c r="D10" s="290"/>
      <c r="E10" s="290"/>
      <c r="F10" s="290"/>
      <c r="I10" s="69"/>
      <c r="J10" s="66"/>
    </row>
    <row r="11" spans="1:10" s="59" customFormat="1" ht="30" customHeight="1" x14ac:dyDescent="0.25">
      <c r="A11" s="72"/>
      <c r="B11" s="73"/>
      <c r="C11" s="73"/>
      <c r="D11" s="73"/>
      <c r="E11" s="74"/>
      <c r="F11" s="68"/>
      <c r="G11" s="68"/>
      <c r="H11" s="443"/>
      <c r="I11" s="69"/>
      <c r="J11" s="66"/>
    </row>
    <row r="12" spans="1:10" s="42" customFormat="1" ht="30" customHeight="1" x14ac:dyDescent="0.25">
      <c r="A12" s="311" t="s">
        <v>279</v>
      </c>
      <c r="B12" s="312"/>
      <c r="C12" s="312"/>
      <c r="D12" s="312"/>
      <c r="E12" s="312"/>
      <c r="F12" s="312"/>
      <c r="G12" s="313"/>
      <c r="H12" s="434" t="s">
        <v>181</v>
      </c>
      <c r="I12" s="299"/>
      <c r="J12" s="299"/>
    </row>
    <row r="13" spans="1:10" s="26" customFormat="1" ht="30" customHeight="1" x14ac:dyDescent="0.25">
      <c r="A13" s="30" t="s">
        <v>182</v>
      </c>
      <c r="B13" s="30" t="s">
        <v>183</v>
      </c>
      <c r="C13" s="30" t="s">
        <v>200</v>
      </c>
      <c r="D13" s="30" t="s">
        <v>184</v>
      </c>
      <c r="E13" s="30" t="s">
        <v>185</v>
      </c>
      <c r="F13" s="30" t="s">
        <v>201</v>
      </c>
      <c r="G13" s="30" t="s">
        <v>202</v>
      </c>
      <c r="H13" s="435" t="s">
        <v>203</v>
      </c>
      <c r="I13" s="29" t="s">
        <v>204</v>
      </c>
      <c r="J13" s="29" t="s">
        <v>205</v>
      </c>
    </row>
    <row r="14" spans="1:10" s="192" customFormat="1" ht="79.5" customHeight="1" x14ac:dyDescent="0.25">
      <c r="A14" s="194">
        <v>1</v>
      </c>
      <c r="B14" s="195" t="s">
        <v>186</v>
      </c>
      <c r="C14" s="196">
        <v>0.1</v>
      </c>
      <c r="D14" s="197">
        <v>1</v>
      </c>
      <c r="E14" s="198" t="s">
        <v>277</v>
      </c>
      <c r="F14" s="170">
        <v>0.1</v>
      </c>
      <c r="G14" s="169">
        <v>43831</v>
      </c>
      <c r="H14" s="444">
        <v>0.1</v>
      </c>
      <c r="I14" s="199">
        <v>43831</v>
      </c>
      <c r="J14" s="188" t="s">
        <v>592</v>
      </c>
    </row>
    <row r="15" spans="1:10" s="192" customFormat="1" ht="72.75" customHeight="1" x14ac:dyDescent="0.25">
      <c r="A15" s="194">
        <v>2</v>
      </c>
      <c r="B15" s="200" t="s">
        <v>500</v>
      </c>
      <c r="C15" s="196">
        <v>0.05</v>
      </c>
      <c r="D15" s="197">
        <v>2</v>
      </c>
      <c r="E15" s="198" t="s">
        <v>278</v>
      </c>
      <c r="F15" s="170">
        <v>0.05</v>
      </c>
      <c r="G15" s="169">
        <v>43891</v>
      </c>
      <c r="H15" s="444">
        <v>0.05</v>
      </c>
      <c r="I15" s="169">
        <v>43891</v>
      </c>
      <c r="J15" s="188" t="s">
        <v>535</v>
      </c>
    </row>
    <row r="16" spans="1:10" s="192" customFormat="1" ht="50.1" customHeight="1" x14ac:dyDescent="0.25">
      <c r="A16" s="194">
        <v>3</v>
      </c>
      <c r="B16" s="195" t="s">
        <v>498</v>
      </c>
      <c r="C16" s="196">
        <v>0.1</v>
      </c>
      <c r="D16" s="197">
        <v>3</v>
      </c>
      <c r="E16" s="198" t="s">
        <v>496</v>
      </c>
      <c r="F16" s="170">
        <v>0.1</v>
      </c>
      <c r="G16" s="169">
        <v>43922</v>
      </c>
      <c r="H16" s="444">
        <v>0.1</v>
      </c>
      <c r="I16" s="169">
        <v>43891</v>
      </c>
      <c r="J16" s="188" t="s">
        <v>536</v>
      </c>
    </row>
    <row r="17" spans="1:10" s="192" customFormat="1" ht="73.5" customHeight="1" x14ac:dyDescent="0.25">
      <c r="A17" s="194">
        <v>5</v>
      </c>
      <c r="B17" s="201" t="s">
        <v>499</v>
      </c>
      <c r="C17" s="196">
        <v>0.05</v>
      </c>
      <c r="D17" s="197">
        <v>4</v>
      </c>
      <c r="E17" s="195" t="s">
        <v>494</v>
      </c>
      <c r="F17" s="196">
        <v>0.05</v>
      </c>
      <c r="G17" s="202">
        <v>43983</v>
      </c>
      <c r="H17" s="444">
        <v>0.05</v>
      </c>
      <c r="I17" s="202">
        <v>43983</v>
      </c>
      <c r="J17" s="188" t="s">
        <v>567</v>
      </c>
    </row>
    <row r="18" spans="1:10" s="192" customFormat="1" ht="75.75" customHeight="1" x14ac:dyDescent="0.25">
      <c r="A18" s="194">
        <v>6</v>
      </c>
      <c r="B18" s="200" t="s">
        <v>501</v>
      </c>
      <c r="C18" s="196">
        <v>0.1</v>
      </c>
      <c r="D18" s="197">
        <v>5</v>
      </c>
      <c r="E18" s="195" t="s">
        <v>495</v>
      </c>
      <c r="F18" s="196">
        <v>0.1</v>
      </c>
      <c r="G18" s="202">
        <v>43983</v>
      </c>
      <c r="H18" s="444">
        <v>0.1</v>
      </c>
      <c r="I18" s="202">
        <v>44075</v>
      </c>
      <c r="J18" s="188" t="s">
        <v>580</v>
      </c>
    </row>
    <row r="19" spans="1:10" s="192" customFormat="1" ht="99.75" customHeight="1" x14ac:dyDescent="0.25">
      <c r="A19" s="194">
        <v>7</v>
      </c>
      <c r="B19" s="201" t="s">
        <v>502</v>
      </c>
      <c r="C19" s="196">
        <v>0.1</v>
      </c>
      <c r="D19" s="197">
        <v>6</v>
      </c>
      <c r="E19" s="195" t="s">
        <v>497</v>
      </c>
      <c r="F19" s="196">
        <v>0.1</v>
      </c>
      <c r="G19" s="202" t="s">
        <v>574</v>
      </c>
      <c r="H19" s="444">
        <v>0.1</v>
      </c>
      <c r="I19" s="202">
        <v>44166</v>
      </c>
      <c r="J19" s="188" t="s">
        <v>579</v>
      </c>
    </row>
    <row r="20" spans="1:10" ht="50.1" customHeight="1" x14ac:dyDescent="0.25">
      <c r="A20" s="174">
        <v>8</v>
      </c>
      <c r="B20" s="160" t="s">
        <v>510</v>
      </c>
      <c r="C20" s="161">
        <v>0.2</v>
      </c>
      <c r="D20" s="160">
        <v>7</v>
      </c>
      <c r="E20" s="159" t="s">
        <v>593</v>
      </c>
      <c r="F20" s="427">
        <v>0.2</v>
      </c>
      <c r="G20" s="158" t="s">
        <v>538</v>
      </c>
      <c r="H20" s="427">
        <v>0.2</v>
      </c>
      <c r="I20" s="187" t="s">
        <v>589</v>
      </c>
      <c r="J20" s="188" t="s">
        <v>590</v>
      </c>
    </row>
    <row r="21" spans="1:10" ht="50.1" customHeight="1" x14ac:dyDescent="0.25">
      <c r="A21" s="174">
        <v>9</v>
      </c>
      <c r="B21" s="160" t="s">
        <v>511</v>
      </c>
      <c r="C21" s="161">
        <v>0.2</v>
      </c>
      <c r="D21" s="160">
        <v>8</v>
      </c>
      <c r="E21" s="159" t="s">
        <v>594</v>
      </c>
      <c r="F21" s="427">
        <v>0.2</v>
      </c>
      <c r="G21" s="158" t="s">
        <v>538</v>
      </c>
      <c r="H21" s="427">
        <v>0.2</v>
      </c>
      <c r="I21" s="187" t="s">
        <v>589</v>
      </c>
      <c r="J21" s="188" t="s">
        <v>591</v>
      </c>
    </row>
    <row r="22" spans="1:10" ht="50.1" customHeight="1" x14ac:dyDescent="0.25">
      <c r="A22" s="342">
        <v>10</v>
      </c>
      <c r="B22" s="340" t="s">
        <v>512</v>
      </c>
      <c r="C22" s="341">
        <v>0.1</v>
      </c>
      <c r="D22" s="160">
        <v>9</v>
      </c>
      <c r="E22" s="159" t="s">
        <v>537</v>
      </c>
      <c r="F22" s="427">
        <v>0.02</v>
      </c>
      <c r="G22" s="75">
        <v>44013</v>
      </c>
      <c r="H22" s="427">
        <v>0.02</v>
      </c>
      <c r="I22" s="75">
        <v>44013</v>
      </c>
      <c r="J22" s="188" t="s">
        <v>566</v>
      </c>
    </row>
    <row r="23" spans="1:10" ht="50.1" customHeight="1" x14ac:dyDescent="0.25">
      <c r="A23" s="342"/>
      <c r="B23" s="340"/>
      <c r="C23" s="341"/>
      <c r="D23" s="160">
        <v>10</v>
      </c>
      <c r="E23" s="159" t="s">
        <v>513</v>
      </c>
      <c r="F23" s="76">
        <v>0.04</v>
      </c>
      <c r="G23" s="75">
        <v>44105</v>
      </c>
      <c r="H23" s="168">
        <v>0.04</v>
      </c>
      <c r="I23" s="75">
        <v>44105</v>
      </c>
      <c r="J23" s="188" t="s">
        <v>595</v>
      </c>
    </row>
    <row r="24" spans="1:10" ht="50.1" customHeight="1" x14ac:dyDescent="0.25">
      <c r="A24" s="342"/>
      <c r="B24" s="340"/>
      <c r="C24" s="341"/>
      <c r="D24" s="160">
        <v>11</v>
      </c>
      <c r="E24" s="159" t="s">
        <v>514</v>
      </c>
      <c r="F24" s="76">
        <v>0.04</v>
      </c>
      <c r="G24" s="75">
        <v>44136</v>
      </c>
      <c r="H24" s="168">
        <v>0.04</v>
      </c>
      <c r="I24" s="75">
        <v>44136</v>
      </c>
      <c r="J24" s="188" t="s">
        <v>596</v>
      </c>
    </row>
    <row r="25" spans="1:10" s="27" customFormat="1" ht="30" customHeight="1" x14ac:dyDescent="0.25">
      <c r="A25" s="336" t="s">
        <v>206</v>
      </c>
      <c r="B25" s="337"/>
      <c r="C25" s="41">
        <f>SUM(C14:C24)</f>
        <v>0.99999999999999989</v>
      </c>
      <c r="D25" s="338" t="s">
        <v>187</v>
      </c>
      <c r="E25" s="339"/>
      <c r="F25" s="41">
        <f>SUM(F14:F24)</f>
        <v>1</v>
      </c>
      <c r="G25" s="28"/>
      <c r="H25" s="41">
        <f>SUM(H14:H24)</f>
        <v>1</v>
      </c>
      <c r="I25" s="31"/>
      <c r="J25" s="43"/>
    </row>
    <row r="26" spans="1:10" ht="30" customHeight="1" x14ac:dyDescent="0.25"/>
    <row r="27" spans="1:10" ht="30" customHeight="1" x14ac:dyDescent="0.25"/>
    <row r="28" spans="1:10" ht="30" customHeight="1" x14ac:dyDescent="0.25">
      <c r="J28" s="42">
        <f>1.66*2</f>
        <v>3.32</v>
      </c>
    </row>
    <row r="29" spans="1:10" ht="30" customHeight="1" x14ac:dyDescent="0.25">
      <c r="J29" s="42">
        <v>10</v>
      </c>
    </row>
    <row r="30" spans="1:10" ht="30" customHeight="1" x14ac:dyDescent="0.25"/>
  </sheetData>
  <autoFilter ref="A13:GO25"/>
  <mergeCells count="18">
    <mergeCell ref="C10:F10"/>
    <mergeCell ref="A25:B25"/>
    <mergeCell ref="D25:E25"/>
    <mergeCell ref="H12:J12"/>
    <mergeCell ref="A12:G12"/>
    <mergeCell ref="B22:B24"/>
    <mergeCell ref="C22:C24"/>
    <mergeCell ref="A22:A24"/>
    <mergeCell ref="C6:F6"/>
    <mergeCell ref="C7:F7"/>
    <mergeCell ref="C8:F8"/>
    <mergeCell ref="C9:F9"/>
    <mergeCell ref="A1:B4"/>
    <mergeCell ref="C1:J1"/>
    <mergeCell ref="C2:J2"/>
    <mergeCell ref="C3:J3"/>
    <mergeCell ref="C4:F4"/>
    <mergeCell ref="G4:J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66"/>
  <sheetViews>
    <sheetView topLeftCell="A37" zoomScaleNormal="100" workbookViewId="0">
      <selection activeCell="H13" sqref="H13"/>
    </sheetView>
  </sheetViews>
  <sheetFormatPr baseColWidth="10" defaultColWidth="11.42578125" defaultRowHeight="30" customHeight="1" x14ac:dyDescent="0.2"/>
  <cols>
    <col min="1" max="1" width="25.7109375" style="114" customWidth="1"/>
    <col min="2" max="5" width="20.7109375" style="115" customWidth="1"/>
    <col min="6" max="6" width="20.7109375" style="116" customWidth="1"/>
    <col min="7" max="7" width="21.7109375" style="115" customWidth="1"/>
    <col min="8" max="8" width="20.7109375" style="115" customWidth="1"/>
    <col min="9" max="16384" width="11.42578125" style="115"/>
  </cols>
  <sheetData>
    <row r="1" spans="1:8" s="107" customFormat="1" ht="30" customHeight="1" x14ac:dyDescent="0.2">
      <c r="A1" s="333"/>
      <c r="B1" s="327" t="s">
        <v>254</v>
      </c>
      <c r="C1" s="327"/>
      <c r="D1" s="327"/>
      <c r="E1" s="327"/>
      <c r="F1" s="327"/>
      <c r="G1" s="327"/>
      <c r="H1" s="327"/>
    </row>
    <row r="2" spans="1:8" s="107" customFormat="1" ht="30" customHeight="1" x14ac:dyDescent="0.2">
      <c r="A2" s="333"/>
      <c r="B2" s="332" t="s">
        <v>8</v>
      </c>
      <c r="C2" s="332"/>
      <c r="D2" s="332"/>
      <c r="E2" s="332"/>
      <c r="F2" s="332"/>
      <c r="G2" s="332"/>
      <c r="H2" s="332"/>
    </row>
    <row r="3" spans="1:8" s="107" customFormat="1" ht="30" customHeight="1" x14ac:dyDescent="0.2">
      <c r="A3" s="333"/>
      <c r="B3" s="332" t="s">
        <v>106</v>
      </c>
      <c r="C3" s="332"/>
      <c r="D3" s="332"/>
      <c r="E3" s="332"/>
      <c r="F3" s="332"/>
      <c r="G3" s="332"/>
      <c r="H3" s="332"/>
    </row>
    <row r="4" spans="1:8" s="107" customFormat="1" ht="30" customHeight="1" x14ac:dyDescent="0.2">
      <c r="A4" s="333"/>
      <c r="B4" s="332" t="s">
        <v>107</v>
      </c>
      <c r="C4" s="332"/>
      <c r="D4" s="332"/>
      <c r="E4" s="332"/>
      <c r="F4" s="328" t="s">
        <v>250</v>
      </c>
      <c r="G4" s="328"/>
      <c r="H4" s="328"/>
    </row>
    <row r="5" spans="1:8" s="107" customFormat="1" ht="30" customHeight="1" x14ac:dyDescent="0.2">
      <c r="A5" s="334" t="s">
        <v>108</v>
      </c>
      <c r="B5" s="334"/>
      <c r="C5" s="334"/>
      <c r="D5" s="334"/>
      <c r="E5" s="334"/>
      <c r="F5" s="334"/>
      <c r="G5" s="334"/>
      <c r="H5" s="334"/>
    </row>
    <row r="6" spans="1:8" s="107" customFormat="1" ht="30" customHeight="1" x14ac:dyDescent="0.2">
      <c r="A6" s="335" t="s">
        <v>109</v>
      </c>
      <c r="B6" s="335"/>
      <c r="C6" s="335"/>
      <c r="D6" s="335"/>
      <c r="E6" s="335"/>
      <c r="F6" s="335"/>
      <c r="G6" s="335"/>
      <c r="H6" s="335"/>
    </row>
    <row r="7" spans="1:8" s="107" customFormat="1" ht="30" customHeight="1" x14ac:dyDescent="0.2">
      <c r="A7" s="365" t="s">
        <v>110</v>
      </c>
      <c r="B7" s="365"/>
      <c r="C7" s="365"/>
      <c r="D7" s="365"/>
      <c r="E7" s="365"/>
      <c r="F7" s="365"/>
      <c r="G7" s="365"/>
      <c r="H7" s="365"/>
    </row>
    <row r="8" spans="1:8" s="107" customFormat="1" ht="30" customHeight="1" x14ac:dyDescent="0.2">
      <c r="A8" s="80" t="s">
        <v>229</v>
      </c>
      <c r="B8" s="108" t="s">
        <v>177</v>
      </c>
      <c r="C8" s="258" t="s">
        <v>230</v>
      </c>
      <c r="D8" s="258"/>
      <c r="E8" s="323" t="s">
        <v>529</v>
      </c>
      <c r="F8" s="324"/>
      <c r="G8" s="324"/>
      <c r="H8" s="325"/>
    </row>
    <row r="9" spans="1:8" s="107" customFormat="1" ht="30" customHeight="1" x14ac:dyDescent="0.25">
      <c r="A9" s="109" t="s">
        <v>112</v>
      </c>
      <c r="B9" s="108" t="s">
        <v>113</v>
      </c>
      <c r="C9" s="366" t="s">
        <v>114</v>
      </c>
      <c r="D9" s="367"/>
      <c r="E9" s="279" t="s">
        <v>257</v>
      </c>
      <c r="F9" s="279"/>
      <c r="G9" s="110" t="s">
        <v>115</v>
      </c>
      <c r="H9" s="108" t="s">
        <v>113</v>
      </c>
    </row>
    <row r="10" spans="1:8" s="107" customFormat="1" ht="30" customHeight="1" x14ac:dyDescent="0.25">
      <c r="A10" s="109" t="s">
        <v>116</v>
      </c>
      <c r="B10" s="361" t="s">
        <v>177</v>
      </c>
      <c r="C10" s="349"/>
      <c r="D10" s="349"/>
      <c r="E10" s="350"/>
      <c r="F10" s="110" t="s">
        <v>117</v>
      </c>
      <c r="G10" s="363" t="s">
        <v>177</v>
      </c>
      <c r="H10" s="350"/>
    </row>
    <row r="11" spans="1:8" s="107" customFormat="1" ht="30" customHeight="1" x14ac:dyDescent="0.25">
      <c r="A11" s="109" t="s">
        <v>119</v>
      </c>
      <c r="B11" s="364" t="s">
        <v>118</v>
      </c>
      <c r="C11" s="349"/>
      <c r="D11" s="349"/>
      <c r="E11" s="350"/>
      <c r="F11" s="110" t="s">
        <v>120</v>
      </c>
      <c r="G11" s="347" t="s">
        <v>178</v>
      </c>
      <c r="H11" s="441"/>
    </row>
    <row r="12" spans="1:8" s="107" customFormat="1" ht="30" customHeight="1" x14ac:dyDescent="0.25">
      <c r="A12" s="109" t="s">
        <v>121</v>
      </c>
      <c r="B12" s="361" t="s">
        <v>102</v>
      </c>
      <c r="C12" s="348"/>
      <c r="D12" s="348"/>
      <c r="E12" s="348"/>
      <c r="F12" s="348"/>
      <c r="G12" s="348"/>
      <c r="H12" s="442"/>
    </row>
    <row r="13" spans="1:8" s="107" customFormat="1" ht="30" customHeight="1" x14ac:dyDescent="0.25">
      <c r="A13" s="109" t="s">
        <v>122</v>
      </c>
      <c r="B13" s="362" t="s">
        <v>177</v>
      </c>
      <c r="C13" s="348"/>
      <c r="D13" s="348"/>
      <c r="E13" s="348"/>
      <c r="F13" s="348"/>
      <c r="G13" s="348"/>
      <c r="H13" s="442"/>
    </row>
    <row r="14" spans="1:8" s="107" customFormat="1" ht="30" customHeight="1" x14ac:dyDescent="0.25">
      <c r="A14" s="109" t="s">
        <v>123</v>
      </c>
      <c r="B14" s="347" t="s">
        <v>530</v>
      </c>
      <c r="C14" s="349"/>
      <c r="D14" s="349"/>
      <c r="E14" s="350"/>
      <c r="F14" s="110" t="s">
        <v>124</v>
      </c>
      <c r="G14" s="352" t="s">
        <v>125</v>
      </c>
      <c r="H14" s="441"/>
    </row>
    <row r="15" spans="1:8" s="107" customFormat="1" ht="30" customHeight="1" x14ac:dyDescent="0.25">
      <c r="A15" s="109" t="s">
        <v>126</v>
      </c>
      <c r="B15" s="283" t="s">
        <v>281</v>
      </c>
      <c r="C15" s="283"/>
      <c r="D15" s="283"/>
      <c r="E15" s="283"/>
      <c r="F15" s="110" t="s">
        <v>127</v>
      </c>
      <c r="G15" s="352" t="s">
        <v>111</v>
      </c>
      <c r="H15" s="441"/>
    </row>
    <row r="16" spans="1:8" s="107" customFormat="1" ht="30" customHeight="1" x14ac:dyDescent="0.25">
      <c r="A16" s="109" t="s">
        <v>128</v>
      </c>
      <c r="B16" s="347" t="s">
        <v>209</v>
      </c>
      <c r="C16" s="348"/>
      <c r="D16" s="348"/>
      <c r="E16" s="348"/>
      <c r="F16" s="348"/>
      <c r="G16" s="348"/>
      <c r="H16" s="442"/>
    </row>
    <row r="17" spans="1:8" s="107" customFormat="1" ht="30" customHeight="1" x14ac:dyDescent="0.25">
      <c r="A17" s="109" t="s">
        <v>130</v>
      </c>
      <c r="B17" s="347" t="s">
        <v>210</v>
      </c>
      <c r="C17" s="349"/>
      <c r="D17" s="349"/>
      <c r="E17" s="349"/>
      <c r="F17" s="349"/>
      <c r="G17" s="349"/>
      <c r="H17" s="441"/>
    </row>
    <row r="18" spans="1:8" s="107" customFormat="1" ht="30" customHeight="1" x14ac:dyDescent="0.2">
      <c r="A18" s="109" t="s">
        <v>131</v>
      </c>
      <c r="B18" s="275" t="s">
        <v>212</v>
      </c>
      <c r="C18" s="275"/>
      <c r="D18" s="275"/>
      <c r="E18" s="275"/>
      <c r="F18" s="275"/>
      <c r="G18" s="275"/>
      <c r="H18" s="423"/>
    </row>
    <row r="19" spans="1:8" s="107" customFormat="1" ht="30" customHeight="1" x14ac:dyDescent="0.2">
      <c r="A19" s="109" t="s">
        <v>132</v>
      </c>
      <c r="B19" s="276" t="s">
        <v>133</v>
      </c>
      <c r="C19" s="276"/>
      <c r="D19" s="276"/>
      <c r="E19" s="276"/>
      <c r="F19" s="276"/>
      <c r="G19" s="276"/>
      <c r="H19" s="438"/>
    </row>
    <row r="20" spans="1:8" s="107" customFormat="1" ht="30" customHeight="1" x14ac:dyDescent="0.25">
      <c r="A20" s="357" t="s">
        <v>134</v>
      </c>
      <c r="B20" s="359" t="s">
        <v>135</v>
      </c>
      <c r="C20" s="349"/>
      <c r="D20" s="350"/>
      <c r="E20" s="360" t="s">
        <v>136</v>
      </c>
      <c r="F20" s="426"/>
      <c r="G20" s="349"/>
      <c r="H20" s="441"/>
    </row>
    <row r="21" spans="1:8" s="107" customFormat="1" ht="30" customHeight="1" x14ac:dyDescent="0.2">
      <c r="A21" s="358"/>
      <c r="B21" s="275" t="s">
        <v>213</v>
      </c>
      <c r="C21" s="275"/>
      <c r="D21" s="275"/>
      <c r="E21" s="275" t="s">
        <v>214</v>
      </c>
      <c r="F21" s="423"/>
      <c r="G21" s="275"/>
      <c r="H21" s="423"/>
    </row>
    <row r="22" spans="1:8" s="107" customFormat="1" ht="30" customHeight="1" x14ac:dyDescent="0.2">
      <c r="A22" s="109" t="s">
        <v>137</v>
      </c>
      <c r="B22" s="286" t="s">
        <v>133</v>
      </c>
      <c r="C22" s="286"/>
      <c r="D22" s="286"/>
      <c r="E22" s="286" t="s">
        <v>133</v>
      </c>
      <c r="F22" s="424"/>
      <c r="G22" s="286"/>
      <c r="H22" s="424"/>
    </row>
    <row r="23" spans="1:8" s="107" customFormat="1" ht="30" customHeight="1" x14ac:dyDescent="0.2">
      <c r="A23" s="109" t="s">
        <v>138</v>
      </c>
      <c r="B23" s="275" t="s">
        <v>215</v>
      </c>
      <c r="C23" s="275"/>
      <c r="D23" s="275"/>
      <c r="E23" s="275" t="s">
        <v>216</v>
      </c>
      <c r="F23" s="275"/>
      <c r="G23" s="275"/>
      <c r="H23" s="275"/>
    </row>
    <row r="24" spans="1:8" s="107" customFormat="1" ht="30" customHeight="1" x14ac:dyDescent="0.25">
      <c r="A24" s="109" t="s">
        <v>139</v>
      </c>
      <c r="B24" s="277">
        <v>43831</v>
      </c>
      <c r="C24" s="274"/>
      <c r="D24" s="274"/>
      <c r="E24" s="110" t="s">
        <v>140</v>
      </c>
      <c r="F24" s="356">
        <v>1</v>
      </c>
      <c r="G24" s="349"/>
      <c r="H24" s="350"/>
    </row>
    <row r="25" spans="1:8" s="107" customFormat="1" ht="30" customHeight="1" x14ac:dyDescent="0.25">
      <c r="A25" s="109" t="s">
        <v>141</v>
      </c>
      <c r="B25" s="277">
        <v>44196</v>
      </c>
      <c r="C25" s="274"/>
      <c r="D25" s="274"/>
      <c r="E25" s="110" t="s">
        <v>142</v>
      </c>
      <c r="F25" s="351">
        <v>1</v>
      </c>
      <c r="G25" s="349"/>
      <c r="H25" s="350"/>
    </row>
    <row r="26" spans="1:8" s="107" customFormat="1" ht="39.950000000000003" customHeight="1" x14ac:dyDescent="0.25">
      <c r="A26" s="109" t="s">
        <v>143</v>
      </c>
      <c r="B26" s="352" t="s">
        <v>129</v>
      </c>
      <c r="C26" s="349"/>
      <c r="D26" s="350"/>
      <c r="E26" s="111" t="s">
        <v>144</v>
      </c>
      <c r="F26" s="353" t="s">
        <v>228</v>
      </c>
      <c r="G26" s="354"/>
      <c r="H26" s="355"/>
    </row>
    <row r="27" spans="1:8" s="107" customFormat="1" ht="30" customHeight="1" x14ac:dyDescent="0.2">
      <c r="A27" s="281" t="s">
        <v>231</v>
      </c>
      <c r="B27" s="281"/>
      <c r="C27" s="281"/>
      <c r="D27" s="281"/>
      <c r="E27" s="281"/>
      <c r="F27" s="281"/>
      <c r="G27" s="281"/>
      <c r="H27" s="281"/>
    </row>
    <row r="28" spans="1:8" s="107" customFormat="1" ht="30" customHeight="1" x14ac:dyDescent="0.2">
      <c r="A28" s="85" t="s">
        <v>146</v>
      </c>
      <c r="B28" s="85" t="s">
        <v>147</v>
      </c>
      <c r="C28" s="85" t="s">
        <v>148</v>
      </c>
      <c r="D28" s="85" t="s">
        <v>149</v>
      </c>
      <c r="E28" s="85" t="s">
        <v>150</v>
      </c>
      <c r="F28" s="86" t="s">
        <v>151</v>
      </c>
      <c r="G28" s="86" t="s">
        <v>152</v>
      </c>
      <c r="H28" s="85" t="s">
        <v>153</v>
      </c>
    </row>
    <row r="29" spans="1:8" s="107" customFormat="1" ht="20.100000000000001" customHeight="1" x14ac:dyDescent="0.2">
      <c r="A29" s="87" t="s">
        <v>154</v>
      </c>
      <c r="B29" s="106">
        <v>0.2</v>
      </c>
      <c r="C29" s="105">
        <f>+B29</f>
        <v>0.2</v>
      </c>
      <c r="D29" s="106">
        <v>0.2</v>
      </c>
      <c r="E29" s="105">
        <f>+D29</f>
        <v>0.2</v>
      </c>
      <c r="F29" s="112">
        <f>IFERROR(+B29/D29,)</f>
        <v>1</v>
      </c>
      <c r="G29" s="112">
        <f>+C29/$E$40</f>
        <v>0.2</v>
      </c>
      <c r="H29" s="113">
        <f>+G29/$F$25</f>
        <v>0.2</v>
      </c>
    </row>
    <row r="30" spans="1:8" s="107" customFormat="1" ht="20.100000000000001" customHeight="1" x14ac:dyDescent="0.2">
      <c r="A30" s="87" t="s">
        <v>155</v>
      </c>
      <c r="B30" s="106">
        <v>0</v>
      </c>
      <c r="C30" s="105">
        <f t="shared" ref="C30:C40" si="0">+C29+B30</f>
        <v>0.2</v>
      </c>
      <c r="D30" s="106">
        <v>0</v>
      </c>
      <c r="E30" s="105">
        <f>+E29+D30</f>
        <v>0.2</v>
      </c>
      <c r="F30" s="112">
        <f t="shared" ref="F30:F40" si="1">IFERROR(+B30/D30,)</f>
        <v>0</v>
      </c>
      <c r="G30" s="112">
        <f t="shared" ref="G30:G40" si="2">+C30/$E$40</f>
        <v>0.2</v>
      </c>
      <c r="H30" s="113">
        <f t="shared" ref="H30:H40" si="3">+G30/$F$25</f>
        <v>0.2</v>
      </c>
    </row>
    <row r="31" spans="1:8" s="107" customFormat="1" ht="20.100000000000001" customHeight="1" x14ac:dyDescent="0.2">
      <c r="A31" s="87" t="s">
        <v>156</v>
      </c>
      <c r="B31" s="106">
        <v>0.2</v>
      </c>
      <c r="C31" s="105">
        <f t="shared" si="0"/>
        <v>0.4</v>
      </c>
      <c r="D31" s="106">
        <v>0.2</v>
      </c>
      <c r="E31" s="105">
        <f t="shared" ref="E31:E40" si="4">+E30+D31</f>
        <v>0.4</v>
      </c>
      <c r="F31" s="112">
        <f t="shared" si="1"/>
        <v>1</v>
      </c>
      <c r="G31" s="112">
        <f t="shared" si="2"/>
        <v>0.4</v>
      </c>
      <c r="H31" s="113">
        <f t="shared" si="3"/>
        <v>0.4</v>
      </c>
    </row>
    <row r="32" spans="1:8" s="107" customFormat="1" ht="20.100000000000001" customHeight="1" x14ac:dyDescent="0.2">
      <c r="A32" s="135" t="s">
        <v>157</v>
      </c>
      <c r="B32" s="106">
        <v>0.15</v>
      </c>
      <c r="C32" s="105">
        <f t="shared" si="0"/>
        <v>0.55000000000000004</v>
      </c>
      <c r="D32" s="106">
        <v>0.15</v>
      </c>
      <c r="E32" s="105">
        <f t="shared" si="4"/>
        <v>0.55000000000000004</v>
      </c>
      <c r="F32" s="112">
        <f t="shared" si="1"/>
        <v>1</v>
      </c>
      <c r="G32" s="112">
        <f t="shared" si="2"/>
        <v>0.55000000000000004</v>
      </c>
      <c r="H32" s="113">
        <f t="shared" si="3"/>
        <v>0.55000000000000004</v>
      </c>
    </row>
    <row r="33" spans="1:8" s="107" customFormat="1" ht="20.100000000000001" customHeight="1" x14ac:dyDescent="0.2">
      <c r="A33" s="135" t="s">
        <v>158</v>
      </c>
      <c r="B33" s="106">
        <v>0</v>
      </c>
      <c r="C33" s="105">
        <f t="shared" si="0"/>
        <v>0.55000000000000004</v>
      </c>
      <c r="D33" s="106">
        <v>0</v>
      </c>
      <c r="E33" s="105">
        <f t="shared" si="4"/>
        <v>0.55000000000000004</v>
      </c>
      <c r="F33" s="112">
        <f t="shared" si="1"/>
        <v>0</v>
      </c>
      <c r="G33" s="112">
        <f t="shared" si="2"/>
        <v>0.55000000000000004</v>
      </c>
      <c r="H33" s="113">
        <f t="shared" si="3"/>
        <v>0.55000000000000004</v>
      </c>
    </row>
    <row r="34" spans="1:8" s="107" customFormat="1" ht="20.100000000000001" customHeight="1" x14ac:dyDescent="0.2">
      <c r="A34" s="135" t="s">
        <v>159</v>
      </c>
      <c r="B34" s="106">
        <v>0</v>
      </c>
      <c r="C34" s="105">
        <f t="shared" si="0"/>
        <v>0.55000000000000004</v>
      </c>
      <c r="D34" s="106">
        <v>0</v>
      </c>
      <c r="E34" s="105">
        <f t="shared" si="4"/>
        <v>0.55000000000000004</v>
      </c>
      <c r="F34" s="112">
        <f t="shared" si="1"/>
        <v>0</v>
      </c>
      <c r="G34" s="112">
        <f t="shared" si="2"/>
        <v>0.55000000000000004</v>
      </c>
      <c r="H34" s="113">
        <f t="shared" si="3"/>
        <v>0.55000000000000004</v>
      </c>
    </row>
    <row r="35" spans="1:8" s="107" customFormat="1" ht="20.100000000000001" customHeight="1" x14ac:dyDescent="0.2">
      <c r="A35" s="135" t="s">
        <v>286</v>
      </c>
      <c r="B35" s="106">
        <v>0</v>
      </c>
      <c r="C35" s="105">
        <f t="shared" si="0"/>
        <v>0.55000000000000004</v>
      </c>
      <c r="D35" s="106">
        <v>0</v>
      </c>
      <c r="E35" s="105">
        <f t="shared" si="4"/>
        <v>0.55000000000000004</v>
      </c>
      <c r="F35" s="112">
        <f t="shared" si="1"/>
        <v>0</v>
      </c>
      <c r="G35" s="112">
        <f t="shared" si="2"/>
        <v>0.55000000000000004</v>
      </c>
      <c r="H35" s="113">
        <f t="shared" si="3"/>
        <v>0.55000000000000004</v>
      </c>
    </row>
    <row r="36" spans="1:8" s="107" customFormat="1" ht="20.100000000000001" customHeight="1" x14ac:dyDescent="0.2">
      <c r="A36" s="135" t="s">
        <v>287</v>
      </c>
      <c r="B36" s="106">
        <v>0.2</v>
      </c>
      <c r="C36" s="105">
        <f t="shared" si="0"/>
        <v>0.75</v>
      </c>
      <c r="D36" s="106">
        <v>0.25</v>
      </c>
      <c r="E36" s="105">
        <f t="shared" si="4"/>
        <v>0.8</v>
      </c>
      <c r="F36" s="112">
        <f t="shared" si="1"/>
        <v>0.8</v>
      </c>
      <c r="G36" s="112">
        <f t="shared" si="2"/>
        <v>0.75</v>
      </c>
      <c r="H36" s="113">
        <f t="shared" si="3"/>
        <v>0.75</v>
      </c>
    </row>
    <row r="37" spans="1:8" s="107" customFormat="1" ht="20.100000000000001" customHeight="1" x14ac:dyDescent="0.2">
      <c r="A37" s="135" t="s">
        <v>288</v>
      </c>
      <c r="B37" s="106">
        <v>0</v>
      </c>
      <c r="C37" s="105">
        <f t="shared" si="0"/>
        <v>0.75</v>
      </c>
      <c r="D37" s="106">
        <v>0.2</v>
      </c>
      <c r="E37" s="105">
        <f t="shared" si="4"/>
        <v>1</v>
      </c>
      <c r="F37" s="112">
        <f t="shared" si="1"/>
        <v>0</v>
      </c>
      <c r="G37" s="112">
        <f t="shared" si="2"/>
        <v>0.75</v>
      </c>
      <c r="H37" s="113">
        <f t="shared" si="3"/>
        <v>0.75</v>
      </c>
    </row>
    <row r="38" spans="1:8" s="107" customFormat="1" ht="20.100000000000001" customHeight="1" x14ac:dyDescent="0.2">
      <c r="A38" s="135" t="s">
        <v>289</v>
      </c>
      <c r="B38" s="106">
        <v>0.1</v>
      </c>
      <c r="C38" s="105">
        <f t="shared" si="0"/>
        <v>0.85</v>
      </c>
      <c r="D38" s="106">
        <v>0</v>
      </c>
      <c r="E38" s="105">
        <f t="shared" si="4"/>
        <v>1</v>
      </c>
      <c r="F38" s="112">
        <f t="shared" si="1"/>
        <v>0</v>
      </c>
      <c r="G38" s="112">
        <f t="shared" si="2"/>
        <v>0.85</v>
      </c>
      <c r="H38" s="113">
        <f t="shared" si="3"/>
        <v>0.85</v>
      </c>
    </row>
    <row r="39" spans="1:8" s="107" customFormat="1" ht="20.100000000000001" customHeight="1" x14ac:dyDescent="0.2">
      <c r="A39" s="135" t="s">
        <v>290</v>
      </c>
      <c r="B39" s="106">
        <v>0.15</v>
      </c>
      <c r="C39" s="105">
        <f t="shared" si="0"/>
        <v>1</v>
      </c>
      <c r="D39" s="106">
        <v>0</v>
      </c>
      <c r="E39" s="105">
        <f t="shared" si="4"/>
        <v>1</v>
      </c>
      <c r="F39" s="112">
        <f t="shared" si="1"/>
        <v>0</v>
      </c>
      <c r="G39" s="112">
        <f t="shared" si="2"/>
        <v>1</v>
      </c>
      <c r="H39" s="113">
        <f t="shared" si="3"/>
        <v>1</v>
      </c>
    </row>
    <row r="40" spans="1:8" s="107" customFormat="1" ht="20.100000000000001" customHeight="1" x14ac:dyDescent="0.2">
      <c r="A40" s="135" t="s">
        <v>291</v>
      </c>
      <c r="B40" s="106">
        <v>0</v>
      </c>
      <c r="C40" s="105">
        <f t="shared" si="0"/>
        <v>1</v>
      </c>
      <c r="D40" s="106">
        <v>0</v>
      </c>
      <c r="E40" s="105">
        <f t="shared" si="4"/>
        <v>1</v>
      </c>
      <c r="F40" s="112">
        <f t="shared" si="1"/>
        <v>0</v>
      </c>
      <c r="G40" s="112">
        <f t="shared" si="2"/>
        <v>1</v>
      </c>
      <c r="H40" s="113">
        <f t="shared" si="3"/>
        <v>1</v>
      </c>
    </row>
    <row r="41" spans="1:8" s="107" customFormat="1" ht="131.25" customHeight="1" x14ac:dyDescent="0.2">
      <c r="A41" s="93" t="s">
        <v>160</v>
      </c>
      <c r="B41" s="415" t="s">
        <v>604</v>
      </c>
      <c r="C41" s="415"/>
      <c r="D41" s="415"/>
      <c r="E41" s="415"/>
      <c r="F41" s="415"/>
      <c r="G41" s="415"/>
      <c r="H41" s="415"/>
    </row>
    <row r="42" spans="1:8" s="107" customFormat="1" ht="30" customHeight="1" x14ac:dyDescent="0.2">
      <c r="A42" s="281" t="s">
        <v>161</v>
      </c>
      <c r="B42" s="281"/>
      <c r="C42" s="281"/>
      <c r="D42" s="281"/>
      <c r="E42" s="281"/>
      <c r="F42" s="281"/>
      <c r="G42" s="281"/>
      <c r="H42" s="281"/>
    </row>
    <row r="43" spans="1:8" s="107" customFormat="1" ht="45" customHeight="1" x14ac:dyDescent="0.2">
      <c r="A43" s="343"/>
      <c r="B43" s="343"/>
      <c r="C43" s="343"/>
      <c r="D43" s="343"/>
      <c r="E43" s="343"/>
      <c r="F43" s="343"/>
      <c r="G43" s="343"/>
      <c r="H43" s="343"/>
    </row>
    <row r="44" spans="1:8" s="107" customFormat="1" ht="45" customHeight="1" x14ac:dyDescent="0.2">
      <c r="A44" s="343"/>
      <c r="B44" s="343"/>
      <c r="C44" s="343"/>
      <c r="D44" s="343"/>
      <c r="E44" s="343"/>
      <c r="F44" s="343"/>
      <c r="G44" s="343"/>
      <c r="H44" s="343"/>
    </row>
    <row r="45" spans="1:8" s="107" customFormat="1" ht="45" customHeight="1" x14ac:dyDescent="0.2">
      <c r="A45" s="343"/>
      <c r="B45" s="343"/>
      <c r="C45" s="343"/>
      <c r="D45" s="343"/>
      <c r="E45" s="343"/>
      <c r="F45" s="343"/>
      <c r="G45" s="343"/>
      <c r="H45" s="343"/>
    </row>
    <row r="46" spans="1:8" s="107" customFormat="1" ht="45" customHeight="1" x14ac:dyDescent="0.2">
      <c r="A46" s="343"/>
      <c r="B46" s="343"/>
      <c r="C46" s="343"/>
      <c r="D46" s="343"/>
      <c r="E46" s="343"/>
      <c r="F46" s="343"/>
      <c r="G46" s="343"/>
      <c r="H46" s="343"/>
    </row>
    <row r="47" spans="1:8" s="107" customFormat="1" ht="45" customHeight="1" x14ac:dyDescent="0.2">
      <c r="A47" s="343"/>
      <c r="B47" s="343"/>
      <c r="C47" s="343"/>
      <c r="D47" s="343"/>
      <c r="E47" s="343"/>
      <c r="F47" s="343"/>
      <c r="G47" s="343"/>
      <c r="H47" s="343"/>
    </row>
    <row r="48" spans="1:8" s="107" customFormat="1" ht="30" customHeight="1" x14ac:dyDescent="0.2">
      <c r="A48" s="80" t="s">
        <v>162</v>
      </c>
      <c r="B48" s="321" t="s">
        <v>559</v>
      </c>
      <c r="C48" s="321"/>
      <c r="D48" s="321"/>
      <c r="E48" s="321"/>
      <c r="F48" s="321"/>
      <c r="G48" s="321"/>
      <c r="H48" s="321"/>
    </row>
    <row r="49" spans="1:8" s="107" customFormat="1" ht="30" customHeight="1" x14ac:dyDescent="0.2">
      <c r="A49" s="80" t="s">
        <v>163</v>
      </c>
      <c r="B49" s="344" t="s">
        <v>560</v>
      </c>
      <c r="C49" s="344"/>
      <c r="D49" s="344"/>
      <c r="E49" s="344"/>
      <c r="F49" s="344"/>
      <c r="G49" s="344"/>
      <c r="H49" s="344"/>
    </row>
    <row r="50" spans="1:8" s="107" customFormat="1" ht="30" customHeight="1" x14ac:dyDescent="0.2">
      <c r="A50" s="93" t="s">
        <v>164</v>
      </c>
      <c r="B50" s="345" t="s">
        <v>224</v>
      </c>
      <c r="C50" s="346"/>
      <c r="D50" s="346"/>
      <c r="E50" s="346"/>
      <c r="F50" s="346"/>
      <c r="G50" s="346"/>
      <c r="H50" s="346"/>
    </row>
    <row r="51" spans="1:8" s="107" customFormat="1" ht="30" customHeight="1" x14ac:dyDescent="0.2">
      <c r="A51" s="281" t="s">
        <v>165</v>
      </c>
      <c r="B51" s="281"/>
      <c r="C51" s="281"/>
      <c r="D51" s="281"/>
      <c r="E51" s="281"/>
      <c r="F51" s="281"/>
      <c r="G51" s="281"/>
      <c r="H51" s="281"/>
    </row>
    <row r="52" spans="1:8" s="107" customFormat="1" ht="30" customHeight="1" x14ac:dyDescent="0.2">
      <c r="A52" s="264" t="s">
        <v>166</v>
      </c>
      <c r="B52" s="85" t="s">
        <v>167</v>
      </c>
      <c r="C52" s="259" t="s">
        <v>168</v>
      </c>
      <c r="D52" s="259"/>
      <c r="E52" s="259"/>
      <c r="F52" s="259" t="s">
        <v>169</v>
      </c>
      <c r="G52" s="259"/>
      <c r="H52" s="259"/>
    </row>
    <row r="53" spans="1:8" s="107" customFormat="1" ht="30" customHeight="1" x14ac:dyDescent="0.2">
      <c r="A53" s="264"/>
      <c r="B53" s="32"/>
      <c r="C53" s="260"/>
      <c r="D53" s="260"/>
      <c r="E53" s="260"/>
      <c r="F53" s="261"/>
      <c r="G53" s="261"/>
      <c r="H53" s="261"/>
    </row>
    <row r="54" spans="1:8" s="107" customFormat="1" ht="30" customHeight="1" x14ac:dyDescent="0.2">
      <c r="A54" s="93" t="s">
        <v>170</v>
      </c>
      <c r="B54" s="260" t="s">
        <v>533</v>
      </c>
      <c r="C54" s="262"/>
      <c r="D54" s="263" t="s">
        <v>171</v>
      </c>
      <c r="E54" s="263"/>
      <c r="F54" s="262" t="s">
        <v>562</v>
      </c>
      <c r="G54" s="262"/>
      <c r="H54" s="262"/>
    </row>
    <row r="55" spans="1:8" s="107" customFormat="1" ht="30" customHeight="1" x14ac:dyDescent="0.2">
      <c r="A55" s="93" t="s">
        <v>172</v>
      </c>
      <c r="B55" s="257" t="s">
        <v>195</v>
      </c>
      <c r="C55" s="257"/>
      <c r="D55" s="264" t="s">
        <v>173</v>
      </c>
      <c r="E55" s="264"/>
      <c r="F55" s="265" t="s">
        <v>584</v>
      </c>
      <c r="G55" s="265"/>
      <c r="H55" s="265"/>
    </row>
    <row r="56" spans="1:8" s="107" customFormat="1" ht="30" customHeight="1" x14ac:dyDescent="0.2">
      <c r="A56" s="93" t="s">
        <v>174</v>
      </c>
      <c r="B56" s="257"/>
      <c r="C56" s="257"/>
      <c r="D56" s="258" t="s">
        <v>175</v>
      </c>
      <c r="E56" s="258"/>
      <c r="F56" s="257"/>
      <c r="G56" s="257"/>
      <c r="H56" s="257"/>
    </row>
    <row r="57" spans="1:8" s="107" customFormat="1" ht="30" customHeight="1" x14ac:dyDescent="0.2">
      <c r="A57" s="93" t="s">
        <v>176</v>
      </c>
      <c r="B57" s="257"/>
      <c r="C57" s="257"/>
      <c r="D57" s="258"/>
      <c r="E57" s="258"/>
      <c r="F57" s="257"/>
      <c r="G57" s="257"/>
      <c r="H57" s="257"/>
    </row>
    <row r="58" spans="1:8" s="107" customFormat="1" ht="30" customHeight="1" x14ac:dyDescent="0.25">
      <c r="A58" s="36"/>
      <c r="B58" s="36"/>
      <c r="C58" s="37"/>
      <c r="D58" s="37"/>
      <c r="E58" s="37"/>
      <c r="F58" s="37"/>
      <c r="G58" s="37"/>
      <c r="H58" s="38"/>
    </row>
    <row r="59" spans="1:8" s="107" customFormat="1" ht="30" customHeight="1" x14ac:dyDescent="0.2">
      <c r="A59" s="94"/>
      <c r="B59" s="95"/>
      <c r="C59" s="95"/>
      <c r="D59" s="96"/>
      <c r="E59" s="96"/>
      <c r="F59" s="97"/>
      <c r="G59" s="98"/>
      <c r="H59" s="95"/>
    </row>
    <row r="60" spans="1:8" s="107" customFormat="1" ht="30" customHeight="1" x14ac:dyDescent="0.2">
      <c r="A60" s="94"/>
      <c r="B60" s="95"/>
      <c r="C60" s="95"/>
      <c r="D60" s="96"/>
      <c r="E60" s="96"/>
      <c r="F60" s="97"/>
      <c r="G60" s="98"/>
      <c r="H60" s="95"/>
    </row>
    <row r="61" spans="1:8" s="107" customFormat="1" ht="30" customHeight="1" x14ac:dyDescent="0.2">
      <c r="A61" s="94"/>
      <c r="B61" s="95"/>
      <c r="C61" s="95"/>
      <c r="D61" s="96"/>
      <c r="E61" s="96"/>
      <c r="F61" s="97"/>
      <c r="G61" s="98"/>
      <c r="H61" s="95"/>
    </row>
    <row r="62" spans="1:8" s="107" customFormat="1" ht="30" customHeight="1" x14ac:dyDescent="0.2">
      <c r="A62" s="94"/>
      <c r="B62" s="95"/>
      <c r="C62" s="95"/>
      <c r="D62" s="96"/>
      <c r="E62" s="96"/>
      <c r="F62" s="97"/>
      <c r="G62" s="98"/>
      <c r="H62" s="95"/>
    </row>
    <row r="63" spans="1:8" s="107" customFormat="1" ht="30" customHeight="1" x14ac:dyDescent="0.2">
      <c r="A63" s="94"/>
      <c r="B63" s="95"/>
      <c r="C63" s="95"/>
      <c r="D63" s="96"/>
      <c r="E63" s="96"/>
      <c r="F63" s="97"/>
      <c r="G63" s="98"/>
      <c r="H63" s="95"/>
    </row>
    <row r="64" spans="1:8" s="107" customFormat="1" ht="30" customHeight="1" x14ac:dyDescent="0.2">
      <c r="A64" s="94"/>
      <c r="B64" s="95"/>
      <c r="C64" s="95"/>
      <c r="D64" s="96"/>
      <c r="E64" s="96"/>
      <c r="F64" s="97"/>
      <c r="G64" s="98"/>
      <c r="H64" s="95"/>
    </row>
    <row r="65" spans="1:8" s="107" customFormat="1" ht="30" customHeight="1" x14ac:dyDescent="0.2">
      <c r="A65" s="94"/>
      <c r="B65" s="95"/>
      <c r="C65" s="95"/>
      <c r="D65" s="96"/>
      <c r="E65" s="96"/>
      <c r="F65" s="97"/>
      <c r="G65" s="98"/>
      <c r="H65" s="95"/>
    </row>
    <row r="66" spans="1:8" s="107" customFormat="1" ht="30" customHeight="1" x14ac:dyDescent="0.2">
      <c r="A66" s="94"/>
      <c r="B66" s="95"/>
      <c r="C66" s="95"/>
      <c r="D66" s="96"/>
      <c r="E66" s="96"/>
      <c r="F66" s="97"/>
      <c r="G66" s="98"/>
      <c r="H66" s="95"/>
    </row>
  </sheetData>
  <mergeCells count="65">
    <mergeCell ref="B10:E10"/>
    <mergeCell ref="A1:A4"/>
    <mergeCell ref="B4:E4"/>
    <mergeCell ref="B1:H1"/>
    <mergeCell ref="B2:H2"/>
    <mergeCell ref="B12:H12"/>
    <mergeCell ref="B13:H13"/>
    <mergeCell ref="B14:E14"/>
    <mergeCell ref="G14:H14"/>
    <mergeCell ref="B3:H3"/>
    <mergeCell ref="A5:H5"/>
    <mergeCell ref="F4:H4"/>
    <mergeCell ref="G10:H10"/>
    <mergeCell ref="B11:E11"/>
    <mergeCell ref="G11:H11"/>
    <mergeCell ref="A7:H7"/>
    <mergeCell ref="C8:D8"/>
    <mergeCell ref="E8:H8"/>
    <mergeCell ref="A6:H6"/>
    <mergeCell ref="C9:D9"/>
    <mergeCell ref="E9:F9"/>
    <mergeCell ref="B24:D24"/>
    <mergeCell ref="F24:H24"/>
    <mergeCell ref="B15:E15"/>
    <mergeCell ref="G15:H15"/>
    <mergeCell ref="A20:A21"/>
    <mergeCell ref="B20:D20"/>
    <mergeCell ref="E20:H20"/>
    <mergeCell ref="B21:D21"/>
    <mergeCell ref="E21:H21"/>
    <mergeCell ref="A51:H51"/>
    <mergeCell ref="A52:A53"/>
    <mergeCell ref="B41:H41"/>
    <mergeCell ref="B16:H16"/>
    <mergeCell ref="B17:H17"/>
    <mergeCell ref="B18:H18"/>
    <mergeCell ref="B19:H19"/>
    <mergeCell ref="B25:D25"/>
    <mergeCell ref="F25:H25"/>
    <mergeCell ref="B26:D26"/>
    <mergeCell ref="F26:H26"/>
    <mergeCell ref="A27:H27"/>
    <mergeCell ref="B22:D22"/>
    <mergeCell ref="E22:H22"/>
    <mergeCell ref="B23:D23"/>
    <mergeCell ref="E23:H23"/>
    <mergeCell ref="A42:H42"/>
    <mergeCell ref="A43:H47"/>
    <mergeCell ref="B48:H48"/>
    <mergeCell ref="B49:H49"/>
    <mergeCell ref="B50:H50"/>
    <mergeCell ref="B56:C56"/>
    <mergeCell ref="D56:E57"/>
    <mergeCell ref="F56:H57"/>
    <mergeCell ref="B57:C57"/>
    <mergeCell ref="C52:E52"/>
    <mergeCell ref="F52:H52"/>
    <mergeCell ref="C53:E53"/>
    <mergeCell ref="F53:H53"/>
    <mergeCell ref="B54:C54"/>
    <mergeCell ref="D54:E54"/>
    <mergeCell ref="B55:C55"/>
    <mergeCell ref="D55:E55"/>
    <mergeCell ref="F55:H55"/>
    <mergeCell ref="F54:H54"/>
  </mergeCells>
  <dataValidations disablePrompts="1" count="2">
    <dataValidation type="list" allowBlank="1" showInputMessage="1" showErrorMessage="1" prompt=" - " sqref="G14">
      <formula1>E7:E7</formula1>
    </dataValidation>
    <dataValidation type="list" allowBlank="1" showInputMessage="1" showErrorMessage="1" prompt=" - " sqref="G15 B26 B9 H9 B11:B12">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O36"/>
  <sheetViews>
    <sheetView topLeftCell="A15" zoomScale="85" zoomScaleNormal="85" workbookViewId="0">
      <selection activeCell="H13" sqref="H13"/>
    </sheetView>
  </sheetViews>
  <sheetFormatPr baseColWidth="10" defaultColWidth="0" defaultRowHeight="30" customHeight="1" zeroHeight="1" x14ac:dyDescent="0.25"/>
  <cols>
    <col min="1" max="1" width="5.7109375" style="25" customWidth="1"/>
    <col min="2" max="2" width="40.7109375" customWidth="1"/>
    <col min="3" max="3" width="15.7109375" customWidth="1"/>
    <col min="4" max="4" width="5.7109375" customWidth="1"/>
    <col min="5" max="5" width="40.7109375" customWidth="1"/>
    <col min="6" max="6" width="15.7109375" customWidth="1"/>
    <col min="7" max="7" width="21.7109375" customWidth="1"/>
    <col min="8" max="8" width="15.7109375" customWidth="1"/>
    <col min="9" max="9" width="12.7109375" customWidth="1"/>
    <col min="10" max="10" width="80.7109375" style="50" customWidth="1"/>
    <col min="11" max="106" width="0" hidden="1" customWidth="1"/>
    <col min="107" max="107" width="11.42578125" hidden="1" customWidth="1"/>
    <col min="108" max="196" width="0" hidden="1" customWidth="1"/>
    <col min="197" max="197" width="1.42578125" hidden="1" customWidth="1"/>
    <col min="16384" max="16384" width="4.140625" customWidth="1"/>
  </cols>
  <sheetData>
    <row r="1" spans="1:10" s="77" customFormat="1" ht="30" customHeight="1" x14ac:dyDescent="0.2">
      <c r="A1" s="373"/>
      <c r="B1" s="373"/>
      <c r="C1" s="380" t="s">
        <v>264</v>
      </c>
      <c r="D1" s="380"/>
      <c r="E1" s="380"/>
      <c r="F1" s="380"/>
      <c r="G1" s="380"/>
      <c r="H1" s="380"/>
      <c r="I1" s="380"/>
      <c r="J1" s="380"/>
    </row>
    <row r="2" spans="1:10" s="77" customFormat="1" ht="30" customHeight="1" x14ac:dyDescent="0.2">
      <c r="A2" s="373"/>
      <c r="B2" s="373"/>
      <c r="C2" s="380" t="s">
        <v>8</v>
      </c>
      <c r="D2" s="380"/>
      <c r="E2" s="380"/>
      <c r="F2" s="380"/>
      <c r="G2" s="380"/>
      <c r="H2" s="380"/>
      <c r="I2" s="380"/>
      <c r="J2" s="380"/>
    </row>
    <row r="3" spans="1:10" s="77" customFormat="1" ht="30" customHeight="1" x14ac:dyDescent="0.2">
      <c r="A3" s="373"/>
      <c r="B3" s="373"/>
      <c r="C3" s="380" t="s">
        <v>253</v>
      </c>
      <c r="D3" s="380"/>
      <c r="E3" s="380"/>
      <c r="F3" s="380"/>
      <c r="G3" s="380"/>
      <c r="H3" s="380"/>
      <c r="I3" s="380"/>
      <c r="J3" s="380"/>
    </row>
    <row r="4" spans="1:10" s="77" customFormat="1" ht="30" customHeight="1" x14ac:dyDescent="0.2">
      <c r="A4" s="373"/>
      <c r="B4" s="373"/>
      <c r="C4" s="374" t="s">
        <v>251</v>
      </c>
      <c r="D4" s="375"/>
      <c r="E4" s="375"/>
      <c r="F4" s="376"/>
      <c r="G4" s="381" t="s">
        <v>250</v>
      </c>
      <c r="H4" s="381"/>
      <c r="I4" s="381"/>
      <c r="J4" s="381"/>
    </row>
    <row r="5" spans="1:10" s="77" customFormat="1" ht="30" customHeight="1" x14ac:dyDescent="0.25">
      <c r="A5" s="55"/>
      <c r="B5" s="56"/>
      <c r="C5" s="56"/>
      <c r="D5" s="56"/>
      <c r="E5" s="56"/>
      <c r="F5" s="56"/>
      <c r="G5" s="56"/>
      <c r="H5" s="56"/>
      <c r="I5" s="57"/>
      <c r="J5" s="58"/>
    </row>
    <row r="6" spans="1:10" s="77" customFormat="1" ht="30" customHeight="1" x14ac:dyDescent="0.25">
      <c r="B6" s="60" t="s">
        <v>208</v>
      </c>
      <c r="C6" s="328" t="str">
        <f>+ACT_2!C6</f>
        <v>POA GESTIÓN SIN INVERSIÓN PLANEACIÓN INSTITUCIONAL</v>
      </c>
      <c r="D6" s="328"/>
      <c r="E6" s="328"/>
      <c r="I6" s="57"/>
      <c r="J6" s="58"/>
    </row>
    <row r="7" spans="1:10" s="77" customFormat="1" ht="30" customHeight="1" x14ac:dyDescent="0.25">
      <c r="B7" s="60" t="s">
        <v>16</v>
      </c>
      <c r="C7" s="328" t="s">
        <v>243</v>
      </c>
      <c r="D7" s="328"/>
      <c r="E7" s="328"/>
      <c r="I7" s="57"/>
      <c r="J7" s="58"/>
    </row>
    <row r="8" spans="1:10" s="77" customFormat="1" ht="30" customHeight="1" x14ac:dyDescent="0.25">
      <c r="B8" s="60" t="s">
        <v>179</v>
      </c>
      <c r="C8" s="328" t="s">
        <v>252</v>
      </c>
      <c r="D8" s="328"/>
      <c r="E8" s="328"/>
      <c r="I8" s="57"/>
      <c r="J8" s="58"/>
    </row>
    <row r="9" spans="1:10" s="77" customFormat="1" ht="30" customHeight="1" x14ac:dyDescent="0.25">
      <c r="B9" s="60" t="s">
        <v>180</v>
      </c>
      <c r="C9" s="377" t="s">
        <v>569</v>
      </c>
      <c r="D9" s="378"/>
      <c r="E9" s="379"/>
      <c r="I9" s="57"/>
      <c r="J9" s="58"/>
    </row>
    <row r="10" spans="1:10" s="77" customFormat="1" ht="48.95" customHeight="1" x14ac:dyDescent="0.25">
      <c r="B10" s="60" t="s">
        <v>199</v>
      </c>
      <c r="C10" s="370" t="str">
        <f>+'3_MIPG'!E8</f>
        <v>Cumplir el 100% de las actividades propuestas en el Modelo Integrado de Planeación y Gestión - MIPG por la Oficina Asesora de Planeación Institucional</v>
      </c>
      <c r="D10" s="370"/>
      <c r="E10" s="370"/>
      <c r="I10" s="57"/>
      <c r="J10" s="58"/>
    </row>
    <row r="11" spans="1:10" s="77" customFormat="1" ht="30" customHeight="1" x14ac:dyDescent="0.25">
      <c r="E11" s="61"/>
      <c r="F11" s="62"/>
      <c r="G11" s="62"/>
      <c r="H11" s="439"/>
      <c r="I11" s="57"/>
      <c r="J11" s="58"/>
    </row>
    <row r="12" spans="1:10" s="42" customFormat="1" ht="30" customHeight="1" x14ac:dyDescent="0.25">
      <c r="A12" s="369" t="s">
        <v>279</v>
      </c>
      <c r="B12" s="369"/>
      <c r="C12" s="369"/>
      <c r="D12" s="369"/>
      <c r="E12" s="369"/>
      <c r="F12" s="369"/>
      <c r="G12" s="369"/>
      <c r="H12" s="440" t="s">
        <v>181</v>
      </c>
      <c r="I12" s="371"/>
      <c r="J12" s="371"/>
    </row>
    <row r="13" spans="1:10" s="26" customFormat="1" ht="30" customHeight="1" x14ac:dyDescent="0.25">
      <c r="A13" s="193" t="s">
        <v>182</v>
      </c>
      <c r="B13" s="193" t="s">
        <v>183</v>
      </c>
      <c r="C13" s="193" t="s">
        <v>200</v>
      </c>
      <c r="D13" s="193" t="s">
        <v>184</v>
      </c>
      <c r="E13" s="193" t="s">
        <v>185</v>
      </c>
      <c r="F13" s="193" t="s">
        <v>201</v>
      </c>
      <c r="G13" s="193" t="s">
        <v>202</v>
      </c>
      <c r="H13" s="435" t="s">
        <v>203</v>
      </c>
      <c r="I13" s="29" t="s">
        <v>204</v>
      </c>
      <c r="J13" s="29" t="s">
        <v>205</v>
      </c>
    </row>
    <row r="14" spans="1:10" s="26" customFormat="1" ht="66" customHeight="1" x14ac:dyDescent="0.25">
      <c r="A14" s="368"/>
      <c r="B14" s="368" t="s">
        <v>242</v>
      </c>
      <c r="C14" s="372">
        <v>1</v>
      </c>
      <c r="D14" s="39">
        <v>1</v>
      </c>
      <c r="E14" s="177" t="s">
        <v>517</v>
      </c>
      <c r="F14" s="51">
        <v>0.2</v>
      </c>
      <c r="G14" s="52">
        <v>43831</v>
      </c>
      <c r="H14" s="425">
        <v>0.2</v>
      </c>
      <c r="I14" s="52">
        <v>43861</v>
      </c>
      <c r="J14" s="203" t="s">
        <v>541</v>
      </c>
    </row>
    <row r="15" spans="1:10" s="26" customFormat="1" ht="30" customHeight="1" x14ac:dyDescent="0.25">
      <c r="A15" s="368"/>
      <c r="B15" s="368"/>
      <c r="C15" s="372"/>
      <c r="D15" s="39">
        <v>2</v>
      </c>
      <c r="E15" s="177" t="s">
        <v>516</v>
      </c>
      <c r="F15" s="51">
        <v>0.1</v>
      </c>
      <c r="G15" s="52">
        <v>43891</v>
      </c>
      <c r="H15" s="425">
        <v>0.1</v>
      </c>
      <c r="I15" s="52">
        <v>43891</v>
      </c>
      <c r="J15" s="203" t="s">
        <v>557</v>
      </c>
    </row>
    <row r="16" spans="1:10" s="26" customFormat="1" ht="86.25" customHeight="1" x14ac:dyDescent="0.25">
      <c r="A16" s="368"/>
      <c r="B16" s="368"/>
      <c r="C16" s="372"/>
      <c r="D16" s="39">
        <v>3</v>
      </c>
      <c r="E16" s="177" t="s">
        <v>539</v>
      </c>
      <c r="F16" s="51">
        <v>0.1</v>
      </c>
      <c r="G16" s="52">
        <v>43891</v>
      </c>
      <c r="H16" s="425">
        <v>0.1</v>
      </c>
      <c r="I16" s="52">
        <f>+G16</f>
        <v>43891</v>
      </c>
      <c r="J16" s="203" t="s">
        <v>575</v>
      </c>
    </row>
    <row r="17" spans="1:10" s="26" customFormat="1" ht="86.25" customHeight="1" x14ac:dyDescent="0.25">
      <c r="A17" s="368"/>
      <c r="B17" s="368"/>
      <c r="C17" s="372"/>
      <c r="D17" s="39">
        <v>4</v>
      </c>
      <c r="E17" s="177" t="s">
        <v>531</v>
      </c>
      <c r="F17" s="51">
        <v>0.05</v>
      </c>
      <c r="G17" s="52">
        <v>43891</v>
      </c>
      <c r="H17" s="425">
        <v>0.05</v>
      </c>
      <c r="I17" s="52">
        <v>43922</v>
      </c>
      <c r="J17" s="203" t="s">
        <v>542</v>
      </c>
    </row>
    <row r="18" spans="1:10" s="26" customFormat="1" ht="77.25" customHeight="1" x14ac:dyDescent="0.25">
      <c r="A18" s="368"/>
      <c r="B18" s="368"/>
      <c r="C18" s="372"/>
      <c r="D18" s="39">
        <v>5</v>
      </c>
      <c r="E18" s="177" t="s">
        <v>532</v>
      </c>
      <c r="F18" s="51">
        <v>0.1</v>
      </c>
      <c r="G18" s="52">
        <v>43922</v>
      </c>
      <c r="H18" s="425">
        <v>0.1</v>
      </c>
      <c r="I18" s="52">
        <f>+G18</f>
        <v>43922</v>
      </c>
      <c r="J18" s="203" t="s">
        <v>540</v>
      </c>
    </row>
    <row r="19" spans="1:10" s="26" customFormat="1" ht="50.25" customHeight="1" x14ac:dyDescent="0.25">
      <c r="A19" s="368"/>
      <c r="B19" s="368"/>
      <c r="C19" s="372"/>
      <c r="D19" s="39">
        <v>6</v>
      </c>
      <c r="E19" s="177" t="s">
        <v>554</v>
      </c>
      <c r="F19" s="51">
        <v>0.2</v>
      </c>
      <c r="G19" s="52">
        <v>44044</v>
      </c>
      <c r="H19" s="425">
        <v>0.2</v>
      </c>
      <c r="I19" s="52">
        <v>44044</v>
      </c>
      <c r="J19" s="203" t="s">
        <v>585</v>
      </c>
    </row>
    <row r="20" spans="1:10" s="26" customFormat="1" ht="50.25" customHeight="1" x14ac:dyDescent="0.25">
      <c r="A20" s="368"/>
      <c r="B20" s="368"/>
      <c r="C20" s="372"/>
      <c r="D20" s="39">
        <v>7</v>
      </c>
      <c r="E20" s="177" t="s">
        <v>558</v>
      </c>
      <c r="F20" s="425">
        <v>0.05</v>
      </c>
      <c r="G20" s="52">
        <v>44105</v>
      </c>
      <c r="H20" s="425">
        <v>0.05</v>
      </c>
      <c r="I20" s="52">
        <v>44136</v>
      </c>
      <c r="J20" s="203" t="s">
        <v>603</v>
      </c>
    </row>
    <row r="21" spans="1:10" s="26" customFormat="1" ht="61.5" customHeight="1" x14ac:dyDescent="0.25">
      <c r="A21" s="368"/>
      <c r="B21" s="368"/>
      <c r="C21" s="372"/>
      <c r="D21" s="39">
        <v>8</v>
      </c>
      <c r="E21" s="177" t="s">
        <v>555</v>
      </c>
      <c r="F21" s="425">
        <v>0.1</v>
      </c>
      <c r="G21" s="52">
        <v>44136</v>
      </c>
      <c r="H21" s="425">
        <v>0.1</v>
      </c>
      <c r="I21" s="52">
        <v>44136</v>
      </c>
      <c r="J21" s="203" t="s">
        <v>586</v>
      </c>
    </row>
    <row r="22" spans="1:10" s="26" customFormat="1" ht="59.25" customHeight="1" x14ac:dyDescent="0.25">
      <c r="A22" s="368"/>
      <c r="B22" s="368"/>
      <c r="C22" s="372"/>
      <c r="D22" s="39">
        <v>9</v>
      </c>
      <c r="E22" s="204" t="s">
        <v>556</v>
      </c>
      <c r="F22" s="425">
        <v>0.1</v>
      </c>
      <c r="G22" s="52">
        <v>44105</v>
      </c>
      <c r="H22" s="425">
        <v>0.1</v>
      </c>
      <c r="I22" s="52">
        <v>44105</v>
      </c>
      <c r="J22" s="203" t="s">
        <v>587</v>
      </c>
    </row>
    <row r="23" spans="1:10" s="27" customFormat="1" ht="29.25" customHeight="1" x14ac:dyDescent="0.25">
      <c r="A23" s="336" t="s">
        <v>206</v>
      </c>
      <c r="B23" s="337"/>
      <c r="C23" s="41">
        <v>1</v>
      </c>
      <c r="D23" s="338" t="s">
        <v>187</v>
      </c>
      <c r="E23" s="339"/>
      <c r="F23" s="41">
        <f>SUM(F14:F22)</f>
        <v>1</v>
      </c>
      <c r="G23" s="28"/>
      <c r="H23" s="44">
        <f>SUM(H14:H22)</f>
        <v>1</v>
      </c>
      <c r="I23" s="31"/>
      <c r="J23" s="49"/>
    </row>
    <row r="24" spans="1:10" ht="15" x14ac:dyDescent="0.25"/>
    <row r="25" spans="1:10" ht="15" x14ac:dyDescent="0.25"/>
    <row r="26" spans="1:10" ht="30" customHeight="1" x14ac:dyDescent="0.25"/>
    <row r="27" spans="1:10" ht="30" customHeight="1" x14ac:dyDescent="0.25"/>
    <row r="28" spans="1:10" ht="30" customHeight="1" x14ac:dyDescent="0.25"/>
    <row r="29" spans="1:10" ht="30" customHeight="1" x14ac:dyDescent="0.25"/>
    <row r="30" spans="1:10" ht="30" customHeight="1" x14ac:dyDescent="0.25"/>
    <row r="31" spans="1:10" ht="30" customHeight="1" x14ac:dyDescent="0.25"/>
    <row r="32" spans="1:10" ht="30" customHeight="1" x14ac:dyDescent="0.25"/>
    <row r="33" ht="30" customHeight="1" x14ac:dyDescent="0.25"/>
    <row r="34" ht="30" customHeight="1" x14ac:dyDescent="0.25"/>
    <row r="35" ht="30" customHeight="1" x14ac:dyDescent="0.25"/>
    <row r="36" ht="30" customHeight="1" x14ac:dyDescent="0.25"/>
  </sheetData>
  <sheetProtection selectLockedCells="1" selectUnlockedCells="1"/>
  <autoFilter ref="A13:J23"/>
  <mergeCells count="18">
    <mergeCell ref="C9:E9"/>
    <mergeCell ref="C1:J1"/>
    <mergeCell ref="C2:J2"/>
    <mergeCell ref="C3:J3"/>
    <mergeCell ref="G4:J4"/>
    <mergeCell ref="A1:B4"/>
    <mergeCell ref="C4:F4"/>
    <mergeCell ref="C8:E8"/>
    <mergeCell ref="C6:E6"/>
    <mergeCell ref="C7:E7"/>
    <mergeCell ref="A14:A22"/>
    <mergeCell ref="A12:G12"/>
    <mergeCell ref="C10:E10"/>
    <mergeCell ref="H12:J12"/>
    <mergeCell ref="A23:B23"/>
    <mergeCell ref="D23:E23"/>
    <mergeCell ref="B14:B22"/>
    <mergeCell ref="C14:C2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57"/>
  <sheetViews>
    <sheetView topLeftCell="A25" zoomScaleNormal="100" workbookViewId="0">
      <selection activeCell="H13" sqref="H13"/>
    </sheetView>
  </sheetViews>
  <sheetFormatPr baseColWidth="10" defaultColWidth="11.42578125" defaultRowHeight="30" customHeight="1" x14ac:dyDescent="0.2"/>
  <cols>
    <col min="1" max="1" width="25.7109375" style="99" customWidth="1"/>
    <col min="2" max="5" width="20.7109375" style="79" customWidth="1"/>
    <col min="6" max="6" width="20.7109375" style="100" customWidth="1"/>
    <col min="7" max="7" width="21.7109375" style="79" customWidth="1"/>
    <col min="8" max="8" width="20.7109375" style="79" customWidth="1"/>
    <col min="9" max="16384" width="11.42578125" style="79"/>
  </cols>
  <sheetData>
    <row r="1" spans="1:8" ht="20.25" customHeight="1" x14ac:dyDescent="0.2">
      <c r="A1" s="333"/>
      <c r="B1" s="327" t="s">
        <v>254</v>
      </c>
      <c r="C1" s="327"/>
      <c r="D1" s="327"/>
      <c r="E1" s="327"/>
      <c r="F1" s="327"/>
      <c r="G1" s="327"/>
      <c r="H1" s="327"/>
    </row>
    <row r="2" spans="1:8" ht="20.25" customHeight="1" x14ac:dyDescent="0.2">
      <c r="A2" s="333"/>
      <c r="B2" s="332" t="s">
        <v>8</v>
      </c>
      <c r="C2" s="332"/>
      <c r="D2" s="332"/>
      <c r="E2" s="332"/>
      <c r="F2" s="332"/>
      <c r="G2" s="332"/>
      <c r="H2" s="332"/>
    </row>
    <row r="3" spans="1:8" ht="20.25" customHeight="1" x14ac:dyDescent="0.2">
      <c r="A3" s="333"/>
      <c r="B3" s="332" t="s">
        <v>106</v>
      </c>
      <c r="C3" s="332"/>
      <c r="D3" s="332"/>
      <c r="E3" s="332"/>
      <c r="F3" s="332"/>
      <c r="G3" s="332"/>
      <c r="H3" s="332"/>
    </row>
    <row r="4" spans="1:8" ht="20.25" customHeight="1" x14ac:dyDescent="0.2">
      <c r="A4" s="333"/>
      <c r="B4" s="332" t="s">
        <v>107</v>
      </c>
      <c r="C4" s="332"/>
      <c r="D4" s="332"/>
      <c r="E4" s="332"/>
      <c r="F4" s="328" t="s">
        <v>250</v>
      </c>
      <c r="G4" s="328"/>
      <c r="H4" s="328"/>
    </row>
    <row r="5" spans="1:8" ht="20.25" customHeight="1" x14ac:dyDescent="0.2">
      <c r="A5" s="334" t="s">
        <v>108</v>
      </c>
      <c r="B5" s="334"/>
      <c r="C5" s="334"/>
      <c r="D5" s="334"/>
      <c r="E5" s="334"/>
      <c r="F5" s="334"/>
      <c r="G5" s="334"/>
      <c r="H5" s="334"/>
    </row>
    <row r="6" spans="1:8" ht="30" customHeight="1" x14ac:dyDescent="0.2">
      <c r="A6" s="335" t="s">
        <v>109</v>
      </c>
      <c r="B6" s="335"/>
      <c r="C6" s="335"/>
      <c r="D6" s="335"/>
      <c r="E6" s="335"/>
      <c r="F6" s="335"/>
      <c r="G6" s="335"/>
      <c r="H6" s="335"/>
    </row>
    <row r="7" spans="1:8" ht="30" customHeight="1" x14ac:dyDescent="0.2">
      <c r="A7" s="266" t="s">
        <v>110</v>
      </c>
      <c r="B7" s="266"/>
      <c r="C7" s="266"/>
      <c r="D7" s="266"/>
      <c r="E7" s="266"/>
      <c r="F7" s="266"/>
      <c r="G7" s="266"/>
      <c r="H7" s="266"/>
    </row>
    <row r="8" spans="1:8" ht="30" customHeight="1" x14ac:dyDescent="0.2">
      <c r="A8" s="162" t="s">
        <v>229</v>
      </c>
      <c r="B8" s="165" t="s">
        <v>177</v>
      </c>
      <c r="C8" s="258" t="s">
        <v>230</v>
      </c>
      <c r="D8" s="258"/>
      <c r="E8" s="323" t="s">
        <v>260</v>
      </c>
      <c r="F8" s="324"/>
      <c r="G8" s="324"/>
      <c r="H8" s="325"/>
    </row>
    <row r="9" spans="1:8" ht="30" customHeight="1" x14ac:dyDescent="0.2">
      <c r="A9" s="162" t="s">
        <v>112</v>
      </c>
      <c r="B9" s="165" t="s">
        <v>113</v>
      </c>
      <c r="C9" s="258" t="s">
        <v>114</v>
      </c>
      <c r="D9" s="258"/>
      <c r="E9" s="279" t="s">
        <v>257</v>
      </c>
      <c r="F9" s="279"/>
      <c r="G9" s="83" t="s">
        <v>115</v>
      </c>
      <c r="H9" s="165" t="s">
        <v>113</v>
      </c>
    </row>
    <row r="10" spans="1:8" ht="30" customHeight="1" x14ac:dyDescent="0.2">
      <c r="A10" s="162" t="s">
        <v>116</v>
      </c>
      <c r="B10" s="297" t="s">
        <v>177</v>
      </c>
      <c r="C10" s="297"/>
      <c r="D10" s="297"/>
      <c r="E10" s="297"/>
      <c r="F10" s="83" t="s">
        <v>117</v>
      </c>
      <c r="G10" s="291" t="s">
        <v>177</v>
      </c>
      <c r="H10" s="291"/>
    </row>
    <row r="11" spans="1:8" ht="30" customHeight="1" x14ac:dyDescent="0.2">
      <c r="A11" s="162" t="s">
        <v>119</v>
      </c>
      <c r="B11" s="385" t="s">
        <v>118</v>
      </c>
      <c r="C11" s="385"/>
      <c r="D11" s="385"/>
      <c r="E11" s="385"/>
      <c r="F11" s="83" t="s">
        <v>120</v>
      </c>
      <c r="G11" s="386" t="s">
        <v>178</v>
      </c>
      <c r="H11" s="436"/>
    </row>
    <row r="12" spans="1:8" ht="30" customHeight="1" x14ac:dyDescent="0.2">
      <c r="A12" s="162" t="s">
        <v>121</v>
      </c>
      <c r="B12" s="275" t="s">
        <v>100</v>
      </c>
      <c r="C12" s="275"/>
      <c r="D12" s="275"/>
      <c r="E12" s="275"/>
      <c r="F12" s="275"/>
      <c r="G12" s="275"/>
      <c r="H12" s="423"/>
    </row>
    <row r="13" spans="1:8" ht="30" customHeight="1" x14ac:dyDescent="0.2">
      <c r="A13" s="162" t="s">
        <v>122</v>
      </c>
      <c r="B13" s="286" t="s">
        <v>177</v>
      </c>
      <c r="C13" s="286"/>
      <c r="D13" s="286"/>
      <c r="E13" s="286"/>
      <c r="F13" s="286"/>
      <c r="G13" s="286"/>
      <c r="H13" s="424"/>
    </row>
    <row r="14" spans="1:8" ht="30" customHeight="1" x14ac:dyDescent="0.2">
      <c r="A14" s="162" t="s">
        <v>123</v>
      </c>
      <c r="B14" s="274" t="s">
        <v>280</v>
      </c>
      <c r="C14" s="274"/>
      <c r="D14" s="274"/>
      <c r="E14" s="274"/>
      <c r="F14" s="83" t="s">
        <v>124</v>
      </c>
      <c r="G14" s="279" t="s">
        <v>125</v>
      </c>
      <c r="H14" s="424"/>
    </row>
    <row r="15" spans="1:8" ht="30" customHeight="1" x14ac:dyDescent="0.2">
      <c r="A15" s="162" t="s">
        <v>126</v>
      </c>
      <c r="B15" s="283" t="s">
        <v>281</v>
      </c>
      <c r="C15" s="283"/>
      <c r="D15" s="283"/>
      <c r="E15" s="283"/>
      <c r="F15" s="83" t="s">
        <v>127</v>
      </c>
      <c r="G15" s="279" t="s">
        <v>111</v>
      </c>
      <c r="H15" s="424"/>
    </row>
    <row r="16" spans="1:8" ht="30" customHeight="1" x14ac:dyDescent="0.2">
      <c r="A16" s="162" t="s">
        <v>128</v>
      </c>
      <c r="B16" s="323" t="s">
        <v>222</v>
      </c>
      <c r="C16" s="324"/>
      <c r="D16" s="324"/>
      <c r="E16" s="324"/>
      <c r="F16" s="324"/>
      <c r="G16" s="324"/>
      <c r="H16" s="437"/>
    </row>
    <row r="17" spans="1:8" ht="30" customHeight="1" x14ac:dyDescent="0.2">
      <c r="A17" s="162" t="s">
        <v>130</v>
      </c>
      <c r="B17" s="274" t="s">
        <v>191</v>
      </c>
      <c r="C17" s="274"/>
      <c r="D17" s="274"/>
      <c r="E17" s="274"/>
      <c r="F17" s="274"/>
      <c r="G17" s="274"/>
      <c r="H17" s="423"/>
    </row>
    <row r="18" spans="1:8" ht="30" customHeight="1" x14ac:dyDescent="0.2">
      <c r="A18" s="162" t="s">
        <v>131</v>
      </c>
      <c r="B18" s="275" t="s">
        <v>217</v>
      </c>
      <c r="C18" s="275"/>
      <c r="D18" s="275"/>
      <c r="E18" s="275"/>
      <c r="F18" s="275"/>
      <c r="G18" s="275"/>
      <c r="H18" s="423"/>
    </row>
    <row r="19" spans="1:8" ht="30" customHeight="1" x14ac:dyDescent="0.2">
      <c r="A19" s="162" t="s">
        <v>132</v>
      </c>
      <c r="B19" s="276" t="s">
        <v>133</v>
      </c>
      <c r="C19" s="276"/>
      <c r="D19" s="276"/>
      <c r="E19" s="276"/>
      <c r="F19" s="276"/>
      <c r="G19" s="276"/>
      <c r="H19" s="438"/>
    </row>
    <row r="20" spans="1:8" ht="30" customHeight="1" x14ac:dyDescent="0.2">
      <c r="A20" s="258" t="s">
        <v>134</v>
      </c>
      <c r="B20" s="284" t="s">
        <v>135</v>
      </c>
      <c r="C20" s="284"/>
      <c r="D20" s="284"/>
      <c r="E20" s="285" t="s">
        <v>136</v>
      </c>
      <c r="F20" s="422"/>
      <c r="G20" s="285"/>
      <c r="H20" s="422"/>
    </row>
    <row r="21" spans="1:8" ht="30" customHeight="1" x14ac:dyDescent="0.2">
      <c r="A21" s="258"/>
      <c r="B21" s="275" t="s">
        <v>218</v>
      </c>
      <c r="C21" s="275"/>
      <c r="D21" s="275"/>
      <c r="E21" s="275" t="s">
        <v>219</v>
      </c>
      <c r="F21" s="423"/>
      <c r="G21" s="275"/>
      <c r="H21" s="423"/>
    </row>
    <row r="22" spans="1:8" ht="30" customHeight="1" x14ac:dyDescent="0.2">
      <c r="A22" s="162" t="s">
        <v>137</v>
      </c>
      <c r="B22" s="279" t="s">
        <v>211</v>
      </c>
      <c r="C22" s="279"/>
      <c r="D22" s="279"/>
      <c r="E22" s="279" t="s">
        <v>211</v>
      </c>
      <c r="F22" s="424"/>
      <c r="G22" s="279"/>
      <c r="H22" s="424"/>
    </row>
    <row r="23" spans="1:8" ht="30" customHeight="1" x14ac:dyDescent="0.2">
      <c r="A23" s="162" t="s">
        <v>138</v>
      </c>
      <c r="B23" s="275" t="s">
        <v>220</v>
      </c>
      <c r="C23" s="275"/>
      <c r="D23" s="275"/>
      <c r="E23" s="275" t="s">
        <v>221</v>
      </c>
      <c r="F23" s="275"/>
      <c r="G23" s="275"/>
      <c r="H23" s="275"/>
    </row>
    <row r="24" spans="1:8" ht="30" customHeight="1" x14ac:dyDescent="0.2">
      <c r="A24" s="162" t="s">
        <v>139</v>
      </c>
      <c r="B24" s="277">
        <v>43831</v>
      </c>
      <c r="C24" s="274"/>
      <c r="D24" s="274"/>
      <c r="E24" s="83" t="s">
        <v>140</v>
      </c>
      <c r="F24" s="282">
        <v>1</v>
      </c>
      <c r="G24" s="282"/>
      <c r="H24" s="282"/>
    </row>
    <row r="25" spans="1:8" ht="30" customHeight="1" x14ac:dyDescent="0.2">
      <c r="A25" s="162" t="s">
        <v>141</v>
      </c>
      <c r="B25" s="277">
        <v>44196</v>
      </c>
      <c r="C25" s="274"/>
      <c r="D25" s="274"/>
      <c r="E25" s="83" t="s">
        <v>142</v>
      </c>
      <c r="F25" s="278">
        <v>1</v>
      </c>
      <c r="G25" s="278"/>
      <c r="H25" s="278"/>
    </row>
    <row r="26" spans="1:8" ht="39.950000000000003" customHeight="1" x14ac:dyDescent="0.2">
      <c r="A26" s="162" t="s">
        <v>143</v>
      </c>
      <c r="B26" s="286" t="s">
        <v>129</v>
      </c>
      <c r="C26" s="286"/>
      <c r="D26" s="286"/>
      <c r="E26" s="84" t="s">
        <v>144</v>
      </c>
      <c r="F26" s="280" t="s">
        <v>228</v>
      </c>
      <c r="G26" s="280"/>
      <c r="H26" s="280"/>
    </row>
    <row r="27" spans="1:8" ht="30" customHeight="1" x14ac:dyDescent="0.2">
      <c r="A27" s="281" t="s">
        <v>145</v>
      </c>
      <c r="B27" s="281"/>
      <c r="C27" s="281"/>
      <c r="D27" s="281"/>
      <c r="E27" s="281"/>
      <c r="F27" s="281"/>
      <c r="G27" s="281"/>
      <c r="H27" s="281"/>
    </row>
    <row r="28" spans="1:8" ht="30" customHeight="1" x14ac:dyDescent="0.2">
      <c r="A28" s="163" t="s">
        <v>146</v>
      </c>
      <c r="B28" s="163" t="s">
        <v>147</v>
      </c>
      <c r="C28" s="163" t="s">
        <v>148</v>
      </c>
      <c r="D28" s="163" t="s">
        <v>149</v>
      </c>
      <c r="E28" s="163" t="s">
        <v>150</v>
      </c>
      <c r="F28" s="86" t="s">
        <v>151</v>
      </c>
      <c r="G28" s="86" t="s">
        <v>152</v>
      </c>
      <c r="H28" s="163" t="s">
        <v>153</v>
      </c>
    </row>
    <row r="29" spans="1:8" ht="20.100000000000001" customHeight="1" x14ac:dyDescent="0.2">
      <c r="A29" s="166" t="s">
        <v>154</v>
      </c>
      <c r="B29" s="118">
        <v>9</v>
      </c>
      <c r="C29" s="117">
        <f>+B29</f>
        <v>9</v>
      </c>
      <c r="D29" s="118">
        <v>8</v>
      </c>
      <c r="E29" s="117">
        <f>+D29</f>
        <v>8</v>
      </c>
      <c r="F29" s="90">
        <f>IFERROR(+B29/D29,)</f>
        <v>1.125</v>
      </c>
      <c r="G29" s="90">
        <f>+C29/$E$40</f>
        <v>0.5</v>
      </c>
      <c r="H29" s="92">
        <f>+G29/$F$25</f>
        <v>0.5</v>
      </c>
    </row>
    <row r="30" spans="1:8" ht="20.100000000000001" customHeight="1" x14ac:dyDescent="0.2">
      <c r="A30" s="166" t="s">
        <v>155</v>
      </c>
      <c r="B30" s="118">
        <v>0</v>
      </c>
      <c r="C30" s="117">
        <f>+B30+C29</f>
        <v>9</v>
      </c>
      <c r="D30" s="118">
        <v>0</v>
      </c>
      <c r="E30" s="117">
        <f>+E29+D30</f>
        <v>8</v>
      </c>
      <c r="F30" s="90">
        <f t="shared" ref="F30:F40" si="0">IFERROR(+B30/D30,)</f>
        <v>0</v>
      </c>
      <c r="G30" s="90">
        <f t="shared" ref="G30:G40" si="1">+C30/$E$40</f>
        <v>0.5</v>
      </c>
      <c r="H30" s="92">
        <f t="shared" ref="H30:H40" si="2">+G30/$F$25</f>
        <v>0.5</v>
      </c>
    </row>
    <row r="31" spans="1:8" ht="20.100000000000001" customHeight="1" x14ac:dyDescent="0.2">
      <c r="A31" s="166" t="s">
        <v>156</v>
      </c>
      <c r="B31" s="118">
        <v>1</v>
      </c>
      <c r="C31" s="117">
        <f t="shared" ref="C31:C40" si="3">+B31+C30</f>
        <v>10</v>
      </c>
      <c r="D31" s="118">
        <v>2</v>
      </c>
      <c r="E31" s="117">
        <f t="shared" ref="E31:E40" si="4">+E30+D31</f>
        <v>10</v>
      </c>
      <c r="F31" s="90">
        <f t="shared" si="0"/>
        <v>0.5</v>
      </c>
      <c r="G31" s="90">
        <f t="shared" si="1"/>
        <v>0.55555555555555558</v>
      </c>
      <c r="H31" s="92">
        <f t="shared" si="2"/>
        <v>0.55555555555555558</v>
      </c>
    </row>
    <row r="32" spans="1:8" ht="20.100000000000001" customHeight="1" x14ac:dyDescent="0.2">
      <c r="A32" s="166" t="s">
        <v>157</v>
      </c>
      <c r="B32" s="118">
        <v>0</v>
      </c>
      <c r="C32" s="117">
        <f t="shared" si="3"/>
        <v>10</v>
      </c>
      <c r="D32" s="118">
        <v>0</v>
      </c>
      <c r="E32" s="117">
        <f t="shared" si="4"/>
        <v>10</v>
      </c>
      <c r="F32" s="90">
        <f t="shared" si="0"/>
        <v>0</v>
      </c>
      <c r="G32" s="90">
        <f t="shared" si="1"/>
        <v>0.55555555555555558</v>
      </c>
      <c r="H32" s="92">
        <f t="shared" si="2"/>
        <v>0.55555555555555558</v>
      </c>
    </row>
    <row r="33" spans="1:8" ht="20.100000000000001" customHeight="1" x14ac:dyDescent="0.2">
      <c r="A33" s="166" t="s">
        <v>158</v>
      </c>
      <c r="B33" s="118">
        <v>2</v>
      </c>
      <c r="C33" s="117">
        <f t="shared" si="3"/>
        <v>12</v>
      </c>
      <c r="D33" s="118">
        <v>1</v>
      </c>
      <c r="E33" s="117">
        <f t="shared" si="4"/>
        <v>11</v>
      </c>
      <c r="F33" s="90">
        <f t="shared" si="0"/>
        <v>2</v>
      </c>
      <c r="G33" s="90">
        <f t="shared" si="1"/>
        <v>0.66666666666666663</v>
      </c>
      <c r="H33" s="92">
        <f t="shared" si="2"/>
        <v>0.66666666666666663</v>
      </c>
    </row>
    <row r="34" spans="1:8" ht="20.100000000000001" customHeight="1" x14ac:dyDescent="0.2">
      <c r="A34" s="166" t="s">
        <v>159</v>
      </c>
      <c r="B34" s="118">
        <v>0</v>
      </c>
      <c r="C34" s="117">
        <f t="shared" si="3"/>
        <v>12</v>
      </c>
      <c r="D34" s="118">
        <v>1</v>
      </c>
      <c r="E34" s="117">
        <f t="shared" si="4"/>
        <v>12</v>
      </c>
      <c r="F34" s="90">
        <f t="shared" si="0"/>
        <v>0</v>
      </c>
      <c r="G34" s="90">
        <f t="shared" si="1"/>
        <v>0.66666666666666663</v>
      </c>
      <c r="H34" s="92">
        <f t="shared" si="2"/>
        <v>0.66666666666666663</v>
      </c>
    </row>
    <row r="35" spans="1:8" ht="20.100000000000001" customHeight="1" x14ac:dyDescent="0.2">
      <c r="A35" s="166" t="s">
        <v>286</v>
      </c>
      <c r="B35" s="118">
        <v>1</v>
      </c>
      <c r="C35" s="117">
        <f t="shared" si="3"/>
        <v>13</v>
      </c>
      <c r="D35" s="118">
        <v>1</v>
      </c>
      <c r="E35" s="117">
        <f t="shared" si="4"/>
        <v>13</v>
      </c>
      <c r="F35" s="90">
        <f t="shared" si="0"/>
        <v>1</v>
      </c>
      <c r="G35" s="90">
        <f t="shared" si="1"/>
        <v>0.72222222222222221</v>
      </c>
      <c r="H35" s="92">
        <f t="shared" si="2"/>
        <v>0.72222222222222221</v>
      </c>
    </row>
    <row r="36" spans="1:8" ht="20.100000000000001" customHeight="1" x14ac:dyDescent="0.2">
      <c r="A36" s="166" t="s">
        <v>287</v>
      </c>
      <c r="B36" s="118">
        <v>1</v>
      </c>
      <c r="C36" s="117">
        <f t="shared" si="3"/>
        <v>14</v>
      </c>
      <c r="D36" s="118">
        <v>1</v>
      </c>
      <c r="E36" s="117">
        <f t="shared" si="4"/>
        <v>14</v>
      </c>
      <c r="F36" s="90">
        <f t="shared" si="0"/>
        <v>1</v>
      </c>
      <c r="G36" s="90">
        <f t="shared" si="1"/>
        <v>0.77777777777777779</v>
      </c>
      <c r="H36" s="92">
        <f t="shared" si="2"/>
        <v>0.77777777777777779</v>
      </c>
    </row>
    <row r="37" spans="1:8" ht="20.100000000000001" customHeight="1" x14ac:dyDescent="0.2">
      <c r="A37" s="166" t="s">
        <v>288</v>
      </c>
      <c r="B37" s="118">
        <v>1</v>
      </c>
      <c r="C37" s="117">
        <f t="shared" si="3"/>
        <v>15</v>
      </c>
      <c r="D37" s="118">
        <v>1</v>
      </c>
      <c r="E37" s="117">
        <f t="shared" si="4"/>
        <v>15</v>
      </c>
      <c r="F37" s="90">
        <f t="shared" si="0"/>
        <v>1</v>
      </c>
      <c r="G37" s="90">
        <f t="shared" si="1"/>
        <v>0.83333333333333337</v>
      </c>
      <c r="H37" s="92">
        <f t="shared" si="2"/>
        <v>0.83333333333333337</v>
      </c>
    </row>
    <row r="38" spans="1:8" ht="20.100000000000001" customHeight="1" x14ac:dyDescent="0.2">
      <c r="A38" s="166" t="s">
        <v>289</v>
      </c>
      <c r="B38" s="118">
        <v>0</v>
      </c>
      <c r="C38" s="117">
        <f t="shared" si="3"/>
        <v>15</v>
      </c>
      <c r="D38" s="118">
        <v>0</v>
      </c>
      <c r="E38" s="117">
        <f t="shared" si="4"/>
        <v>15</v>
      </c>
      <c r="F38" s="90">
        <f t="shared" si="0"/>
        <v>0</v>
      </c>
      <c r="G38" s="90">
        <f t="shared" si="1"/>
        <v>0.83333333333333337</v>
      </c>
      <c r="H38" s="92">
        <f t="shared" si="2"/>
        <v>0.83333333333333337</v>
      </c>
    </row>
    <row r="39" spans="1:8" ht="20.100000000000001" customHeight="1" x14ac:dyDescent="0.2">
      <c r="A39" s="166" t="s">
        <v>290</v>
      </c>
      <c r="B39" s="118">
        <v>0</v>
      </c>
      <c r="C39" s="117">
        <f t="shared" si="3"/>
        <v>15</v>
      </c>
      <c r="D39" s="118">
        <v>0</v>
      </c>
      <c r="E39" s="117">
        <f t="shared" si="4"/>
        <v>15</v>
      </c>
      <c r="F39" s="90">
        <f t="shared" si="0"/>
        <v>0</v>
      </c>
      <c r="G39" s="90">
        <f t="shared" si="1"/>
        <v>0.83333333333333337</v>
      </c>
      <c r="H39" s="92">
        <f t="shared" si="2"/>
        <v>0.83333333333333337</v>
      </c>
    </row>
    <row r="40" spans="1:8" ht="20.100000000000001" customHeight="1" x14ac:dyDescent="0.2">
      <c r="A40" s="166" t="s">
        <v>291</v>
      </c>
      <c r="B40" s="118">
        <v>3</v>
      </c>
      <c r="C40" s="117">
        <f t="shared" si="3"/>
        <v>18</v>
      </c>
      <c r="D40" s="118">
        <v>3</v>
      </c>
      <c r="E40" s="117">
        <f t="shared" si="4"/>
        <v>18</v>
      </c>
      <c r="F40" s="90">
        <f t="shared" si="0"/>
        <v>1</v>
      </c>
      <c r="G40" s="90">
        <f t="shared" si="1"/>
        <v>1</v>
      </c>
      <c r="H40" s="92">
        <f t="shared" si="2"/>
        <v>1</v>
      </c>
    </row>
    <row r="41" spans="1:8" ht="231" customHeight="1" x14ac:dyDescent="0.2">
      <c r="A41" s="164" t="s">
        <v>160</v>
      </c>
      <c r="B41" s="382" t="s">
        <v>611</v>
      </c>
      <c r="C41" s="383"/>
      <c r="D41" s="383"/>
      <c r="E41" s="383"/>
      <c r="F41" s="383"/>
      <c r="G41" s="383"/>
      <c r="H41" s="383"/>
    </row>
    <row r="42" spans="1:8" ht="25.5" customHeight="1" x14ac:dyDescent="0.2">
      <c r="A42" s="266" t="s">
        <v>161</v>
      </c>
      <c r="B42" s="266"/>
      <c r="C42" s="266"/>
      <c r="D42" s="266"/>
      <c r="E42" s="266"/>
      <c r="F42" s="266"/>
      <c r="G42" s="266"/>
      <c r="H42" s="266"/>
    </row>
    <row r="43" spans="1:8" ht="45" customHeight="1" x14ac:dyDescent="0.2">
      <c r="A43" s="267"/>
      <c r="B43" s="267"/>
      <c r="C43" s="267"/>
      <c r="D43" s="267"/>
      <c r="E43" s="267"/>
      <c r="F43" s="267"/>
      <c r="G43" s="267"/>
      <c r="H43" s="267"/>
    </row>
    <row r="44" spans="1:8" ht="45" customHeight="1" x14ac:dyDescent="0.2">
      <c r="A44" s="267"/>
      <c r="B44" s="267"/>
      <c r="C44" s="267"/>
      <c r="D44" s="267"/>
      <c r="E44" s="267"/>
      <c r="F44" s="267"/>
      <c r="G44" s="267"/>
      <c r="H44" s="267"/>
    </row>
    <row r="45" spans="1:8" ht="45" customHeight="1" x14ac:dyDescent="0.2">
      <c r="A45" s="267"/>
      <c r="B45" s="267"/>
      <c r="C45" s="267"/>
      <c r="D45" s="267"/>
      <c r="E45" s="267"/>
      <c r="F45" s="267"/>
      <c r="G45" s="267"/>
      <c r="H45" s="267"/>
    </row>
    <row r="46" spans="1:8" ht="45" customHeight="1" x14ac:dyDescent="0.2">
      <c r="A46" s="267"/>
      <c r="B46" s="267"/>
      <c r="C46" s="267"/>
      <c r="D46" s="267"/>
      <c r="E46" s="267"/>
      <c r="F46" s="267"/>
      <c r="G46" s="267"/>
      <c r="H46" s="267"/>
    </row>
    <row r="47" spans="1:8" ht="45" customHeight="1" x14ac:dyDescent="0.2">
      <c r="A47" s="267"/>
      <c r="B47" s="267"/>
      <c r="C47" s="267"/>
      <c r="D47" s="267"/>
      <c r="E47" s="267"/>
      <c r="F47" s="267"/>
      <c r="G47" s="267"/>
      <c r="H47" s="267"/>
    </row>
    <row r="48" spans="1:8" ht="176.25" customHeight="1" x14ac:dyDescent="0.2">
      <c r="A48" s="162" t="s">
        <v>162</v>
      </c>
      <c r="B48" s="382" t="s">
        <v>611</v>
      </c>
      <c r="C48" s="383"/>
      <c r="D48" s="383"/>
      <c r="E48" s="383"/>
      <c r="F48" s="383"/>
      <c r="G48" s="383"/>
      <c r="H48" s="383"/>
    </row>
    <row r="49" spans="1:8" ht="30" customHeight="1" x14ac:dyDescent="0.2">
      <c r="A49" s="162" t="s">
        <v>163</v>
      </c>
      <c r="B49" s="384" t="s">
        <v>560</v>
      </c>
      <c r="C49" s="384"/>
      <c r="D49" s="384"/>
      <c r="E49" s="384"/>
      <c r="F49" s="384"/>
      <c r="G49" s="384"/>
      <c r="H49" s="384"/>
    </row>
    <row r="50" spans="1:8" ht="30" customHeight="1" x14ac:dyDescent="0.2">
      <c r="A50" s="164" t="s">
        <v>164</v>
      </c>
      <c r="B50" s="272" t="s">
        <v>225</v>
      </c>
      <c r="C50" s="384"/>
      <c r="D50" s="384"/>
      <c r="E50" s="384"/>
      <c r="F50" s="384"/>
      <c r="G50" s="384"/>
      <c r="H50" s="384"/>
    </row>
    <row r="51" spans="1:8" ht="30" customHeight="1" x14ac:dyDescent="0.2">
      <c r="A51" s="266" t="s">
        <v>165</v>
      </c>
      <c r="B51" s="266"/>
      <c r="C51" s="266"/>
      <c r="D51" s="266"/>
      <c r="E51" s="266"/>
      <c r="F51" s="266"/>
      <c r="G51" s="266"/>
      <c r="H51" s="266"/>
    </row>
    <row r="52" spans="1:8" ht="30" customHeight="1" x14ac:dyDescent="0.2">
      <c r="A52" s="264" t="s">
        <v>166</v>
      </c>
      <c r="B52" s="163" t="s">
        <v>167</v>
      </c>
      <c r="C52" s="259" t="s">
        <v>168</v>
      </c>
      <c r="D52" s="259"/>
      <c r="E52" s="259"/>
      <c r="F52" s="259" t="s">
        <v>169</v>
      </c>
      <c r="G52" s="259"/>
      <c r="H52" s="259"/>
    </row>
    <row r="53" spans="1:8" ht="30" customHeight="1" x14ac:dyDescent="0.2">
      <c r="A53" s="264"/>
      <c r="B53" s="191" t="s">
        <v>560</v>
      </c>
      <c r="C53" s="260" t="s">
        <v>560</v>
      </c>
      <c r="D53" s="260"/>
      <c r="E53" s="260"/>
      <c r="F53" s="261" t="s">
        <v>560</v>
      </c>
      <c r="G53" s="261"/>
      <c r="H53" s="261"/>
    </row>
    <row r="54" spans="1:8" ht="30" customHeight="1" x14ac:dyDescent="0.2">
      <c r="A54" s="164" t="s">
        <v>170</v>
      </c>
      <c r="B54" s="262" t="s">
        <v>223</v>
      </c>
      <c r="C54" s="262"/>
      <c r="D54" s="263" t="s">
        <v>171</v>
      </c>
      <c r="E54" s="263"/>
      <c r="F54" s="262" t="s">
        <v>563</v>
      </c>
      <c r="G54" s="262"/>
      <c r="H54" s="262"/>
    </row>
    <row r="55" spans="1:8" ht="30" customHeight="1" x14ac:dyDescent="0.2">
      <c r="A55" s="164" t="s">
        <v>172</v>
      </c>
      <c r="B55" s="260" t="s">
        <v>195</v>
      </c>
      <c r="C55" s="260"/>
      <c r="D55" s="264" t="s">
        <v>173</v>
      </c>
      <c r="E55" s="264"/>
      <c r="F55" s="262" t="s">
        <v>588</v>
      </c>
      <c r="G55" s="262"/>
      <c r="H55" s="262"/>
    </row>
    <row r="56" spans="1:8" ht="30" customHeight="1" x14ac:dyDescent="0.2">
      <c r="A56" s="164" t="s">
        <v>174</v>
      </c>
      <c r="B56" s="257" t="s">
        <v>560</v>
      </c>
      <c r="C56" s="257"/>
      <c r="D56" s="258" t="s">
        <v>175</v>
      </c>
      <c r="E56" s="258"/>
      <c r="F56" s="257" t="s">
        <v>560</v>
      </c>
      <c r="G56" s="257"/>
      <c r="H56" s="257"/>
    </row>
    <row r="57" spans="1:8" ht="30" customHeight="1" x14ac:dyDescent="0.2">
      <c r="A57" s="164" t="s">
        <v>176</v>
      </c>
      <c r="B57" s="257" t="s">
        <v>560</v>
      </c>
      <c r="C57" s="257"/>
      <c r="D57" s="258"/>
      <c r="E57" s="258"/>
      <c r="F57" s="257"/>
      <c r="G57" s="257"/>
      <c r="H57" s="257"/>
    </row>
  </sheetData>
  <sheetProtection autoFilter="0" pivotTables="0"/>
  <mergeCells count="65">
    <mergeCell ref="B10:E10"/>
    <mergeCell ref="A1:A4"/>
    <mergeCell ref="B4:E4"/>
    <mergeCell ref="B1:H1"/>
    <mergeCell ref="B2:H2"/>
    <mergeCell ref="B12:H12"/>
    <mergeCell ref="B13:H13"/>
    <mergeCell ref="B14:E14"/>
    <mergeCell ref="G14:H14"/>
    <mergeCell ref="B3:H3"/>
    <mergeCell ref="A5:H5"/>
    <mergeCell ref="F4:H4"/>
    <mergeCell ref="G10:H10"/>
    <mergeCell ref="B11:E11"/>
    <mergeCell ref="G11:H11"/>
    <mergeCell ref="A7:H7"/>
    <mergeCell ref="C8:D8"/>
    <mergeCell ref="E8:H8"/>
    <mergeCell ref="A6:H6"/>
    <mergeCell ref="C9:D9"/>
    <mergeCell ref="E9:F9"/>
    <mergeCell ref="B24:D24"/>
    <mergeCell ref="F24:H24"/>
    <mergeCell ref="B15:E15"/>
    <mergeCell ref="G15:H15"/>
    <mergeCell ref="A20:A21"/>
    <mergeCell ref="B20:D20"/>
    <mergeCell ref="E20:H20"/>
    <mergeCell ref="B21:D21"/>
    <mergeCell ref="E21:H21"/>
    <mergeCell ref="A51:H51"/>
    <mergeCell ref="A52:A53"/>
    <mergeCell ref="B41:H41"/>
    <mergeCell ref="B16:H16"/>
    <mergeCell ref="B17:H17"/>
    <mergeCell ref="B18:H18"/>
    <mergeCell ref="B19:H19"/>
    <mergeCell ref="B25:D25"/>
    <mergeCell ref="F25:H25"/>
    <mergeCell ref="B26:D26"/>
    <mergeCell ref="F26:H26"/>
    <mergeCell ref="A27:H27"/>
    <mergeCell ref="B22:D22"/>
    <mergeCell ref="E22:H22"/>
    <mergeCell ref="B23:D23"/>
    <mergeCell ref="E23:H23"/>
    <mergeCell ref="A42:H42"/>
    <mergeCell ref="A43:H47"/>
    <mergeCell ref="B48:H48"/>
    <mergeCell ref="B49:H49"/>
    <mergeCell ref="B50:H50"/>
    <mergeCell ref="B56:C56"/>
    <mergeCell ref="D56:E57"/>
    <mergeCell ref="F56:H57"/>
    <mergeCell ref="B57:C57"/>
    <mergeCell ref="C52:E52"/>
    <mergeCell ref="F52:H52"/>
    <mergeCell ref="C53:E53"/>
    <mergeCell ref="F53:H53"/>
    <mergeCell ref="B54:C54"/>
    <mergeCell ref="D54:E54"/>
    <mergeCell ref="B55:C55"/>
    <mergeCell ref="D55:E55"/>
    <mergeCell ref="F55:H55"/>
    <mergeCell ref="F54:H54"/>
  </mergeCells>
  <dataValidations count="1">
    <dataValidation type="list" allowBlank="1" showInputMessage="1" showErrorMessage="1" sqref="B9 H9 B26:D26 B11:E11 G14:H15">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Sección 1. Metas - Magnitud</vt:lpstr>
      <vt:lpstr>Anualización</vt:lpstr>
      <vt:lpstr>1</vt:lpstr>
      <vt:lpstr>ACT_1</vt:lpstr>
      <vt:lpstr>2</vt:lpstr>
      <vt:lpstr>ACT_2</vt:lpstr>
      <vt:lpstr>3_MIPG</vt:lpstr>
      <vt:lpstr>ACT_3</vt:lpstr>
      <vt:lpstr>4_PAAC</vt:lpstr>
      <vt:lpstr>ACT_4</vt:lpstr>
      <vt:lpstr>Variables</vt:lpstr>
      <vt:lpstr>ODS</vt:lpstr>
      <vt:lpstr>'1'!Área_de_impresión</vt:lpstr>
      <vt:lpstr>'2'!Área_de_impresión</vt:lpstr>
      <vt:lpstr>'3_MIPG'!Área_de_impresión</vt:lpstr>
      <vt:lpstr>'4_PAAC'!Área_de_impresión</vt:lpstr>
      <vt:lpstr>'2'!Títulos_a_imprimir</vt:lpstr>
      <vt:lpstr>'3_MIPG'!Títulos_a_imprimir</vt:lpstr>
      <vt:lpstr>'4_PAAC'!Títulos_a_imprimir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2018-03-13T15:07:58Z</cp:lastPrinted>
  <dcterms:created xsi:type="dcterms:W3CDTF">2010-03-25T16:40:43Z</dcterms:created>
  <dcterms:modified xsi:type="dcterms:W3CDTF">2021-01-21T23:21:31Z</dcterms:modified>
</cp:coreProperties>
</file>