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POAs 2020\UNCSAB\POAs gestión SGC\"/>
    </mc:Choice>
  </mc:AlternateContent>
  <bookViews>
    <workbookView xWindow="0" yWindow="0" windowWidth="25200" windowHeight="11550" tabRatio="453" firstSheet="1" activeTab="2"/>
  </bookViews>
  <sheets>
    <sheet name="Sección 1. Metas_Magnitud" sheetId="13" r:id="rId1"/>
    <sheet name="Anualización" sheetId="17" r:id="rId2"/>
    <sheet name="1. PAAI" sheetId="18" r:id="rId3"/>
    <sheet name="Act_1" sheetId="19" r:id="rId4"/>
    <sheet name="Variables" sheetId="16" r:id="rId5"/>
    <sheet name="ODS" sheetId="20" r:id="rId6"/>
  </sheets>
  <externalReferences>
    <externalReference r:id="rId7"/>
  </externalReferences>
  <definedNames>
    <definedName name="_xlnm._FilterDatabase" localSheetId="4" hidden="1">Variables!$C$2:$C$8</definedName>
    <definedName name="_xlnm.Print_Area" localSheetId="2">'1. PAAI'!$A$1:$H$60</definedName>
    <definedName name="CONDICION_POBLACIONAL" localSheetId="4">#REF!</definedName>
    <definedName name="CONDICION_POBLACIONAL">[1]Variables!$C$1:$C$24</definedName>
    <definedName name="GRUPO_ETAREO" localSheetId="4">#REF!</definedName>
    <definedName name="GRUPO_ETAREO">[1]Variables!$A$1:$A$8</definedName>
    <definedName name="GRUPO_ETAREOS">#REF!</definedName>
    <definedName name="GRUPO_ETARIO">#REF!</definedName>
    <definedName name="GRUPO_ETNICO">#REF!</definedName>
    <definedName name="GRUPOETNICO">#REF!</definedName>
    <definedName name="GRUPOS_ETNICOS" localSheetId="4">#REF!</definedName>
    <definedName name="GRUPOS_ETNICOS">[1]Variables!$H$1:$H$8</definedName>
    <definedName name="LOCALIDAD">#REF!</definedName>
    <definedName name="LOCALIZACION">#REF!</definedName>
    <definedName name="_xlnm.Print_Titles" localSheetId="2">'1. PAAI'!$1:$6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 i="13" l="1"/>
  <c r="H29" i="18" l="1"/>
  <c r="G30" i="18"/>
  <c r="G31" i="18"/>
  <c r="G32" i="18"/>
  <c r="G33" i="18"/>
  <c r="G29" i="18"/>
  <c r="F30" i="18"/>
  <c r="F31" i="18"/>
  <c r="F32" i="18"/>
  <c r="F33" i="18"/>
  <c r="F34" i="18"/>
  <c r="F35" i="18"/>
  <c r="F36" i="18"/>
  <c r="F37" i="18"/>
  <c r="F38" i="18"/>
  <c r="F39" i="18"/>
  <c r="F40" i="18"/>
  <c r="F29" i="18"/>
  <c r="M12" i="13"/>
  <c r="L12" i="13"/>
  <c r="K34" i="18" l="1"/>
  <c r="K35" i="18"/>
  <c r="K36" i="18"/>
  <c r="K37" i="18"/>
  <c r="K33" i="18"/>
  <c r="K38" i="18" s="1"/>
  <c r="J12" i="13" l="1"/>
  <c r="I12" i="13"/>
  <c r="R14" i="13" l="1"/>
  <c r="Q12" i="13"/>
  <c r="P12" i="13"/>
  <c r="O12" i="13"/>
  <c r="N12" i="13"/>
  <c r="M14" i="13"/>
  <c r="K12" i="13"/>
  <c r="J14" i="13"/>
  <c r="E29" i="18"/>
  <c r="E30" i="18" s="1"/>
  <c r="E31" i="18" s="1"/>
  <c r="E32" i="18" s="1"/>
  <c r="E33" i="18" s="1"/>
  <c r="E34" i="18" s="1"/>
  <c r="E35" i="18" s="1"/>
  <c r="E36" i="18" s="1"/>
  <c r="E37" i="18" s="1"/>
  <c r="E38" i="18" s="1"/>
  <c r="E39" i="18" s="1"/>
  <c r="E40" i="18" s="1"/>
  <c r="F25" i="19" l="1"/>
  <c r="F24" i="19"/>
  <c r="F23" i="19"/>
  <c r="F22" i="19"/>
  <c r="F18" i="19"/>
  <c r="F14" i="19"/>
  <c r="F21" i="19"/>
  <c r="F17" i="19"/>
  <c r="F20" i="19"/>
  <c r="F16" i="19"/>
  <c r="F19" i="19"/>
  <c r="F15" i="19"/>
  <c r="U12" i="13"/>
  <c r="S14" i="13"/>
  <c r="Q14" i="13"/>
  <c r="P14" i="13"/>
  <c r="O14" i="13"/>
  <c r="N14" i="13"/>
  <c r="K14" i="13"/>
  <c r="L14" i="13"/>
  <c r="T14" i="13"/>
  <c r="F26" i="19" l="1"/>
  <c r="U14" i="13"/>
  <c r="U13" i="13"/>
  <c r="I14" i="13" l="1"/>
  <c r="K11" i="17"/>
  <c r="L11" i="17" s="1"/>
  <c r="M11" i="17" s="1"/>
  <c r="C29" i="18" l="1"/>
  <c r="G29" i="13"/>
  <c r="H20" i="13" s="1"/>
  <c r="A12" i="13"/>
  <c r="C26" i="19"/>
  <c r="T23" i="16"/>
  <c r="S23" i="16"/>
  <c r="R23" i="16"/>
  <c r="Q25" i="13"/>
  <c r="Q19" i="13"/>
  <c r="Q21" i="13"/>
  <c r="H27" i="13" l="1"/>
  <c r="Q26" i="13"/>
  <c r="Q23" i="13"/>
  <c r="H21" i="13"/>
  <c r="I20" i="13" s="1"/>
  <c r="H28" i="13"/>
  <c r="H22" i="13"/>
  <c r="Q24" i="13"/>
  <c r="H17" i="13"/>
  <c r="C30" i="18"/>
  <c r="H18" i="13"/>
  <c r="H26" i="13"/>
  <c r="I26" i="13" s="1"/>
  <c r="Q18" i="13"/>
  <c r="Q27" i="13"/>
  <c r="H19" i="13"/>
  <c r="Q28" i="13"/>
  <c r="H25" i="13"/>
  <c r="Q22" i="13"/>
  <c r="H23" i="13"/>
  <c r="H24" i="13"/>
  <c r="Q20" i="13"/>
  <c r="H30" i="18" l="1"/>
  <c r="C31" i="18"/>
  <c r="I23" i="13"/>
  <c r="C32" i="18" l="1"/>
  <c r="H31" i="18"/>
  <c r="C33" i="18" l="1"/>
  <c r="H32" i="18"/>
  <c r="C34" i="18" l="1"/>
  <c r="G34" i="18" s="1"/>
  <c r="H33" i="18"/>
  <c r="C35" i="18" l="1"/>
  <c r="G35" i="18" s="1"/>
  <c r="H34" i="18"/>
  <c r="C36" i="18" l="1"/>
  <c r="G36" i="18" s="1"/>
  <c r="H35" i="18"/>
  <c r="C37" i="18" l="1"/>
  <c r="G37" i="18" s="1"/>
  <c r="H36" i="18"/>
  <c r="C38" i="18" l="1"/>
  <c r="G38" i="18" s="1"/>
  <c r="H37" i="18"/>
  <c r="C39" i="18" l="1"/>
  <c r="G39" i="18" s="1"/>
  <c r="H38" i="18"/>
  <c r="C40" i="18" l="1"/>
  <c r="H39" i="18"/>
  <c r="G40" i="18" l="1"/>
  <c r="H40" i="18" s="1"/>
</calcChain>
</file>

<file path=xl/sharedStrings.xml><?xml version="1.0" encoding="utf-8"?>
<sst xmlns="http://schemas.openxmlformats.org/spreadsheetml/2006/main" count="652" uniqueCount="560">
  <si>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</si>
  <si>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</si>
  <si>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</si>
  <si>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</si>
  <si>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</si>
  <si>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</si>
  <si>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</si>
  <si>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</si>
  <si>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</si>
  <si>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</si>
  <si>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</si>
  <si>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</si>
  <si>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</si>
  <si>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</si>
  <si>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</si>
  <si>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</si>
  <si>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</si>
  <si>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</si>
  <si>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</si>
  <si>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</si>
  <si>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0-5 años Primera infancia </t>
  </si>
  <si>
    <t>Usaquen</t>
  </si>
  <si>
    <t>Grupos de edad</t>
  </si>
  <si>
    <t>Total</t>
  </si>
  <si>
    <t>Hombres</t>
  </si>
  <si>
    <t>Mujeres</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</si>
  <si>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</si>
  <si>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</si>
  <si>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</si>
  <si>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</si>
  <si>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</si>
  <si>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</si>
  <si>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</si>
  <si>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</si>
  <si>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</si>
  <si>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</si>
  <si>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</si>
  <si>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</si>
  <si>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</si>
  <si>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</si>
  <si>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</si>
  <si>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</si>
  <si>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</si>
  <si>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</si>
  <si>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</si>
  <si>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</si>
  <si>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</si>
  <si>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</si>
  <si>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</si>
  <si>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</si>
  <si>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</si>
  <si>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</si>
  <si>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</si>
  <si>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</si>
  <si>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</si>
  <si>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</si>
  <si>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</si>
  <si>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</si>
  <si>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</si>
  <si>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</si>
  <si>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</si>
  <si>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</si>
  <si>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</si>
  <si>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</si>
  <si>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</si>
  <si>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</si>
  <si>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</si>
  <si>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</si>
  <si>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</si>
  <si>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</si>
  <si>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</si>
  <si>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</si>
  <si>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</si>
  <si>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</si>
  <si>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</si>
  <si>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</si>
  <si>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</si>
  <si>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</si>
  <si>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</si>
  <si>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</si>
  <si>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</si>
  <si>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</si>
  <si>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</si>
  <si>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</si>
  <si>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</si>
  <si>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</si>
  <si>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</si>
  <si>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</si>
  <si>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</si>
  <si>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</si>
  <si>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</si>
  <si>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</si>
  <si>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</si>
  <si>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</si>
  <si>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</si>
  <si>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</si>
  <si>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</si>
  <si>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</si>
  <si>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</si>
  <si>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</si>
  <si>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</si>
  <si>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</si>
  <si>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</si>
  <si>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</si>
  <si>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</si>
  <si>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</si>
  <si>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</si>
  <si>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</si>
  <si>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</si>
  <si>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</si>
  <si>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</si>
  <si>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</si>
  <si>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</si>
  <si>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</si>
  <si>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</si>
  <si>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</si>
  <si>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</si>
  <si>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</si>
  <si>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</si>
  <si>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OBJETIVOS DEL SISTEMA INTEGRADO DE GESTIÓN</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</si>
  <si>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</si>
  <si>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</si>
  <si>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</si>
  <si>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</si>
  <si>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</si>
  <si>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</si>
  <si>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</si>
  <si>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</si>
  <si>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</si>
  <si>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</si>
  <si>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</si>
  <si>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</si>
  <si>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</si>
  <si>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</si>
  <si>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PILAR / EJES</t>
  </si>
  <si>
    <t>457-458-459 : BOGOTÁ D.C. Proyecciones de población 2005-2015, según grupos de edad y por sexo.</t>
  </si>
  <si>
    <t xml:space="preserve"> Proyección Poblacion 2012 según Localidad.</t>
  </si>
  <si>
    <t>Localidad 2012</t>
  </si>
  <si>
    <t>02- Pilar Democracia Urbana</t>
  </si>
  <si>
    <t>04- Eje Transversal Nuevo Ordenamiento Territorial</t>
  </si>
  <si>
    <t>USAQUÉN</t>
  </si>
  <si>
    <t>07- Eje Transversal Gobierno legítimo, fortalecimiento local y eficiencia</t>
  </si>
  <si>
    <t>CHAPINERO</t>
  </si>
  <si>
    <t>SANTA FE</t>
  </si>
  <si>
    <t>SAN CRISTÓBAL</t>
  </si>
  <si>
    <t>USME</t>
  </si>
  <si>
    <t>TUNJUELITO</t>
  </si>
  <si>
    <t>BOSA</t>
  </si>
  <si>
    <t>KENNEDY</t>
  </si>
  <si>
    <t>FONTIBÓN</t>
  </si>
  <si>
    <t>ENGATIVÁ</t>
  </si>
  <si>
    <t>SUBA</t>
  </si>
  <si>
    <t>B. UNIDOS</t>
  </si>
  <si>
    <t>TEUSAQUILLO</t>
  </si>
  <si>
    <t>LOS MÁRTIRES</t>
  </si>
  <si>
    <t>A. NARIÑO</t>
  </si>
  <si>
    <t>PTE. ARANDA</t>
  </si>
  <si>
    <t>CANDELARIA</t>
  </si>
  <si>
    <t>R.URIBE</t>
  </si>
  <si>
    <t>C. BOLÍVAR</t>
  </si>
  <si>
    <t>SUMAPAZ</t>
  </si>
  <si>
    <t>COMPONENTES DE LA VISIÓN</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</si>
  <si>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</si>
  <si>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</si>
  <si>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</si>
  <si>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</si>
  <si>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</si>
  <si>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</si>
  <si>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</si>
  <si>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</si>
  <si>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</si>
  <si>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</si>
  <si>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</si>
  <si>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</si>
  <si>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</si>
  <si>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</si>
  <si>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</si>
  <si>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</si>
  <si>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</si>
  <si>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Formato de programación y seguimiento al Plan Operativo Anual de gestión sin inversión</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</si>
  <si>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</si>
  <si>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</si>
  <si>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</si>
  <si>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</si>
  <si>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</si>
  <si>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</si>
  <si>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</si>
  <si>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</si>
  <si>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</si>
  <si>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</si>
  <si>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 xml:space="preserve">ESTIMACIONES DE POBLACIÓN 1985-2005  (4) Y PROYECCIONES DE POBLACIÓN 2005-2020 NACIONAL, DEPARTAMENTAL Y MUNICIPAL POR SEXO, GRUPOS QUINQUENALES DE EDAD </t>
  </si>
  <si>
    <t>5. Ser transparente, incluyente, equitativa en género y garantista de la participación e involucramiento ciudadanos y del sector privado</t>
  </si>
  <si>
    <t>SUBSECRETARIA RESPONSABLE:</t>
  </si>
  <si>
    <t>TIPO DE ANUALIZACIÓN</t>
  </si>
  <si>
    <t xml:space="preserve">VARIABLE </t>
  </si>
  <si>
    <t>Código: PE01-PR01-F02</t>
  </si>
  <si>
    <t>PROGRAMACIÓN CUATRIENIO</t>
  </si>
  <si>
    <t>MAGNITUD CUATRIENIO</t>
  </si>
  <si>
    <t>Formato de Hoja de Vida Indicador</t>
  </si>
  <si>
    <t xml:space="preserve">CODIGO: PE01-PR01-F03 </t>
  </si>
  <si>
    <t>VERSIÓN 1.0</t>
  </si>
  <si>
    <t>HOJA DE VIDA INDICADOR</t>
  </si>
  <si>
    <t>SECRETARÍA DISTRITAL DE MOVILIDAD</t>
  </si>
  <si>
    <t>SECCIÓN 1. Identificación del Indicador</t>
  </si>
  <si>
    <t>1. Código Meta</t>
  </si>
  <si>
    <t>N.A.</t>
  </si>
  <si>
    <t xml:space="preserve">2.  Descripción Meta </t>
  </si>
  <si>
    <t>3. Fuente PMR</t>
  </si>
  <si>
    <t>NO</t>
  </si>
  <si>
    <t>4. Dependencia responsable</t>
  </si>
  <si>
    <t>Oficina de Control Interno</t>
  </si>
  <si>
    <t>5. Meta con territorialización</t>
  </si>
  <si>
    <t>6. Proyecto</t>
  </si>
  <si>
    <t>7. Código del Proyecto</t>
  </si>
  <si>
    <t>Suma</t>
  </si>
  <si>
    <t>8. Proceso</t>
  </si>
  <si>
    <t>Evaluación</t>
  </si>
  <si>
    <t>9. Código del proceso</t>
  </si>
  <si>
    <t>PV01</t>
  </si>
  <si>
    <t>10. Objetivo estratégico</t>
  </si>
  <si>
    <t>11. Meta Producto</t>
  </si>
  <si>
    <t>12. Nombre del indicador</t>
  </si>
  <si>
    <t>13. Tipología</t>
  </si>
  <si>
    <t>Eficiencia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</si>
  <si>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</si>
  <si>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</si>
  <si>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</si>
  <si>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</si>
  <si>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</si>
  <si>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</si>
  <si>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</si>
  <si>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</si>
  <si>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</si>
  <si>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</si>
  <si>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</si>
  <si>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Número de  actividades cumplidas en el periodo</t>
  </si>
  <si>
    <t>21. Unidad de medida (de la variable)</t>
  </si>
  <si>
    <t>Cantidad</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</si>
  <si>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</si>
  <si>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</si>
  <si>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</si>
  <si>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</si>
  <si>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</si>
  <si>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</si>
  <si>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</si>
  <si>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</si>
  <si>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</si>
  <si>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</si>
  <si>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</si>
  <si>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</si>
  <si>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</si>
  <si>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</si>
  <si>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</si>
  <si>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</si>
  <si>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</si>
  <si>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</si>
  <si>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</si>
  <si>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</si>
  <si>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</si>
  <si>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</si>
  <si>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</si>
  <si>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</si>
  <si>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</si>
  <si>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</si>
  <si>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</si>
  <si>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</si>
  <si>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</si>
  <si>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</si>
  <si>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</si>
  <si>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</si>
  <si>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</si>
  <si>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Diego Nairo Useche Rueda</t>
  </si>
  <si>
    <t>41. Director / Jefe de Oficina / Subdirector</t>
  </si>
  <si>
    <t>44. Subsecretario (a) / Ordenador (a) de gasto</t>
  </si>
  <si>
    <t>42. Firma Director / Jefe Oficina</t>
  </si>
  <si>
    <t>45. Firma Subsecretario  (a) / Ordenador (a) de gasto</t>
  </si>
  <si>
    <t>43. Firma Subdirector</t>
  </si>
  <si>
    <r>
      <t>Formato de Anexo de Ac</t>
    </r>
    <r>
      <rPr>
        <b/>
        <sz val="10"/>
        <color indexed="8"/>
        <rFont val="Arial"/>
        <family val="2"/>
      </rPr>
      <t>tividades</t>
    </r>
  </si>
  <si>
    <t>CÓDIGO: PE01-PR01-F07</t>
  </si>
  <si>
    <t>CODIGO Y NOMBRE DEL PROYECTO DE INVERSIÓN O DEL POA SIN INVERSIÓN</t>
  </si>
  <si>
    <t>OFICINA DE CONTROL INTERNO</t>
  </si>
  <si>
    <t>SUBSECRETARÍA RESPONSABLE:</t>
  </si>
  <si>
    <t>SUBSECRETARÍA DE GESTIÓN CORPORATIVA</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</si>
  <si>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</si>
  <si>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</si>
  <si>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</si>
  <si>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</si>
  <si>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</si>
  <si>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</si>
  <si>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</si>
  <si>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</si>
  <si>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</si>
  <si>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</si>
  <si>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</si>
  <si>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</si>
  <si>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</si>
  <si>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</si>
  <si>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</si>
  <si>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SISTEMA INTEGRADO DE GESTION DISTRITAL BAJO EL ESTÁNDAR MIPG</t>
  </si>
  <si>
    <t xml:space="preserve">OFICINA DE CONTROL INTERNO </t>
  </si>
  <si>
    <t>Potencialización del desarrollo y competitividad a través de la gestión ética y transparente.</t>
  </si>
  <si>
    <t>SUBSECRETARIA DE GESTIÓN CORPORATIVA</t>
  </si>
  <si>
    <t>N.A</t>
  </si>
  <si>
    <t>POA GESTIÓN SIN INVERSIÓN CONTROL INTERNO</t>
  </si>
  <si>
    <t>MAGNITUD META - Vigencia</t>
  </si>
  <si>
    <t>Aida  Nelly Linares Velandia</t>
  </si>
  <si>
    <t>Enero de 2020</t>
  </si>
  <si>
    <t>número Total de actividades programadas en el PAAI 2020</t>
  </si>
  <si>
    <t>Plan anual de auditorías internas - PAAI vigencia 2020 y Archivo de la OCI</t>
  </si>
  <si>
    <t>(Número de  actividades cumplidas en el periodo / número Total de actividades programadas en el PAAI 2020)*100</t>
  </si>
  <si>
    <t>Comprende el número de Auditorias, informes, seguimientos y demas actividades cumplidas en el PAAI 2020</t>
  </si>
  <si>
    <r>
      <t>Sección No. 1: PROGRAMACIÓN  VIGENCIA</t>
    </r>
    <r>
      <rPr>
        <b/>
        <u/>
        <sz val="11"/>
        <color indexed="56"/>
        <rFont val="Calibri"/>
        <family val="2"/>
      </rPr>
      <t xml:space="preserve"> 2020</t>
    </r>
  </si>
  <si>
    <t>Cumplir el 100%  de las actividades programadas en el Plan Anual de Auditoría Interna -PAAI vigencia 2020</t>
  </si>
  <si>
    <t>Cumplimiento a las actividades programadas en el plan anual de auditorias internas PAAI vigencia 2020</t>
  </si>
  <si>
    <t>% de Cumplimiento = (Número de  actividades cumplidas en el periodo /número Total de actividades programadas en el PAAI 2020 )*100</t>
  </si>
  <si>
    <r>
      <t>SEGUIMIENTO PLAN OPERATIVO ANUAL - POA                                         VIGENCIA:_</t>
    </r>
    <r>
      <rPr>
        <b/>
        <u/>
        <sz val="11"/>
        <rFont val="Arial"/>
        <family val="2"/>
      </rPr>
      <t>2020</t>
    </r>
  </si>
  <si>
    <t>Medir el grado de cumplimiento en la ejecución de auditorías en el PAAI para la vigencia 2020</t>
  </si>
  <si>
    <t>Realizar el 100% de los informes  y actividades programados en el PAAI 2020</t>
  </si>
  <si>
    <t>Total de actividades programadas en el PAAI 2020</t>
  </si>
  <si>
    <t>Número de actividades cumplidas en el periodo</t>
  </si>
  <si>
    <t>OBJETIVO Y META DE DESARROLLO SOSTENIBLE_ODS</t>
  </si>
  <si>
    <t>EJECUCIÓN</t>
  </si>
  <si>
    <t>Magnitud Ejecutado vigencia</t>
  </si>
  <si>
    <t>Avance Transcurrido PDD</t>
  </si>
  <si>
    <t>% cumplimiento cuatrienio</t>
  </si>
  <si>
    <t>Porcentaje cumplido de las actividades programadas en el Plan Anual de Auditoría Interna -PAAI vigencia 2020</t>
  </si>
  <si>
    <t>SISTEMA INTEGRADO DE GESTION DISTRITAL  BAJO EL ESTÁNDAR MIPG</t>
  </si>
  <si>
    <t xml:space="preserve">7. Prestar servicios eficientes, oportunos y de calidad a la ciudadanía, tanto en gestión como en trámites de la movilidad
4. Fortalecer la cultura del control, que afiance en los servidores de la Secretaría Distrital de Movilidad, la aplicación, revisión y seguimiento a los controles establecidos en el SIG, que contribuya con la mejora continua.
Antisoborno: 3. Mitigar los riesgos de soborno o corrupción, a través de un efectivo y oportuno proceso de identificación, valoración e implementación de controles antisoborno. </t>
  </si>
  <si>
    <t>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t>
  </si>
  <si>
    <t>Cumplir con las actividades programadas en el periodo de acuerdo al Plan Anual de Auditoría Interna -PAAI 2020.</t>
  </si>
  <si>
    <t>OBJETIVO ESTRATÉGICO, DE CALIDAD Y ANTISOBORNO</t>
  </si>
  <si>
    <t>VERSIÓN: 3.0</t>
  </si>
  <si>
    <t>Jun</t>
  </si>
  <si>
    <t>Jul</t>
  </si>
  <si>
    <t>Ago</t>
  </si>
  <si>
    <t>Sep</t>
  </si>
  <si>
    <t>Oct</t>
  </si>
  <si>
    <t>Nov</t>
  </si>
  <si>
    <t>Dic</t>
  </si>
  <si>
    <t>Junio</t>
  </si>
  <si>
    <t>Julio</t>
  </si>
  <si>
    <t>Agosto</t>
  </si>
  <si>
    <t>Septiembre</t>
  </si>
  <si>
    <t>Octubre</t>
  </si>
  <si>
    <t>Noviembre</t>
  </si>
  <si>
    <t>Diciembre</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</si>
  <si>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</si>
  <si>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</si>
  <si>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</si>
  <si>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</si>
  <si>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</si>
  <si>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</si>
  <si>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</si>
  <si>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</si>
  <si>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</si>
  <si>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</si>
  <si>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</si>
  <si>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</si>
  <si>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</si>
  <si>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</si>
  <si>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</si>
  <si>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</si>
  <si>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</si>
  <si>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</si>
  <si>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</si>
  <si>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</si>
  <si>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</si>
  <si>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</si>
  <si>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</si>
  <si>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</si>
  <si>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</si>
  <si>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</si>
  <si>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</si>
  <si>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</si>
  <si>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</si>
  <si>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</si>
  <si>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</si>
  <si>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</si>
  <si>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</si>
  <si>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</si>
  <si>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</si>
  <si>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</si>
  <si>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</si>
  <si>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</si>
  <si>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</si>
  <si>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</si>
  <si>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</si>
  <si>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</si>
  <si>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</si>
  <si>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</si>
  <si>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</si>
  <si>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</si>
  <si>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</si>
  <si>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</si>
  <si>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</si>
  <si>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</si>
  <si>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</si>
  <si>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</si>
  <si>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</si>
  <si>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</si>
  <si>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</si>
  <si>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</si>
  <si>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</si>
  <si>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</si>
  <si>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</si>
  <si>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</si>
  <si>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</si>
  <si>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</si>
  <si>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</si>
  <si>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</si>
  <si>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</si>
  <si>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</si>
  <si>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</si>
  <si>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</si>
  <si>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</si>
  <si>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</si>
  <si>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</si>
  <si>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</si>
  <si>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</si>
  <si>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</si>
  <si>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</si>
  <si>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</si>
  <si>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</si>
  <si>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</si>
  <si>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</si>
  <si>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</si>
  <si>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</si>
  <si>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</si>
  <si>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</si>
  <si>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</si>
  <si>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</si>
  <si>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</si>
  <si>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</si>
  <si>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</si>
  <si>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</si>
  <si>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</si>
  <si>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</si>
  <si>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</si>
  <si>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</si>
  <si>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</si>
  <si>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</si>
  <si>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</si>
  <si>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</si>
  <si>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</si>
  <si>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</si>
  <si>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</si>
  <si>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</si>
  <si>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</si>
  <si>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</si>
  <si>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</si>
  <si>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</si>
  <si>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</si>
  <si>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</si>
  <si>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</si>
  <si>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</si>
  <si>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</si>
  <si>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</si>
  <si>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</si>
  <si>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</si>
  <si>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</si>
  <si>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</si>
  <si>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</si>
  <si>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</si>
  <si>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</si>
  <si>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</si>
  <si>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</si>
  <si>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</si>
  <si>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</si>
  <si>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</si>
  <si>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</si>
  <si>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</si>
  <si>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</si>
  <si>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</si>
  <si>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</si>
  <si>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</si>
  <si>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</si>
  <si>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</si>
  <si>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</si>
  <si>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</si>
  <si>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</si>
  <si>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</si>
  <si>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</si>
  <si>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</si>
  <si>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</si>
  <si>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</si>
  <si>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</si>
  <si>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</si>
  <si>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</si>
  <si>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</si>
  <si>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</si>
  <si>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</si>
  <si>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</si>
  <si>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</si>
  <si>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</si>
  <si>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</si>
  <si>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</si>
  <si>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</si>
  <si>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</si>
  <si>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</si>
  <si>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</si>
  <si>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</si>
  <si>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</si>
  <si>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</si>
  <si>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</si>
  <si>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</si>
  <si>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</si>
  <si>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</si>
  <si>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</si>
  <si>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</si>
  <si>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</si>
  <si>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</si>
  <si>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</si>
  <si>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</si>
  <si>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</si>
  <si>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</si>
  <si>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</si>
  <si>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</si>
  <si>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</si>
  <si>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</si>
  <si>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</si>
  <si>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</si>
  <si>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</si>
  <si>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</si>
  <si>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</si>
  <si>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</si>
  <si>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</si>
  <si>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</si>
  <si>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</si>
  <si>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</si>
  <si>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</si>
  <si>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</si>
  <si>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</si>
  <si>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</si>
  <si>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</si>
  <si>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</si>
  <si>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</si>
  <si>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 xml:space="preserve">Durante el periodo reportado no se presentaron retrasos. </t>
  </si>
  <si>
    <t xml:space="preserve">El beneficio fundamental de está labor, es el de brindar alertas preventivas a la alta Dirección a través de los diferentes informes que se presentan, así como contribuir al logro de los objetivos, planes y metas de la SDM. De igual manera, se promueve y fomenta la cultura del control como herramienta escencial para el buen uso de los recursos, la mitigación de los riesgos y el fortalecimiento de los procesos de autoevaluación. </t>
  </si>
  <si>
    <t>En el periodo se cumplió con el 100% de lo programado en el PAAI 2020</t>
  </si>
  <si>
    <t>Enero del 2020</t>
  </si>
  <si>
    <t>Febrero del 2020</t>
  </si>
  <si>
    <t>Marzo del 2020</t>
  </si>
  <si>
    <t>Abril del 2020</t>
  </si>
  <si>
    <t>Mayo del 2020</t>
  </si>
  <si>
    <t>(E) Paula Tatiana Arenas González</t>
  </si>
  <si>
    <t>Viviana Espejo Hoyos / Jhoan Matallana</t>
  </si>
  <si>
    <t>Versión: 3.0</t>
  </si>
  <si>
    <t>Junio del 2020</t>
  </si>
  <si>
    <t>Julio del 2020</t>
  </si>
  <si>
    <t>Agosto del 2020</t>
  </si>
  <si>
    <t>Septiembre del 2020</t>
  </si>
  <si>
    <r>
      <rPr>
        <b/>
        <sz val="9"/>
        <color theme="1"/>
        <rFont val="Arial Narrow"/>
        <family val="2"/>
      </rPr>
      <t xml:space="preserve">Enero: </t>
    </r>
    <r>
      <rPr>
        <sz val="9"/>
        <color theme="1"/>
        <rFont val="Arial Narrow"/>
        <family val="2"/>
      </rPr>
      <t xml:space="preserve"> se presentaron doce (12) actividades así: </t>
    </r>
    <r>
      <rPr>
        <b/>
        <sz val="9"/>
        <color theme="1"/>
        <rFont val="Arial Narrow"/>
        <family val="2"/>
      </rPr>
      <t>1</t>
    </r>
    <r>
      <rPr>
        <sz val="9"/>
        <color theme="1"/>
        <rFont val="Arial Narrow"/>
        <family val="2"/>
      </rPr>
      <t xml:space="preserve">. se presentó ante el CICCI el avance del Plan Anual de Auditorias (PAAI) en los términos del Dto. 807 del 2019, Así mismo se presentó y fue aprobado el PAAI 2020; </t>
    </r>
    <r>
      <rPr>
        <b/>
        <sz val="9"/>
        <color theme="1"/>
        <rFont val="Arial Narrow"/>
        <family val="2"/>
      </rPr>
      <t>2</t>
    </r>
    <r>
      <rPr>
        <sz val="9"/>
        <color theme="1"/>
        <rFont val="Arial Narrow"/>
        <family val="2"/>
      </rPr>
      <t xml:space="preserve">. Se generó el Informe al seguimiento al mapa de Riesgos de corrupción de la SMD; 3. Se adelantó la siguiente gestión: a). Se verificó la información aportada por la SA como evidencia, b). Se estructuró la matriz de seguimiento con el análisis de la información recopilada, c). Se envió a través de correo electrónico el informe preliminar al líder de proceso con el fin de socializar el resultado inicial, d. Se remitió el seguimiento del PMA a corte diciembre de 2019 a la Dirección de Archivo de Bogotá y a la Subdirección del Sistema Distrital de Archivos de la Alcaldía Mayor de Bogotá; 4. Se elaboró el informe anual a la Gestión por Dependencias periodo Enero - diciembre de 2019; 5. Se elaboró el informe pormenorizado del estado del control interno para el periodo comprendido entre el 1° de noviembre al 31 de diciembre del 2019; 6. Se realizó el tercer seguimiento al Plan Anticorrupción y Atención al Ciudadano PAAC 2019; 7. Se generó el informe Gestión de la Oficina de Control Interno del año 2019; 8. Se elaboró  el informe anual de seguimiento a las políticas sobre austeridad del gasto correspondiente al cuarto trimestre y consolidado para el año 2019; 9. Evaluación y seguimiento Plan de Mejoramiento Institucional -  (Contraloría): Se  llevó a cabo la elaboración del informe de EVALUACIÓN Y SEGUIMIENTO PLAN DE MEJORAMIENTO INSTITUCIONAL (CONTRALORIA) Y PLAN DE MEJORAMIENTO POR PROCESOS CORTE DICIEMBRE DE 2019), en el cual se presentó la gestión institucional respecto a las acciones de formuladas en los dos planes de mejoramiento, se incluyó estadísticas de toda la vigencia y se indicaron recomendaciones generales respecto al cumplimiento de las mismas.; 10. Se realizó Seguimiento al reporte de la cuenta mensual SIVICOF. Se generó certificado diciembre de 2019 No. 11312019-12-30; 11. Para el mes enero se realizó el reporte de las actividades del POA de gestión de la OCI y mapa de riesgos,  se realizaron las publicaciones del rol de fomento y cultura; 12. Evaluación y seguimiento Plan de Mejoramiento por procesos: Se llevó a cabo la elaboración del informe de EVALUACIÓN Y SEGUIMIENTO PLAN DE MEJORAMIENTO INSTITUCIONAL (CONTRALORIA) Y PLAN DE MEJORAMIENTO POR PROCESOS CORTE DICIEMBRE DE 2019), en el cual se presentó la gestión institucional respecto a las acciones de formuladas en los dos planes de mejoramiento, se incluyó estadísticas de toda la vigencia y se indicaron recomendaciones generales respecto al cumplimiento de las mismas. El informe fue remitido al Secretario a través del radicado SDM-OCI-5451-2020 en fecha 14/01/2020 y remitido a través de correo electrónico a los directivos de la entidad.
</t>
    </r>
    <r>
      <rPr>
        <b/>
        <sz val="9"/>
        <color theme="1"/>
        <rFont val="Arial Narrow"/>
        <family val="2"/>
      </rPr>
      <t>Febrero</t>
    </r>
    <r>
      <rPr>
        <sz val="9"/>
        <color theme="1"/>
        <rFont val="Arial Narrow"/>
        <family val="2"/>
      </rPr>
      <t xml:space="preserve">: En el mes de febrero se presentaron siete </t>
    </r>
    <r>
      <rPr>
        <b/>
        <sz val="9"/>
        <color theme="1"/>
        <rFont val="Arial Narrow"/>
        <family val="2"/>
      </rPr>
      <t>(7)</t>
    </r>
    <r>
      <rPr>
        <sz val="9"/>
        <color theme="1"/>
        <rFont val="Arial Narrow"/>
        <family val="2"/>
      </rPr>
      <t xml:space="preserve"> actividades así: 1. la OCI público  los TIPS sobre conocimiento del control Interno fomentando una cultura de control   contribuyendo a una mejora continua; 2. Se elaboraron los formatos establecidos por la CGN y se remitieron a la Veeduría Distrital: a. Documento PDF:  Evaluación Cualitativa SDM 2019-01272020, b. Documento PDF:  Evaluación Cuantitativa SDM 2019-01272020; 3. Se elaboró y Entregó el Informe de Evaluación a la Ejecución del Plan Anual de Adquisiciones y Ejecución Presupuestal y Seguimiento Metas Plan de Desarrollo del IV Trimestre de 2019; 4. Se adelantó la siguiente gestión: a). Se informó a través de correo electrónico a la líder del proceso, el inicio del seguimiento y se hizo la solicitud de información previa, b). Se estructuró la matriz de seguimiento con el análisis de la información recopilada, c).  Se envió a través de correo electrónico el informe preliminar de la evaluación a la gestión sobre quejas, sugerencias y reclamos al líder de proceso con el fin de socializar el resultado inicial; 5. Se consolidó, estructuró, validó y reportó el informe Reporte de la cuenta anual en el SIVICOF (Avance planes de mejoramiento, Austeridad, informe Control Interno Contable, Informe Ejecutivo Anual del SCI, Informe de Gestión de la OCI); 6. Se realizó el seguimiento al reporte de la cuenta mensual SIVICOF. Generando el certificado No. enero de 2020 - Certificado Nro. 11312020-01-31; 7. Se elaboró y Entregó el Informe definitivo - Auditoria Oficina de Seguridad Vial proceso Seguridad. 
</t>
    </r>
    <r>
      <rPr>
        <b/>
        <sz val="9"/>
        <color theme="1"/>
        <rFont val="Arial Narrow"/>
        <family val="2"/>
      </rPr>
      <t>Marzo:</t>
    </r>
    <r>
      <rPr>
        <sz val="9"/>
        <color theme="1"/>
        <rFont val="Arial Narrow"/>
        <family val="2"/>
      </rPr>
      <t xml:space="preserve"> En el mes de marzo se presentaron cinco</t>
    </r>
    <r>
      <rPr>
        <b/>
        <sz val="9"/>
        <color theme="1"/>
        <rFont val="Arial Narrow"/>
        <family val="2"/>
      </rPr>
      <t xml:space="preserve"> (5)</t>
    </r>
    <r>
      <rPr>
        <sz val="9"/>
        <color theme="1"/>
        <rFont val="Arial Narrow"/>
        <family val="2"/>
      </rPr>
      <t xml:space="preserve"> actividades así:</t>
    </r>
    <r>
      <rPr>
        <b/>
        <sz val="9"/>
        <color theme="1"/>
        <rFont val="Arial Narrow"/>
        <family val="2"/>
      </rPr>
      <t xml:space="preserve"> 1.</t>
    </r>
    <r>
      <rPr>
        <sz val="9"/>
        <color theme="1"/>
        <rFont val="Arial Narrow"/>
        <family val="2"/>
      </rPr>
      <t xml:space="preserve">  Se remitió el informe definitivo al cumplimiento disposiciones sobre derechos de autor a DNDA; </t>
    </r>
    <r>
      <rPr>
        <b/>
        <sz val="9"/>
        <color theme="1"/>
        <rFont val="Arial Narrow"/>
        <family val="2"/>
      </rPr>
      <t>2.</t>
    </r>
    <r>
      <rPr>
        <sz val="9"/>
        <color theme="1"/>
        <rFont val="Arial Narrow"/>
        <family val="2"/>
      </rPr>
      <t xml:space="preserve"> La Dirección de Gestión y Desempeño Institucional del Departamento Administrativo de la Función Pública, certifica que la institución SECRETARÍA DISTRITAL DE MOVILIDAD, diligenció el Formulario de Reporte de Avances de la Gestión - FURAG, correspondiente a la vigencia 2019; </t>
    </r>
    <r>
      <rPr>
        <b/>
        <sz val="9"/>
        <color theme="1"/>
        <rFont val="Arial Narrow"/>
        <family val="2"/>
      </rPr>
      <t xml:space="preserve">3.  </t>
    </r>
    <r>
      <rPr>
        <sz val="9"/>
        <color theme="1"/>
        <rFont val="Arial Narrow"/>
        <family val="2"/>
      </rPr>
      <t>Se realizó el seguimiento y se elaboró el informe  anual al cumplimiento de ley de cuotas partes en la SDM:</t>
    </r>
    <r>
      <rPr>
        <b/>
        <sz val="9"/>
        <color theme="1"/>
        <rFont val="Arial Narrow"/>
        <family val="2"/>
      </rPr>
      <t xml:space="preserve"> 4</t>
    </r>
    <r>
      <rPr>
        <sz val="9"/>
        <color theme="1"/>
        <rFont val="Arial Narrow"/>
        <family val="2"/>
      </rPr>
      <t xml:space="preserve">. Se realizó el Seguimiento al reporte de la cuenta mensual SIVICOF. generando el certificado febrero de 2020 - Certificado No. 11312020-02-29; 5. Se elaboró, se realizó reunión de cierre   y se remitió el informe preliminar a la DIM, se encuentra en término de observaciones por parte de la   DIM.
</t>
    </r>
    <r>
      <rPr>
        <b/>
        <sz val="9"/>
        <color theme="1"/>
        <rFont val="Arial Narrow"/>
        <family val="2"/>
      </rPr>
      <t/>
    </r>
  </si>
  <si>
    <r>
      <rPr>
        <b/>
        <sz val="9"/>
        <color theme="1"/>
        <rFont val="Arial Narrow"/>
        <family val="2"/>
      </rPr>
      <t>Abril:</t>
    </r>
    <r>
      <rPr>
        <sz val="9"/>
        <color theme="1"/>
        <rFont val="Arial Narrow"/>
        <family val="2"/>
      </rPr>
      <t xml:space="preserve">  se presentaron ocho (8) actividades así: 1. el 16 de abril se llevó a cabo el comité CICCI; 2. Se participó en el comité de conciliación del 22 de abril de 2020; 3. El 13/04/2020 se remite el seguimiento definitivo a la Dirección de Archivo de Bogotá y a la Subdirección del Sistema Distrital de Archivos; 4. Se envió la información relacionada con la gestión de riesgos de la OCI, subiendo las evidencias al drive indicado; 5. Se envió informe sobre austeridad del gasto correspondiente al 1er trimestre del 2020. 6, Se remitió el informe sobre seguimiento a la Ley de Transparencia. a través del memorando SDM- OCI- 71276 DE 2020, 7. En el mes de abril se publicó a través del correo de comunicaciones Tips sobre clasificación de la corrupción y Planes de Mejoramiento; 8. conversatorio de control interno buscar De acuerdo a solicitud de la Subsecretaria de Gestión Jurídica, el pasado 12 de febrero se adelantó reunión con el equipo directivo de dicha dependencia, en donde se mencionaron entre otras: Principales Acciones de Mejora por temática de la Subsecretaria, Aspectos identificados en las auditorias de SICON; PQRS, y Ley de Transparencia, Aspectos del PAAC relacionados con dicha dependencia y finalmente se presentaron recomendaciones generales. Correo de Dicha Fecha.
</t>
    </r>
    <r>
      <rPr>
        <b/>
        <sz val="9"/>
        <color theme="1"/>
        <rFont val="Arial Narrow"/>
        <family val="2"/>
      </rPr>
      <t>Mayo:</t>
    </r>
    <r>
      <rPr>
        <sz val="9"/>
        <color theme="1"/>
        <rFont val="Arial Narrow"/>
        <family val="2"/>
      </rPr>
      <t xml:space="preserve"> En el mes de febrero se presentaron siete (7) actividades así: 1. Se asistió como invitado del Comité Virtual de Contratación los días 19, 21,26,27,28 y 29 y 27 de mayo de 2020; 2. Se realizó el Informe al seguimiento al mapa de Riesgos de corrupción de la SMD enero - abril 2020, el cual se encuentra publicado en el link https://www.movilidadbogota.gov.co/web/reportes_de_control_interno y se comunicó a la alta gerencia con memorando SDM-OCI- 77079 de 2020; 3. Se remitió el Informe Preliminar del seguimiento a la Ejecución Presupuestal y Plan Anual de Adquisiciones. Remitiendo el, informe definitivo al Secretario y Subsecretarios; 4. Se realizó el informe de seguimiento Informe de seguimiento al plan anticorrupción y de atención al ciudadano institucional (corte 30 abril). el día 14 de mayo del 2020 y se comunicó al Secretario con   memorando SDM-OCI – 77546 DE 2020; 5. El 29 de mayo de 2020 se realizó el informe de seguimiento al Sistema de Información Distrital de Empleo y la Administración Pública- SIDEAP, correspondiente a la vigencia 2019; 6. Con fecha 29 de mayo de 2020 se presentó el informe final de la auditoria al Procedimiento de los cursos de pedagogía por infracción a las normas de tránsito y transporte", producto de este ejercicio se identificaron 4 no conformidades, 12 Observaciones y 18 recomendaciones, de acuerdo con las políticas de operación definidas en el "Procedimiento para la Formulación y Seguimiento de Planes de Mejoramiento"; 7. se remitió el informe final al Proceso Ingeniería de Tránsito PM03 / Planes de Manejo de Transito (PMT), el día 27/05/2020, el informe final de la Auditoria se radicó ante el Secretario y el proceso auditado a través del memorando SDM-OCI- 81147-2020.
</t>
    </r>
    <r>
      <rPr>
        <b/>
        <sz val="9"/>
        <color theme="1"/>
        <rFont val="Arial Narrow"/>
        <family val="2"/>
      </rPr>
      <t>Junio:</t>
    </r>
    <r>
      <rPr>
        <sz val="9"/>
        <color theme="1"/>
        <rFont val="Arial Narrow"/>
        <family val="2"/>
      </rPr>
      <t xml:space="preserve"> En el mes de junio se realizaron 4 actividades así: 1. El  11 de junio de 2020 se llevó a cabo una sensibilización sobre gestión de riesgos bajo el modelo de las líneas de defensa, dirigida a los Equipos Técnicos de Gestión y Desempeño, con la participación de 50 servidores; 2. con el fin de fomentar una cultura de control que contribuya al mejoramiento continuo en el cumplimiento de la misión institucional, en el mes de junio se  publicaron los tips: Componentes del modelo estándar del control interno y contratación estatal; 3. Se participó en el comité Extraordinario el día, 17 de junio. El acta reposa en la Subdirección Administrativa de la SDM; 4.En el mes de junio Se realizó Informe al seguimiento al mapa de Riesgos de Gestión de la SMD 2020, El informe esta publicado en el link https://www.movilidadbogota.gov.co/web/reportes_de_control_interno.</t>
    </r>
  </si>
  <si>
    <r>
      <rPr>
        <b/>
        <sz val="9"/>
        <color theme="1"/>
        <rFont val="Arial Narrow"/>
        <family val="2"/>
      </rPr>
      <t>Julio:</t>
    </r>
    <r>
      <rPr>
        <sz val="9"/>
        <color theme="1"/>
        <rFont val="Arial Narrow"/>
        <family val="2"/>
      </rPr>
      <t xml:space="preserve"> En el mes de julio se realizaron 9 actividades distribuidas así: 1. El día 29 de julio de 2020, se efectuó comité virtual del CICCI donde se presentó el avance del PAAI en los términos del Decreto 807; 2. Se participó en el Comité CIGD del día 29 de julio de 2020; 3.  El 31 de julio de 2020, se remitió Informe de Seguimiento Ejecución Presupuestal y PAA II Trimestre 2020 y Seguimiento Metas PDD. 4. Se elaboró, presentó y publicó el Informe de Evaluación Independiente del Sistema de Control Interno 5. El día 30 de julio, se remitió informe de Austeridad del Segundo Trimestre de 2020 a la Subdirección Administrativa, 6. Se presentó informe preliminar auditoria de desempeño, por parte del ente de control - La entidad da respuesta al informe preliminar. 7. A través de Oficio SDM-OCI- 102052-2020 se envió al archivo distrital el Seguimiento Plan de Mejoramiento Archivo Corte junio de 2020; 8. Se remitió el avance del Plan de Mejoramiento por Procesos de la Oficina de Control Interno y se participó en la socialización del Proyecto de Inversión 7563; 9. Con memorando SDM-OCI- 102727-2020 se informó a la alta dirección del estado de los Planes de Mejoramiento, tema que además se presentó en el CICCI del mes de Julio de 2020. 10 En el seguimiento a los instrumentos de gestión de la OCI, se publicaron los TIPs seguimiento bimestral al mapa de riesgos Institucional, se hizo seguimiento al PMP y se remitieron los POA 
</t>
    </r>
    <r>
      <rPr>
        <b/>
        <sz val="9"/>
        <color theme="1"/>
        <rFont val="Arial Narrow"/>
        <family val="2"/>
      </rPr>
      <t>Agosto:</t>
    </r>
    <r>
      <rPr>
        <sz val="9"/>
        <color theme="1"/>
        <rFont val="Arial Narrow"/>
        <family val="2"/>
      </rPr>
      <t xml:space="preserve"> En el mes de agosto se realizaron 4 actividades distribuidas así: 1. A través de reunión vía MEET del 4 y 12 de agosto del 2020 se llevó a cabo conversatorio con la Dirección de Talento Humano y la Oficina de las TIC, producto de la misma se envió correo de retroalimentación, junto con la respectiva presentación; 2.- El 31 de agosto se llevó a cabo el CICCI a través del cual presentó aspectos de algunas políticas de MIPG (Gestión Estratégica de Talento Humano, Integridad, Seguridad Digital y Gobierno Digital y Gestión presupuestal y eficiencia del gasto público (desde la ejecución) y Estados Financieros. 3. El día 4, 5 y 19 de agosto. se participó en el comité de conciliación de agosto. El acta reposa en la Dirección de Representación Judicial de la SDM; 4. A través de correo electrónico del 18 de agosto, se remitió el Informe Preliminar del impuesto covid 19 a la Dirección de Talento Humano y la Subdirección financiera; Para el mes agosto se realizó el ajuste del POA de Inversión de la OCI, mapa de riesgos, Seguimiento PMP Se realizaron las publicaciones del rol de fomento y cultura. (TIPS),
</t>
    </r>
    <r>
      <rPr>
        <b/>
        <sz val="9"/>
        <color theme="1"/>
        <rFont val="Arial Narrow"/>
        <family val="2"/>
      </rPr>
      <t>Septiembre:</t>
    </r>
    <r>
      <rPr>
        <sz val="9"/>
        <color theme="1"/>
        <rFont val="Arial Narrow"/>
        <family val="2"/>
      </rPr>
      <t xml:space="preserve"> En el mes de septiembre se realizaron 7 actividades distribuidas así: 1. El día 08 de septiembre de 2020 se remitió el informe preliminar de Auditoria a la contratación, remitido mediante memorando SDM-SGJ-137984-2020; 2. El día 14 de septiembre del 2020 se realizó el Informe de seguimiento al plan anticorrupción y de atención al ciudadano institucional (corte 31 agosto); 3. El 7/09/2020. Se presentó informe preliminar auditoria de desempeño, por parte del ente de control - La entidad; 4. El 14 de agosto de 2020 se remitió el informe preliminar de la Auditoría participación ciudadana y control social; 5. del 15 de septiembre de 2020 se remitió el informe de seguimiento al mapa de Riesgos de Corrupción y se comunicó a la alta gerencia con memorando SDM-OCI-138371. 6. El 07 de septiembre se generó el informe preliminar a la Auditoria del Proceso de Gestión Financiera PA03; 7. A través de certificado Nro. 11312020-08-31, se realizó seguimiento y verificación del cargue de la cuenta periódica al SIVICOF.</t>
    </r>
  </si>
  <si>
    <r>
      <rPr>
        <b/>
        <sz val="9"/>
        <color theme="1"/>
        <rFont val="Arial Narrow"/>
        <family val="2"/>
      </rPr>
      <t xml:space="preserve">Octubre: </t>
    </r>
    <r>
      <rPr>
        <sz val="9"/>
        <color theme="1"/>
        <rFont val="Arial Narrow"/>
        <family val="2"/>
      </rPr>
      <t xml:space="preserve">En el mes de Octubre de 2020, se ejecutaron 6 actividades, tal y como se describe a continuación: 1). Seguimiento al Plan de Mejoramiento Archivístico. 2). Arqueo De Caja Menor Subdirección Administrativa. 3). Arqueo Caja Menor Dirección de Representación Judicial. 4). Informe sobre las medidas sobre austeridad del gasto (corte 30 sep). 5). nforme de Seguimiento a las funciones del comité de conciliación, se incluye seguimiento a la información reportada en el SIPROJWEB de la Alcaldía Mayor de Bogotá. 6). Seguimiento Contrato Urgencia Manifiesta 2020-500.
</t>
    </r>
    <r>
      <rPr>
        <b/>
        <sz val="9"/>
        <color theme="1"/>
        <rFont val="Arial Narrow"/>
        <family val="2"/>
      </rPr>
      <t>Noviembre:</t>
    </r>
    <r>
      <rPr>
        <sz val="9"/>
        <color theme="1"/>
        <rFont val="Arial Narrow"/>
        <family val="2"/>
      </rPr>
      <t xml:space="preserve"> 1). Informe de seguimiento al mapa de riesgos de gestión (El cual se realizará de manera aleatoria de acuerdo a la Política de Administración de Riesgo). 2). Seguimiento al manejo y protección de los bienes y documentos de la entidad y cumplimiento al manual de funciones. 3). Informe de seguimiento y recomendaciones orientadas al cumplimiento de las metas del Plan de Desarrollo a cargo de la entidad (plan anual de adquisiciones PAA, ejecución presupuestal). 4). Evaluación a la gestión sobre quejas, sugerencias y reclamos (corte 30 jun). 5). Seguimiento convenio BID 2017 (ATN/OC 15830-CO). 6). Auditoría a los Sistemas de Información y Atención de las Peticiones, Quejas, Reclamos y Sugerencias de los Ciudadanos / Proceso de gestión de trámites y servicios para la ciudadanía.
</t>
    </r>
    <r>
      <rPr>
        <b/>
        <sz val="9"/>
        <color theme="1"/>
        <rFont val="Arial Narrow"/>
        <family val="2"/>
      </rPr>
      <t xml:space="preserve">Diciembre: </t>
    </r>
    <r>
      <rPr>
        <sz val="9"/>
        <color theme="1"/>
        <rFont val="Arial Narrow"/>
        <family val="2"/>
      </rPr>
      <t>1). Sensibilizar a los equipos técnicos en materia de riesgos frente al modelo de las líneas de defensa. 2). Realizar un (1) conversatorios de control interno. 3). Desarrollar actividades para Fomentar en toda la organización la formación de una cultura de control que contribuya al mejoramiento continuo en el cumplimiento de la misión institucional. 4). Acompañamiento convenio Patios y Grúas. 5). Dimensión de Talento Humano. 6). Dimensión: Direccionamiento Estratégico y Planeación. 7). Dimensión: Gestión con Valores para Resultados. 8). Dimensión: Evaluación de Resultados. 9). Dimensión: Información y Comunicación. 10). Dimensión: Gestión del Conocimiento y la Innovación. 11). Dimensión: Control Interno.</t>
    </r>
  </si>
  <si>
    <t>Octubre de 2020</t>
  </si>
  <si>
    <t>Noviembre de 2020</t>
  </si>
  <si>
    <t>Diciembre de 2020</t>
  </si>
  <si>
    <t xml:space="preserve">LIGIA RODRIGUEZ HERNANDEZ </t>
  </si>
  <si>
    <t xml:space="preserve">La Oficina de Control Interno, a través de la ejecución del PAAI a cumplido con lo allí establecido, de igual manera a comunicado al Comité Institucinal de Coordinación de Control Interno_CICCI el resultado de las evaluaciones y auditorías, realizando aportes para la mejroa continua.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</si>
</sst>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0.0"/>
    <numFmt numFmtId="170" formatCode="dd/mm/yy;@"/>
  </numFmts>
  <fonts count="47"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b/>
      <sz val="11"/>
      <name val="Arial"/>
      <family val="2"/>
    </font>
    <font>
      <sz val="12"/>
      <name val="Arial"/>
      <family val="2"/>
    </font>
    <font>
      <b/>
      <sz val="9"/>
      <color indexed="9"/>
      <name val="Arial"/>
      <family val="2"/>
    </font>
    <font>
      <b/>
      <sz val="10"/>
      <color indexed="9"/>
      <name val="Arial"/>
      <family val="2"/>
    </font>
    <font>
      <b/>
      <sz val="10"/>
      <color indexed="8"/>
      <name val="Arial"/>
      <family val="2"/>
    </font>
    <font>
      <b/>
      <u/>
      <sz val="11"/>
      <color indexed="56"/>
      <name val="Calibri"/>
      <family val="2"/>
    </font>
    <font>
      <b/>
      <u/>
      <sz val="11"/>
      <name val="Arial"/>
      <family val="2"/>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Arial"/>
      <family val="2"/>
    </font>
    <font>
      <sz val="12"/>
      <color theme="1"/>
      <name val="Arial"/>
      <family val="2"/>
    </font>
    <font>
      <sz val="10"/>
      <color rgb="FF000000"/>
      <name val="Arial"/>
      <family val="2"/>
    </font>
    <font>
      <sz val="8"/>
      <color theme="1"/>
      <name val="Calibri"/>
      <family val="2"/>
      <scheme val="minor"/>
    </font>
    <font>
      <b/>
      <sz val="10"/>
      <color theme="1"/>
      <name val="Arial"/>
      <family val="2"/>
    </font>
    <font>
      <sz val="10"/>
      <color theme="1"/>
      <name val="Arial"/>
      <family val="2"/>
    </font>
    <font>
      <sz val="11"/>
      <color theme="4"/>
      <name val="Arial"/>
      <family val="2"/>
    </font>
    <font>
      <b/>
      <sz val="11"/>
      <color theme="1"/>
      <name val="Calibri"/>
      <family val="2"/>
    </font>
    <font>
      <b/>
      <sz val="9"/>
      <color theme="1"/>
      <name val="Arial"/>
      <family val="2"/>
    </font>
    <font>
      <sz val="9"/>
      <color theme="1"/>
      <name val="Arial Narrow"/>
      <family val="2"/>
    </font>
    <font>
      <b/>
      <sz val="12"/>
      <color theme="1"/>
      <name val="Arial"/>
      <family val="2"/>
    </font>
    <font>
      <b/>
      <sz val="14"/>
      <color theme="1"/>
      <name val="Arial"/>
      <family val="2"/>
    </font>
    <font>
      <b/>
      <sz val="11"/>
      <color theme="3" tint="-0.499984740745262"/>
      <name val="Calibri"/>
      <family val="2"/>
      <scheme val="minor"/>
    </font>
    <font>
      <u/>
      <sz val="9"/>
      <name val="Arial"/>
      <family val="2"/>
    </font>
    <font>
      <sz val="9"/>
      <color theme="4"/>
      <name val="Arial"/>
      <family val="2"/>
    </font>
    <font>
      <sz val="9"/>
      <color rgb="FFFF0000"/>
      <name val="Arial"/>
      <family val="2"/>
    </font>
    <font>
      <sz val="9"/>
      <color theme="1"/>
      <name val="Calibri"/>
      <family val="2"/>
      <scheme val="minor"/>
    </font>
    <font>
      <b/>
      <sz val="9"/>
      <color theme="4"/>
      <name val="Arial"/>
      <family val="2"/>
    </font>
    <font>
      <sz val="11"/>
      <name val="Arial"/>
      <family val="2"/>
    </font>
    <font>
      <b/>
      <sz val="9"/>
      <color theme="1"/>
      <name val="Calibri"/>
      <family val="2"/>
      <scheme val="minor"/>
    </font>
    <font>
      <sz val="9"/>
      <color rgb="FF000000"/>
      <name val="Arial"/>
      <family val="2"/>
    </font>
    <font>
      <sz val="9"/>
      <color rgb="FF747474"/>
      <name val="Arial"/>
      <family val="2"/>
    </font>
    <font>
      <b/>
      <sz val="9"/>
      <color rgb="FF747474"/>
      <name val="Arial"/>
      <family val="2"/>
    </font>
    <font>
      <b/>
      <sz val="9"/>
      <color theme="1"/>
      <name val="Arial Narrow"/>
      <family val="2"/>
    </font>
    <font>
      <sz val="9"/>
      <color theme="0"/>
      <name val="Arial"/>
      <family val="2"/>
    </font>
    <font>
      <sz val="11"/>
      <color theme="1"/>
      <name val="Arial Narrow"/>
      <family val="2"/>
    </font>
    <font>
      <sz val="11"/>
      <color theme="1"/>
      <name val="Arial"/>
      <family val="2"/>
    </font>
    <font>
      <b/>
      <sz val="11"/>
      <color theme="1"/>
      <name val="Arial"/>
      <family val="2"/>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167" fontId="3"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7" fontId="2"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14" fillId="0" borderId="0" applyFont="0" applyFill="0" applyBorder="0" applyAlignment="0" applyProtection="0"/>
    <xf numFmtId="9" fontId="2" fillId="0" borderId="0" applyFont="0" applyFill="0" applyBorder="0" applyAlignment="0" applyProtection="0"/>
  </cellStyleXfs>
  <cellXfs count="314">
    <xf numFmtId="0" fontId="0" fillId="0" borderId="0" xfId="0"/>
    <xf numFmtId="0" fontId="0" fillId="0" borderId="0" xfId="0" applyFill="1" applyProtection="1"/>
    <xf numFmtId="0" fontId="0" fillId="0" borderId="0" xfId="0" applyProtection="1"/>
    <xf numFmtId="0" fontId="0" fillId="5" borderId="0" xfId="0" applyFill="1" applyBorder="1" applyProtection="1"/>
    <xf numFmtId="0" fontId="17" fillId="5" borderId="0" xfId="0" applyFont="1" applyFill="1" applyBorder="1" applyAlignment="1" applyProtection="1">
      <alignment horizontal="center" vertical="center" wrapText="1"/>
    </xf>
    <xf numFmtId="0" fontId="17" fillId="5" borderId="0" xfId="0" applyFont="1" applyFill="1" applyBorder="1" applyAlignment="1" applyProtection="1">
      <alignment vertical="center" wrapText="1"/>
    </xf>
    <xf numFmtId="169" fontId="17" fillId="5" borderId="0" xfId="0" applyNumberFormat="1" applyFont="1" applyFill="1" applyBorder="1" applyAlignment="1" applyProtection="1">
      <alignment horizontal="center" vertical="center" wrapText="1"/>
    </xf>
    <xf numFmtId="0" fontId="18" fillId="5" borderId="0" xfId="0" applyFont="1" applyFill="1" applyBorder="1" applyAlignment="1" applyProtection="1">
      <alignment vertical="center" wrapText="1"/>
    </xf>
    <xf numFmtId="0" fontId="17" fillId="5" borderId="0" xfId="0" applyFont="1" applyFill="1" applyBorder="1" applyAlignment="1" applyProtection="1">
      <alignment vertical="center"/>
    </xf>
    <xf numFmtId="0" fontId="2" fillId="0" borderId="0" xfId="12"/>
    <xf numFmtId="0" fontId="2" fillId="0" borderId="0" xfId="12" applyAlignment="1">
      <alignment vertical="center"/>
    </xf>
    <xf numFmtId="0" fontId="2" fillId="0" borderId="1" xfId="9" applyBorder="1" applyAlignment="1">
      <alignment vertical="center"/>
    </xf>
    <xf numFmtId="0" fontId="2" fillId="0" borderId="1" xfId="12" applyBorder="1" applyAlignment="1">
      <alignment vertical="center"/>
    </xf>
    <xf numFmtId="0" fontId="2" fillId="0" borderId="1" xfId="12" applyBorder="1" applyAlignment="1">
      <alignment horizontal="center" vertical="center"/>
    </xf>
    <xf numFmtId="0" fontId="2" fillId="0" borderId="1" xfId="9" applyBorder="1" applyAlignment="1">
      <alignment wrapText="1"/>
    </xf>
    <xf numFmtId="0" fontId="4" fillId="6" borderId="1" xfId="12" applyFont="1" applyFill="1" applyBorder="1" applyAlignment="1">
      <alignment horizontal="center" vertical="center"/>
    </xf>
    <xf numFmtId="0" fontId="2" fillId="0" borderId="1" xfId="12" applyBorder="1"/>
    <xf numFmtId="0" fontId="4" fillId="6" borderId="1" xfId="12" applyFont="1" applyFill="1" applyBorder="1" applyAlignment="1">
      <alignment horizontal="center"/>
    </xf>
    <xf numFmtId="0" fontId="2" fillId="0" borderId="1" xfId="0" applyFont="1" applyBorder="1" applyAlignment="1">
      <alignment vertical="center" wrapText="1"/>
    </xf>
    <xf numFmtId="0" fontId="2" fillId="0" borderId="1" xfId="12" applyBorder="1" applyAlignment="1">
      <alignment vertical="center" wrapText="1"/>
    </xf>
    <xf numFmtId="0" fontId="2" fillId="0" borderId="0" xfId="12" applyAlignment="1">
      <alignment horizontal="center" vertical="center"/>
    </xf>
    <xf numFmtId="0" fontId="4" fillId="0" borderId="0" xfId="12" applyFont="1" applyBorder="1" applyAlignment="1">
      <alignment vertical="center"/>
    </xf>
    <xf numFmtId="0" fontId="2" fillId="0" borderId="0" xfId="12" applyBorder="1" applyAlignment="1">
      <alignment vertical="center"/>
    </xf>
    <xf numFmtId="0" fontId="19" fillId="0" borderId="0" xfId="0" applyFont="1" applyFill="1" applyProtection="1"/>
    <xf numFmtId="0" fontId="19" fillId="0" borderId="0" xfId="0" applyFont="1" applyFill="1" applyAlignment="1" applyProtection="1">
      <alignment horizontal="center" vertical="center"/>
    </xf>
    <xf numFmtId="10" fontId="7" fillId="7" borderId="1" xfId="6" applyNumberFormat="1" applyFont="1" applyFill="1" applyBorder="1" applyAlignment="1" applyProtection="1">
      <alignment horizontal="center" vertical="center" wrapText="1"/>
    </xf>
    <xf numFmtId="0" fontId="4" fillId="6" borderId="1" xfId="9" applyFont="1" applyFill="1" applyBorder="1" applyAlignment="1">
      <alignment horizontal="center" vertical="center"/>
    </xf>
    <xf numFmtId="0" fontId="20" fillId="0" borderId="0" xfId="0" applyFont="1" applyProtection="1"/>
    <xf numFmtId="0" fontId="9" fillId="3" borderId="3" xfId="11" applyFont="1" applyFill="1" applyBorder="1" applyAlignment="1">
      <alignment horizontal="center" vertical="center"/>
    </xf>
    <xf numFmtId="0" fontId="9" fillId="3" borderId="4" xfId="11" applyFont="1" applyFill="1" applyBorder="1" applyAlignment="1">
      <alignment horizontal="center" vertical="center"/>
    </xf>
    <xf numFmtId="0" fontId="9" fillId="3" borderId="5" xfId="11" applyFont="1" applyFill="1" applyBorder="1" applyAlignment="1">
      <alignment horizontal="center" vertical="center"/>
    </xf>
    <xf numFmtId="0" fontId="9" fillId="3" borderId="6" xfId="11" applyFont="1" applyFill="1" applyBorder="1" applyAlignment="1">
      <alignment horizontal="center" vertical="center" wrapText="1"/>
    </xf>
    <xf numFmtId="0" fontId="9" fillId="3" borderId="7" xfId="11" applyFont="1" applyFill="1" applyBorder="1" applyAlignment="1">
      <alignment horizontal="center" vertical="center" wrapText="1"/>
    </xf>
    <xf numFmtId="0" fontId="9" fillId="3" borderId="8" xfId="11" applyFont="1" applyFill="1" applyBorder="1" applyAlignment="1">
      <alignment horizontal="center" vertical="center" wrapText="1"/>
    </xf>
    <xf numFmtId="0" fontId="5" fillId="4" borderId="9" xfId="11" applyFont="1" applyFill="1" applyBorder="1"/>
    <xf numFmtId="0" fontId="6" fillId="4" borderId="10" xfId="11" applyFont="1" applyFill="1" applyBorder="1" applyAlignment="1">
      <alignment horizontal="center"/>
    </xf>
    <xf numFmtId="0" fontId="6" fillId="4" borderId="0" xfId="11" applyFont="1" applyFill="1" applyBorder="1" applyAlignment="1">
      <alignment horizontal="center"/>
    </xf>
    <xf numFmtId="0" fontId="6" fillId="4" borderId="11" xfId="11" applyFont="1" applyFill="1" applyBorder="1" applyAlignment="1">
      <alignment horizontal="center"/>
    </xf>
    <xf numFmtId="0" fontId="2" fillId="0" borderId="0" xfId="12" applyFont="1"/>
    <xf numFmtId="0" fontId="0" fillId="0" borderId="1" xfId="0" applyFont="1" applyBorder="1" applyAlignment="1">
      <alignment wrapText="1"/>
    </xf>
    <xf numFmtId="0" fontId="0" fillId="0" borderId="1" xfId="0" applyFont="1" applyBorder="1" applyAlignment="1">
      <alignment horizontal="justify" wrapText="1"/>
    </xf>
    <xf numFmtId="3" fontId="4" fillId="2" borderId="0" xfId="12" applyNumberFormat="1" applyFont="1" applyFill="1" applyBorder="1" applyAlignment="1">
      <alignment vertical="center"/>
    </xf>
    <xf numFmtId="0" fontId="5" fillId="6" borderId="1" xfId="9" applyFont="1" applyFill="1" applyBorder="1" applyAlignment="1">
      <alignment horizontal="center" vertical="center"/>
    </xf>
    <xf numFmtId="0" fontId="2" fillId="0" borderId="0" xfId="9"/>
    <xf numFmtId="0" fontId="5" fillId="6" borderId="1" xfId="9" applyFont="1" applyFill="1" applyBorder="1" applyAlignment="1">
      <alignment horizontal="center" wrapText="1"/>
    </xf>
    <xf numFmtId="0" fontId="5" fillId="6" borderId="1" xfId="9" applyFont="1" applyFill="1" applyBorder="1" applyAlignment="1">
      <alignment horizontal="center" vertical="center" wrapText="1"/>
    </xf>
    <xf numFmtId="0" fontId="2" fillId="0" borderId="1" xfId="9" applyBorder="1"/>
    <xf numFmtId="3" fontId="5" fillId="0" borderId="1" xfId="9" applyNumberFormat="1" applyFont="1" applyFill="1" applyBorder="1" applyAlignment="1">
      <alignment horizontal="right"/>
    </xf>
    <xf numFmtId="0" fontId="5" fillId="0" borderId="1" xfId="9" applyFont="1" applyFill="1" applyBorder="1" applyAlignment="1">
      <alignment horizontal="center"/>
    </xf>
    <xf numFmtId="3" fontId="6" fillId="0" borderId="1" xfId="9" applyNumberFormat="1" applyFont="1" applyFill="1" applyBorder="1" applyAlignment="1"/>
    <xf numFmtId="0" fontId="6" fillId="0" borderId="12" xfId="11" applyFont="1" applyFill="1" applyBorder="1" applyAlignment="1">
      <alignment horizontal="center"/>
    </xf>
    <xf numFmtId="3" fontId="6" fillId="0" borderId="6" xfId="11" applyNumberFormat="1" applyFont="1" applyFill="1" applyBorder="1" applyAlignment="1"/>
    <xf numFmtId="3" fontId="6" fillId="0" borderId="7" xfId="11" applyNumberFormat="1" applyFont="1" applyFill="1" applyBorder="1" applyAlignment="1"/>
    <xf numFmtId="3" fontId="6" fillId="0" borderId="8" xfId="11" applyNumberFormat="1" applyFont="1" applyFill="1" applyBorder="1" applyAlignment="1"/>
    <xf numFmtId="0" fontId="6" fillId="0" borderId="13" xfId="11" applyFont="1" applyFill="1" applyBorder="1" applyAlignment="1">
      <alignment horizontal="center"/>
    </xf>
    <xf numFmtId="3" fontId="6" fillId="0" borderId="14" xfId="11" applyNumberFormat="1" applyFont="1" applyFill="1" applyBorder="1" applyAlignment="1"/>
    <xf numFmtId="3" fontId="6" fillId="0" borderId="15" xfId="11" applyNumberFormat="1" applyFont="1" applyFill="1" applyBorder="1" applyAlignment="1"/>
    <xf numFmtId="3" fontId="6" fillId="0" borderId="16" xfId="11" applyNumberFormat="1" applyFont="1" applyFill="1" applyBorder="1" applyAlignment="1"/>
    <xf numFmtId="3" fontId="2" fillId="0" borderId="1" xfId="9" applyNumberFormat="1" applyBorder="1"/>
    <xf numFmtId="0" fontId="21" fillId="9" borderId="1" xfId="0" applyFont="1" applyFill="1" applyBorder="1" applyAlignment="1">
      <alignment horizontal="justify" vertical="center" wrapText="1"/>
    </xf>
    <xf numFmtId="0" fontId="2" fillId="0" borderId="1" xfId="12" applyFont="1" applyBorder="1" applyAlignment="1">
      <alignment vertical="center"/>
    </xf>
    <xf numFmtId="0" fontId="2" fillId="0" borderId="0" xfId="12" applyFont="1" applyAlignment="1">
      <alignment vertical="center"/>
    </xf>
    <xf numFmtId="0" fontId="2" fillId="0" borderId="0" xfId="12" applyFont="1" applyBorder="1" applyAlignment="1">
      <alignment horizontal="center" vertical="center"/>
    </xf>
    <xf numFmtId="3" fontId="2" fillId="0" borderId="1" xfId="9" applyNumberFormat="1" applyFont="1" applyFill="1" applyBorder="1" applyAlignment="1"/>
    <xf numFmtId="0" fontId="2" fillId="0" borderId="0" xfId="9" applyFont="1"/>
    <xf numFmtId="0" fontId="10" fillId="3" borderId="3" xfId="11" applyFont="1" applyFill="1" applyBorder="1" applyAlignment="1">
      <alignment horizontal="centerContinuous" vertical="center"/>
    </xf>
    <xf numFmtId="0" fontId="10" fillId="3" borderId="4" xfId="11" applyFont="1" applyFill="1" applyBorder="1" applyAlignment="1">
      <alignment horizontal="centerContinuous" vertical="center"/>
    </xf>
    <xf numFmtId="0" fontId="10" fillId="3" borderId="5" xfId="11" applyFont="1" applyFill="1" applyBorder="1" applyAlignment="1">
      <alignment horizontal="centerContinuous" vertical="center"/>
    </xf>
    <xf numFmtId="0" fontId="2" fillId="0" borderId="0" xfId="12" applyFont="1" applyAlignment="1">
      <alignment horizontal="center" vertical="center"/>
    </xf>
    <xf numFmtId="0" fontId="10" fillId="3" borderId="6" xfId="11" applyFont="1" applyFill="1" applyBorder="1" applyAlignment="1">
      <alignment horizontal="center" vertical="center" wrapText="1"/>
    </xf>
    <xf numFmtId="0" fontId="10" fillId="3" borderId="7" xfId="11" applyFont="1" applyFill="1" applyBorder="1" applyAlignment="1">
      <alignment horizontal="center" vertical="center" wrapText="1"/>
    </xf>
    <xf numFmtId="0" fontId="10" fillId="3" borderId="8" xfId="11" applyFont="1" applyFill="1" applyBorder="1" applyAlignment="1">
      <alignment horizontal="center" vertical="center" wrapText="1"/>
    </xf>
    <xf numFmtId="0" fontId="4" fillId="4" borderId="9" xfId="11" applyFont="1" applyFill="1" applyBorder="1"/>
    <xf numFmtId="0" fontId="2" fillId="4" borderId="10" xfId="11" applyFont="1" applyFill="1" applyBorder="1" applyAlignment="1">
      <alignment horizontal="center"/>
    </xf>
    <xf numFmtId="0" fontId="2" fillId="4" borderId="0" xfId="11" applyFont="1" applyFill="1" applyBorder="1" applyAlignment="1">
      <alignment horizontal="center"/>
    </xf>
    <xf numFmtId="0" fontId="2" fillId="4" borderId="11" xfId="11" applyFont="1" applyFill="1" applyBorder="1" applyAlignment="1">
      <alignment horizontal="center"/>
    </xf>
    <xf numFmtId="0" fontId="4" fillId="0" borderId="12" xfId="11" applyFont="1" applyFill="1" applyBorder="1" applyAlignment="1">
      <alignment horizontal="center"/>
    </xf>
    <xf numFmtId="3" fontId="4" fillId="0" borderId="6" xfId="11" applyNumberFormat="1" applyFont="1" applyFill="1" applyBorder="1" applyAlignment="1">
      <alignment horizontal="right"/>
    </xf>
    <xf numFmtId="3" fontId="4" fillId="0" borderId="7" xfId="11" applyNumberFormat="1" applyFont="1" applyFill="1" applyBorder="1" applyAlignment="1">
      <alignment horizontal="right"/>
    </xf>
    <xf numFmtId="3" fontId="4" fillId="0" borderId="8" xfId="11" applyNumberFormat="1" applyFont="1" applyFill="1" applyBorder="1" applyAlignment="1">
      <alignment horizontal="right"/>
    </xf>
    <xf numFmtId="0" fontId="2" fillId="0" borderId="12" xfId="11" applyFont="1" applyFill="1" applyBorder="1" applyAlignment="1">
      <alignment horizontal="center"/>
    </xf>
    <xf numFmtId="3" fontId="2" fillId="0" borderId="6" xfId="11" applyNumberFormat="1" applyFont="1" applyFill="1" applyBorder="1" applyAlignment="1"/>
    <xf numFmtId="3" fontId="2" fillId="0" borderId="7" xfId="11" applyNumberFormat="1" applyFont="1" applyFill="1" applyBorder="1" applyAlignment="1"/>
    <xf numFmtId="3" fontId="2" fillId="0" borderId="8" xfId="11" applyNumberFormat="1" applyFont="1" applyFill="1" applyBorder="1" applyAlignment="1"/>
    <xf numFmtId="0" fontId="21" fillId="0" borderId="1" xfId="0" applyFont="1" applyBorder="1" applyAlignment="1">
      <alignment horizontal="justify" vertical="center" wrapText="1"/>
    </xf>
    <xf numFmtId="0" fontId="0" fillId="0" borderId="1" xfId="0" applyFont="1" applyBorder="1" applyAlignment="1"/>
    <xf numFmtId="0" fontId="4" fillId="6" borderId="1" xfId="9" applyFont="1" applyFill="1" applyBorder="1" applyAlignment="1">
      <alignment horizontal="center" vertical="center"/>
    </xf>
    <xf numFmtId="0" fontId="5" fillId="5" borderId="1" xfId="11" applyFont="1" applyFill="1" applyBorder="1" applyAlignment="1">
      <alignment horizontal="center"/>
    </xf>
    <xf numFmtId="3" fontId="5" fillId="5" borderId="1" xfId="6" applyNumberFormat="1" applyFont="1" applyFill="1" applyBorder="1" applyAlignment="1">
      <alignment horizontal="right"/>
    </xf>
    <xf numFmtId="0" fontId="6" fillId="5" borderId="1" xfId="11" applyFont="1" applyFill="1" applyBorder="1" applyAlignment="1">
      <alignment horizontal="center"/>
    </xf>
    <xf numFmtId="3" fontId="6" fillId="5" borderId="1" xfId="6" applyNumberFormat="1" applyFont="1" applyFill="1" applyBorder="1" applyAlignment="1"/>
    <xf numFmtId="0" fontId="22" fillId="0" borderId="0" xfId="0" applyFont="1" applyBorder="1" applyProtection="1"/>
    <xf numFmtId="0" fontId="22" fillId="0" borderId="0" xfId="0" applyFont="1" applyProtection="1"/>
    <xf numFmtId="0" fontId="22" fillId="5" borderId="0" xfId="0" applyFont="1" applyFill="1" applyBorder="1" applyProtection="1"/>
    <xf numFmtId="0" fontId="19" fillId="0" borderId="0" xfId="0" applyFont="1"/>
    <xf numFmtId="3" fontId="25" fillId="5" borderId="1" xfId="14" applyNumberFormat="1" applyFont="1" applyFill="1" applyBorder="1" applyAlignment="1" applyProtection="1">
      <alignment horizontal="center" vertical="center" wrapText="1"/>
      <protection locked="0"/>
    </xf>
    <xf numFmtId="0" fontId="0" fillId="0" borderId="0" xfId="0" applyAlignment="1">
      <alignment horizontal="center"/>
    </xf>
    <xf numFmtId="0" fontId="16" fillId="11" borderId="17"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9" fontId="14" fillId="0" borderId="1" xfId="13" applyFont="1" applyBorder="1" applyAlignment="1">
      <alignment horizontal="center" vertical="center"/>
    </xf>
    <xf numFmtId="17" fontId="14" fillId="0" borderId="1" xfId="13" applyNumberFormat="1" applyFont="1" applyBorder="1" applyAlignment="1">
      <alignment horizontal="center" vertical="center"/>
    </xf>
    <xf numFmtId="0" fontId="0" fillId="0" borderId="1" xfId="0" applyBorder="1" applyAlignment="1">
      <alignment horizontal="center" vertical="center" wrapText="1"/>
    </xf>
    <xf numFmtId="9" fontId="26" fillId="11" borderId="1" xfId="13" applyFont="1" applyFill="1" applyBorder="1" applyAlignment="1">
      <alignment horizontal="center" vertical="center" wrapText="1"/>
    </xf>
    <xf numFmtId="0" fontId="16" fillId="10" borderId="1" xfId="0" applyFont="1" applyFill="1" applyBorder="1" applyAlignment="1">
      <alignment vertical="center" wrapText="1"/>
    </xf>
    <xf numFmtId="0" fontId="0" fillId="0" borderId="0" xfId="0" applyAlignment="1">
      <alignment horizontal="center" vertical="center"/>
    </xf>
    <xf numFmtId="164" fontId="20" fillId="0" borderId="1" xfId="2" applyFont="1" applyBorder="1" applyAlignment="1" applyProtection="1">
      <alignment vertical="center" wrapText="1"/>
      <protection locked="0"/>
    </xf>
    <xf numFmtId="0" fontId="20" fillId="0" borderId="0" xfId="0" applyFont="1" applyAlignment="1" applyProtection="1">
      <alignment horizontal="center"/>
    </xf>
    <xf numFmtId="0" fontId="0" fillId="0" borderId="0" xfId="0" applyAlignment="1" applyProtection="1">
      <alignment horizontal="center"/>
    </xf>
    <xf numFmtId="9" fontId="19" fillId="0" borderId="0" xfId="13" applyFont="1" applyFill="1" applyAlignment="1" applyProtection="1">
      <alignment horizontal="center" vertical="center"/>
    </xf>
    <xf numFmtId="9" fontId="14" fillId="0" borderId="0" xfId="13" applyFont="1" applyProtection="1"/>
    <xf numFmtId="0" fontId="0" fillId="5" borderId="0" xfId="0" applyFill="1"/>
    <xf numFmtId="0" fontId="24" fillId="5" borderId="0" xfId="0" applyFont="1" applyFill="1" applyBorder="1" applyAlignment="1" applyProtection="1">
      <alignment horizontal="center"/>
      <protection locked="0"/>
    </xf>
    <xf numFmtId="0" fontId="23" fillId="5" borderId="0" xfId="0" applyFont="1" applyFill="1" applyBorder="1" applyAlignment="1" applyProtection="1">
      <alignment horizontal="center" vertical="center" wrapText="1"/>
      <protection locked="0"/>
    </xf>
    <xf numFmtId="0" fontId="16" fillId="5" borderId="0" xfId="0" applyFont="1" applyFill="1" applyBorder="1" applyAlignment="1">
      <alignment horizontal="center"/>
    </xf>
    <xf numFmtId="0" fontId="0" fillId="5" borderId="0" xfId="0" applyFill="1" applyAlignment="1">
      <alignment horizontal="center"/>
    </xf>
    <xf numFmtId="0" fontId="27" fillId="5" borderId="1" xfId="0" applyFont="1" applyFill="1" applyBorder="1" applyAlignment="1" applyProtection="1">
      <alignment horizontal="justify" vertical="center" wrapText="1"/>
    </xf>
    <xf numFmtId="10" fontId="16" fillId="10" borderId="1" xfId="0" applyNumberFormat="1" applyFont="1" applyFill="1" applyBorder="1" applyAlignment="1">
      <alignment horizontal="center" vertical="center" wrapText="1"/>
    </xf>
    <xf numFmtId="0" fontId="0" fillId="0" borderId="1" xfId="0" applyBorder="1" applyAlignment="1">
      <alignment horizontal="justify" vertical="center" wrapText="1"/>
    </xf>
    <xf numFmtId="0" fontId="0" fillId="0" borderId="17" xfId="0" applyBorder="1" applyAlignment="1">
      <alignment horizontal="center" vertical="center"/>
    </xf>
    <xf numFmtId="0" fontId="5" fillId="10" borderId="1" xfId="10" applyFont="1" applyFill="1" applyBorder="1" applyAlignment="1">
      <alignment horizontal="left" vertical="center" wrapText="1"/>
    </xf>
    <xf numFmtId="0" fontId="6" fillId="2" borderId="1" xfId="10" applyFont="1" applyFill="1" applyBorder="1" applyAlignment="1">
      <alignment horizontal="center" vertical="center"/>
    </xf>
    <xf numFmtId="0" fontId="5" fillId="10" borderId="1" xfId="10" applyFont="1" applyFill="1" applyBorder="1" applyAlignment="1">
      <alignment vertical="center" wrapText="1"/>
    </xf>
    <xf numFmtId="0" fontId="6" fillId="2" borderId="1" xfId="10" applyFont="1" applyFill="1" applyBorder="1" applyAlignment="1">
      <alignment vertical="center"/>
    </xf>
    <xf numFmtId="0" fontId="5" fillId="10" borderId="1" xfId="10" applyFont="1" applyFill="1" applyBorder="1" applyAlignment="1">
      <alignment vertical="top" wrapText="1"/>
    </xf>
    <xf numFmtId="0" fontId="5" fillId="10" borderId="1" xfId="1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10" applyFont="1" applyFill="1" applyBorder="1" applyAlignment="1">
      <alignment horizontal="center" vertical="center"/>
    </xf>
    <xf numFmtId="3" fontId="33" fillId="5" borderId="1" xfId="14" applyNumberFormat="1" applyFont="1" applyFill="1" applyBorder="1" applyAlignment="1" applyProtection="1">
      <alignment horizontal="center" vertical="center" wrapText="1"/>
      <protection locked="0"/>
    </xf>
    <xf numFmtId="3" fontId="6" fillId="5" borderId="1" xfId="14" applyNumberFormat="1" applyFont="1" applyFill="1" applyBorder="1" applyAlignment="1">
      <alignment horizontal="center" vertical="center"/>
    </xf>
    <xf numFmtId="3" fontId="6" fillId="5" borderId="1" xfId="14" applyNumberFormat="1" applyFont="1" applyFill="1" applyBorder="1" applyAlignment="1" applyProtection="1">
      <alignment horizontal="center" vertical="center" wrapText="1"/>
      <protection locked="0"/>
    </xf>
    <xf numFmtId="9" fontId="19" fillId="0" borderId="1" xfId="13" applyFont="1" applyBorder="1" applyAlignment="1">
      <alignment horizontal="center" vertical="center" wrapText="1"/>
    </xf>
    <xf numFmtId="0" fontId="5" fillId="10" borderId="1" xfId="10" applyFont="1" applyFill="1" applyBorder="1" applyAlignment="1" applyProtection="1">
      <alignment horizontal="justify" vertical="center" wrapText="1"/>
      <protection locked="0"/>
    </xf>
    <xf numFmtId="0" fontId="5" fillId="10" borderId="1" xfId="10" applyFont="1" applyFill="1" applyBorder="1" applyAlignment="1">
      <alignment horizontal="justify" vertical="center" wrapText="1"/>
    </xf>
    <xf numFmtId="0" fontId="5" fillId="10" borderId="1" xfId="10" applyFont="1" applyFill="1" applyBorder="1" applyAlignment="1" applyProtection="1">
      <alignment horizontal="center" vertical="center" wrapText="1"/>
      <protection locked="0"/>
    </xf>
    <xf numFmtId="0" fontId="6" fillId="2" borderId="1" xfId="10" applyFont="1" applyFill="1" applyBorder="1" applyAlignment="1" applyProtection="1">
      <alignment vertical="center" wrapText="1"/>
      <protection locked="0"/>
    </xf>
    <xf numFmtId="0" fontId="19" fillId="0" borderId="0" xfId="0" applyFont="1" applyProtection="1"/>
    <xf numFmtId="0" fontId="35" fillId="0" borderId="0" xfId="0" applyFont="1" applyProtection="1"/>
    <xf numFmtId="0" fontId="27" fillId="0" borderId="0" xfId="0" applyFont="1" applyAlignment="1">
      <alignment horizontal="center"/>
    </xf>
    <xf numFmtId="0" fontId="27" fillId="0" borderId="0" xfId="0" applyFont="1"/>
    <xf numFmtId="0" fontId="7" fillId="7" borderId="2" xfId="6" applyFont="1" applyFill="1" applyBorder="1" applyAlignment="1" applyProtection="1">
      <alignment horizontal="center" vertical="center" wrapText="1"/>
    </xf>
    <xf numFmtId="0" fontId="5" fillId="7" borderId="19" xfId="0" applyFont="1" applyFill="1" applyBorder="1" applyAlignment="1" applyProtection="1">
      <alignment horizontal="center" vertical="center" wrapText="1"/>
    </xf>
    <xf numFmtId="0" fontId="35" fillId="5" borderId="0" xfId="0" applyFont="1" applyFill="1" applyBorder="1" applyProtection="1"/>
    <xf numFmtId="0" fontId="27" fillId="0" borderId="0" xfId="0" applyFont="1" applyProtection="1"/>
    <xf numFmtId="0" fontId="5" fillId="7"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168" fontId="19" fillId="0" borderId="1" xfId="0" applyNumberFormat="1" applyFont="1" applyBorder="1" applyAlignment="1" applyProtection="1">
      <alignment horizontal="center" vertical="center" wrapText="1"/>
    </xf>
    <xf numFmtId="168" fontId="19" fillId="5" borderId="1" xfId="0" applyNumberFormat="1" applyFont="1" applyFill="1" applyBorder="1" applyAlignment="1" applyProtection="1">
      <alignment horizontal="center" vertical="center" wrapText="1"/>
    </xf>
    <xf numFmtId="0" fontId="19" fillId="0" borderId="0" xfId="0" applyFont="1" applyAlignment="1" applyProtection="1">
      <alignment horizontal="right" vertical="center"/>
    </xf>
    <xf numFmtId="9" fontId="36" fillId="0" borderId="1" xfId="13" applyFont="1" applyBorder="1" applyAlignment="1">
      <alignment horizontal="center" vertical="center" wrapText="1"/>
    </xf>
    <xf numFmtId="0" fontId="5" fillId="10" borderId="1" xfId="10" applyFont="1" applyFill="1" applyBorder="1" applyAlignment="1">
      <alignment horizontal="center" vertical="center"/>
    </xf>
    <xf numFmtId="164" fontId="20" fillId="0" borderId="0" xfId="2" applyFont="1" applyBorder="1" applyAlignment="1" applyProtection="1">
      <alignment vertical="center" wrapText="1"/>
      <protection locked="0"/>
    </xf>
    <xf numFmtId="0" fontId="38" fillId="6" borderId="1" xfId="0" applyFont="1" applyFill="1" applyBorder="1" applyAlignment="1">
      <alignment horizontal="center" vertical="center"/>
    </xf>
    <xf numFmtId="0" fontId="35" fillId="0" borderId="1" xfId="0" applyFont="1" applyBorder="1" applyAlignment="1">
      <alignment horizontal="justify" vertical="center"/>
    </xf>
    <xf numFmtId="0" fontId="39" fillId="0" borderId="1" xfId="0" applyFont="1" applyBorder="1" applyAlignment="1">
      <alignment horizontal="justify" vertical="center"/>
    </xf>
    <xf numFmtId="0" fontId="0" fillId="0" borderId="0" xfId="0" applyFill="1"/>
    <xf numFmtId="0" fontId="0" fillId="0" borderId="0" xfId="0" applyBorder="1"/>
    <xf numFmtId="0" fontId="40" fillId="0" borderId="0" xfId="0" applyFont="1" applyAlignment="1">
      <alignment horizontal="center" vertical="center"/>
    </xf>
    <xf numFmtId="0" fontId="40" fillId="0" borderId="0" xfId="0" applyFont="1" applyAlignment="1">
      <alignment horizontal="left" vertical="center" wrapText="1" indent="1"/>
    </xf>
    <xf numFmtId="0" fontId="40" fillId="0" borderId="0" xfId="0" applyFont="1" applyFill="1" applyAlignment="1">
      <alignment horizontal="left" vertical="center" indent="1"/>
    </xf>
    <xf numFmtId="0" fontId="40" fillId="5" borderId="0" xfId="0" applyFont="1" applyFill="1" applyAlignment="1">
      <alignment horizontal="left" vertical="center" indent="1"/>
    </xf>
    <xf numFmtId="0" fontId="40" fillId="5" borderId="1" xfId="0" applyFont="1" applyFill="1" applyBorder="1" applyAlignment="1">
      <alignment horizontal="center" vertical="center"/>
    </xf>
    <xf numFmtId="0" fontId="40" fillId="5" borderId="1" xfId="0" applyFont="1" applyFill="1" applyBorder="1" applyAlignment="1">
      <alignment horizontal="left" vertical="center" wrapText="1" indent="1"/>
    </xf>
    <xf numFmtId="0" fontId="36" fillId="5" borderId="1" xfId="0" applyFont="1" applyFill="1" applyBorder="1" applyAlignment="1">
      <alignment horizontal="center" vertical="center"/>
    </xf>
    <xf numFmtId="0" fontId="36" fillId="5" borderId="1" xfId="0" applyFont="1" applyFill="1" applyBorder="1" applyAlignment="1">
      <alignment horizontal="left" vertical="center" wrapText="1" indent="1"/>
    </xf>
    <xf numFmtId="0" fontId="40" fillId="0" borderId="1" xfId="0" applyFont="1" applyFill="1" applyBorder="1" applyAlignment="1">
      <alignment horizontal="left" vertical="center" wrapText="1" indent="1"/>
    </xf>
    <xf numFmtId="0" fontId="0" fillId="5" borderId="0" xfId="0" applyFill="1" applyBorder="1"/>
    <xf numFmtId="0" fontId="40" fillId="5" borderId="0" xfId="0" applyFont="1" applyFill="1" applyAlignment="1">
      <alignment horizontal="center" vertical="center"/>
    </xf>
    <xf numFmtId="0" fontId="40" fillId="5" borderId="0" xfId="0" applyFont="1" applyFill="1" applyAlignment="1">
      <alignment horizontal="left" vertical="center" wrapText="1" indent="1"/>
    </xf>
    <xf numFmtId="0" fontId="0" fillId="0" borderId="19" xfId="0" applyBorder="1"/>
    <xf numFmtId="0" fontId="0" fillId="0" borderId="1" xfId="0" applyBorder="1"/>
    <xf numFmtId="168" fontId="8" fillId="8" borderId="1" xfId="0" applyNumberFormat="1" applyFont="1" applyFill="1" applyBorder="1" applyAlignment="1" applyProtection="1">
      <alignment horizontal="justify" vertical="center" wrapText="1"/>
    </xf>
    <xf numFmtId="168" fontId="8" fillId="8" borderId="2" xfId="0" applyNumberFormat="1" applyFont="1" applyFill="1" applyBorder="1" applyAlignment="1" applyProtection="1">
      <alignment horizontal="justify" vertical="center" wrapText="1"/>
    </xf>
    <xf numFmtId="0" fontId="0" fillId="0" borderId="20" xfId="0" applyBorder="1" applyAlignment="1">
      <alignment horizontal="center" vertical="center"/>
    </xf>
    <xf numFmtId="0" fontId="0" fillId="0" borderId="1" xfId="0" applyFont="1" applyBorder="1" applyAlignment="1">
      <alignment horizontal="justify" vertical="center" wrapText="1"/>
    </xf>
    <xf numFmtId="9" fontId="14" fillId="0" borderId="17" xfId="13" applyFont="1" applyBorder="1" applyAlignment="1">
      <alignment horizontal="center" vertical="center" wrapText="1"/>
    </xf>
    <xf numFmtId="170" fontId="0" fillId="0" borderId="1" xfId="13" applyNumberFormat="1" applyFont="1" applyBorder="1" applyAlignment="1">
      <alignment horizontal="center" vertical="center"/>
    </xf>
    <xf numFmtId="0" fontId="43" fillId="0" borderId="0" xfId="0" applyFont="1"/>
    <xf numFmtId="9" fontId="7" fillId="5" borderId="1" xfId="13" applyFont="1" applyFill="1" applyBorder="1" applyAlignment="1" applyProtection="1">
      <alignment horizontal="center" vertical="center" wrapText="1"/>
      <protection locked="0"/>
    </xf>
    <xf numFmtId="164" fontId="20" fillId="0" borderId="1" xfId="2" applyFont="1" applyBorder="1" applyAlignment="1" applyProtection="1">
      <alignment horizontal="center" vertical="center" wrapText="1"/>
      <protection locked="0"/>
    </xf>
    <xf numFmtId="3" fontId="8" fillId="5" borderId="1" xfId="14" applyNumberFormat="1" applyFont="1" applyFill="1" applyBorder="1" applyAlignment="1" applyProtection="1">
      <alignment horizontal="center" vertical="center" wrapText="1"/>
      <protection locked="0"/>
    </xf>
    <xf numFmtId="3" fontId="37" fillId="0" borderId="1" xfId="14" applyNumberFormat="1" applyFont="1" applyFill="1" applyBorder="1" applyAlignment="1" applyProtection="1">
      <alignment horizontal="center" vertical="center" wrapText="1"/>
      <protection locked="0"/>
    </xf>
    <xf numFmtId="3" fontId="7" fillId="0" borderId="1" xfId="14"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xf>
    <xf numFmtId="0" fontId="7" fillId="12" borderId="2" xfId="0" applyFont="1" applyFill="1" applyBorder="1" applyAlignment="1" applyProtection="1">
      <alignment horizontal="center" vertical="center"/>
    </xf>
    <xf numFmtId="0" fontId="7" fillId="12" borderId="23" xfId="0" applyFont="1" applyFill="1" applyBorder="1" applyAlignment="1" applyProtection="1">
      <alignment horizontal="center" vertical="center"/>
    </xf>
    <xf numFmtId="0" fontId="7" fillId="12" borderId="24" xfId="0" applyFont="1" applyFill="1" applyBorder="1" applyAlignment="1" applyProtection="1">
      <alignment horizontal="center" vertical="center"/>
    </xf>
    <xf numFmtId="0" fontId="7" fillId="7" borderId="17" xfId="6" applyFont="1" applyFill="1" applyBorder="1" applyAlignment="1" applyProtection="1">
      <alignment horizontal="center" vertical="center" wrapText="1"/>
    </xf>
    <xf numFmtId="0" fontId="7" fillId="7" borderId="19" xfId="6" applyFont="1" applyFill="1" applyBorder="1" applyAlignment="1" applyProtection="1">
      <alignment horizontal="center" vertical="center" wrapText="1"/>
    </xf>
    <xf numFmtId="0" fontId="20" fillId="0" borderId="1" xfId="0" applyFont="1" applyBorder="1" applyAlignment="1" applyProtection="1">
      <alignment horizontal="justify" vertical="center" wrapText="1"/>
    </xf>
    <xf numFmtId="0" fontId="20" fillId="5" borderId="1" xfId="0" applyFont="1" applyFill="1" applyBorder="1" applyAlignment="1" applyProtection="1">
      <alignment horizontal="justify" vertical="center" wrapText="1"/>
    </xf>
    <xf numFmtId="0" fontId="8" fillId="0" borderId="1" xfId="6" applyFont="1" applyFill="1" applyBorder="1" applyAlignment="1" applyProtection="1">
      <alignment horizontal="justify" vertical="center" wrapText="1"/>
      <protection locked="0"/>
    </xf>
    <xf numFmtId="0" fontId="7" fillId="7" borderId="2" xfId="6" applyFont="1" applyFill="1" applyBorder="1" applyAlignment="1" applyProtection="1">
      <alignment horizontal="center" vertical="center" wrapText="1"/>
    </xf>
    <xf numFmtId="0" fontId="7" fillId="7" borderId="23" xfId="6" applyFont="1" applyFill="1" applyBorder="1" applyAlignment="1" applyProtection="1">
      <alignment horizontal="center" vertical="center" wrapText="1"/>
    </xf>
    <xf numFmtId="0" fontId="7" fillId="7" borderId="1" xfId="6" applyFont="1" applyFill="1" applyBorder="1" applyAlignment="1" applyProtection="1">
      <alignment horizontal="center" vertical="center" wrapText="1"/>
    </xf>
    <xf numFmtId="0" fontId="20" fillId="5" borderId="17" xfId="0" applyFont="1" applyFill="1" applyBorder="1" applyAlignment="1" applyProtection="1">
      <alignment horizontal="justify" vertical="center" wrapText="1"/>
    </xf>
    <xf numFmtId="0" fontId="20" fillId="5" borderId="18" xfId="0" applyFont="1" applyFill="1" applyBorder="1" applyAlignment="1" applyProtection="1">
      <alignment horizontal="justify" vertical="center" wrapText="1"/>
    </xf>
    <xf numFmtId="0" fontId="20" fillId="5" borderId="19" xfId="0" applyFont="1" applyFill="1" applyBorder="1" applyAlignment="1" applyProtection="1">
      <alignment horizontal="justify" vertical="center" wrapText="1"/>
    </xf>
    <xf numFmtId="0" fontId="29" fillId="6" borderId="1" xfId="0" applyFont="1" applyFill="1" applyBorder="1" applyAlignment="1" applyProtection="1">
      <alignment horizontal="justify" vertical="center" wrapText="1"/>
    </xf>
    <xf numFmtId="0" fontId="30" fillId="0" borderId="1" xfId="0" applyFont="1" applyFill="1" applyBorder="1" applyAlignment="1" applyProtection="1">
      <alignment horizontal="center" vertical="center"/>
    </xf>
    <xf numFmtId="0" fontId="7" fillId="7" borderId="1" xfId="0" applyFont="1" applyFill="1" applyBorder="1" applyAlignment="1" applyProtection="1">
      <alignment horizontal="center" vertical="center" wrapText="1"/>
    </xf>
    <xf numFmtId="0" fontId="7" fillId="7" borderId="20" xfId="6" applyFont="1" applyFill="1" applyBorder="1" applyAlignment="1" applyProtection="1">
      <alignment horizontal="center" vertical="center" wrapText="1"/>
    </xf>
    <xf numFmtId="0" fontId="7" fillId="7" borderId="21" xfId="6" applyFont="1" applyFill="1" applyBorder="1" applyAlignment="1" applyProtection="1">
      <alignment horizontal="center" vertical="center" wrapText="1"/>
    </xf>
    <xf numFmtId="0" fontId="7" fillId="7" borderId="22" xfId="6" applyFont="1" applyFill="1" applyBorder="1" applyAlignment="1" applyProtection="1">
      <alignment horizontal="center" vertical="center" wrapText="1"/>
    </xf>
    <xf numFmtId="0" fontId="0" fillId="5" borderId="1" xfId="0" applyFill="1" applyBorder="1" applyAlignment="1" applyProtection="1">
      <alignment horizontal="center"/>
    </xf>
    <xf numFmtId="0" fontId="30" fillId="0" borderId="1" xfId="0"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xf>
    <xf numFmtId="0" fontId="29" fillId="0" borderId="1" xfId="0" applyFont="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5" borderId="1" xfId="0"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xf>
    <xf numFmtId="0" fontId="5" fillId="10" borderId="1" xfId="10" applyFont="1" applyFill="1" applyBorder="1" applyAlignment="1">
      <alignment horizontal="left" vertical="center" wrapText="1"/>
    </xf>
    <xf numFmtId="0" fontId="6" fillId="2" borderId="1" xfId="10" applyFont="1" applyFill="1" applyBorder="1" applyAlignment="1">
      <alignment horizontal="center" vertical="center"/>
    </xf>
    <xf numFmtId="0" fontId="19" fillId="0" borderId="1" xfId="0" applyFont="1" applyBorder="1" applyAlignment="1" applyProtection="1">
      <alignment horizontal="center"/>
      <protection locked="0"/>
    </xf>
    <xf numFmtId="0" fontId="27"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5" borderId="1" xfId="0" applyFont="1" applyFill="1" applyBorder="1" applyAlignment="1" applyProtection="1">
      <alignment horizontal="center" vertical="center" wrapText="1"/>
      <protection locked="0"/>
    </xf>
    <xf numFmtId="0" fontId="5" fillId="2" borderId="1" xfId="10" applyFont="1" applyFill="1" applyBorder="1" applyAlignment="1" applyProtection="1">
      <alignment horizontal="center" vertical="center"/>
    </xf>
    <xf numFmtId="0" fontId="27" fillId="0" borderId="1" xfId="10" applyFont="1" applyFill="1" applyBorder="1" applyAlignment="1">
      <alignment horizontal="center" vertical="center"/>
    </xf>
    <xf numFmtId="0" fontId="27" fillId="13" borderId="1" xfId="10" applyFont="1" applyFill="1" applyBorder="1" applyAlignment="1">
      <alignment horizontal="center" vertical="center"/>
    </xf>
    <xf numFmtId="0" fontId="6" fillId="2" borderId="1" xfId="10" applyFont="1" applyFill="1" applyBorder="1" applyAlignment="1">
      <alignment horizontal="center" vertical="center" wrapText="1"/>
    </xf>
    <xf numFmtId="0" fontId="6" fillId="5" borderId="1" xfId="10" applyFont="1" applyFill="1" applyBorder="1" applyAlignment="1">
      <alignment horizontal="center" vertical="center" wrapText="1"/>
    </xf>
    <xf numFmtId="0" fontId="6" fillId="0" borderId="1" xfId="10" applyFont="1" applyBorder="1" applyAlignment="1">
      <alignment horizontal="center" vertical="center" wrapText="1"/>
    </xf>
    <xf numFmtId="1" fontId="6" fillId="5" borderId="1" xfId="4" applyNumberFormat="1" applyFont="1" applyFill="1" applyBorder="1" applyAlignment="1">
      <alignment horizontal="center" vertical="center" wrapText="1"/>
    </xf>
    <xf numFmtId="9" fontId="6" fillId="2" borderId="1" xfId="14" applyFont="1" applyFill="1" applyBorder="1" applyAlignment="1">
      <alignment horizontal="center" vertical="center"/>
    </xf>
    <xf numFmtId="0" fontId="6" fillId="5" borderId="1" xfId="14" applyNumberFormat="1" applyFont="1" applyFill="1" applyBorder="1" applyAlignment="1">
      <alignment horizontal="center" vertical="center" wrapText="1"/>
    </xf>
    <xf numFmtId="0" fontId="6" fillId="0" borderId="1" xfId="10" applyFont="1" applyFill="1" applyBorder="1" applyAlignment="1">
      <alignment horizontal="center" vertical="center" wrapText="1"/>
    </xf>
    <xf numFmtId="0" fontId="6" fillId="0" borderId="1" xfId="10" applyFont="1" applyFill="1" applyBorder="1" applyAlignment="1">
      <alignment horizontal="center" vertical="center"/>
    </xf>
    <xf numFmtId="0" fontId="6" fillId="5" borderId="1" xfId="10" applyFont="1" applyFill="1" applyBorder="1" applyAlignment="1">
      <alignment horizontal="center" vertical="center"/>
    </xf>
    <xf numFmtId="49" fontId="6" fillId="2" borderId="1" xfId="10" applyNumberFormat="1" applyFont="1" applyFill="1" applyBorder="1" applyAlignment="1">
      <alignment horizontal="center" vertical="center"/>
    </xf>
    <xf numFmtId="0" fontId="32" fillId="2" borderId="1" xfId="10" applyFont="1" applyFill="1" applyBorder="1" applyAlignment="1">
      <alignment horizontal="center" vertical="center"/>
    </xf>
    <xf numFmtId="0" fontId="5" fillId="10" borderId="1" xfId="10" applyFont="1" applyFill="1" applyBorder="1" applyAlignment="1">
      <alignment horizontal="center" vertical="center"/>
    </xf>
    <xf numFmtId="9" fontId="5" fillId="10" borderId="1" xfId="14" applyFont="1" applyFill="1" applyBorder="1" applyAlignment="1">
      <alignment horizontal="center" vertical="center"/>
    </xf>
    <xf numFmtId="0" fontId="6" fillId="2" borderId="1" xfId="10" applyFont="1" applyFill="1" applyBorder="1" applyAlignment="1" applyProtection="1">
      <alignment horizontal="justify" vertical="center" wrapText="1"/>
      <protection locked="0"/>
    </xf>
    <xf numFmtId="0" fontId="34" fillId="2" borderId="1" xfId="10" applyFont="1" applyFill="1" applyBorder="1" applyAlignment="1" applyProtection="1">
      <alignment horizontal="justify" vertical="center" wrapText="1"/>
      <protection locked="0"/>
    </xf>
    <xf numFmtId="0" fontId="6" fillId="0" borderId="1" xfId="10" applyFont="1" applyFill="1" applyBorder="1" applyAlignment="1">
      <alignment horizontal="justify" vertical="center" wrapText="1"/>
    </xf>
    <xf numFmtId="14" fontId="6" fillId="2" borderId="1" xfId="10" applyNumberFormat="1" applyFont="1" applyFill="1" applyBorder="1" applyAlignment="1">
      <alignment horizontal="center" vertical="center" wrapText="1"/>
    </xf>
    <xf numFmtId="9" fontId="6" fillId="0" borderId="1" xfId="13" applyNumberFormat="1" applyFont="1" applyFill="1" applyBorder="1" applyAlignment="1">
      <alignment horizontal="center" vertical="center" wrapText="1"/>
    </xf>
    <xf numFmtId="9" fontId="6" fillId="2" borderId="1" xfId="14" applyFont="1" applyFill="1" applyBorder="1" applyAlignment="1">
      <alignment horizontal="center" vertical="center" wrapText="1"/>
    </xf>
    <xf numFmtId="9" fontId="5" fillId="2" borderId="1" xfId="14" applyFont="1" applyFill="1" applyBorder="1" applyAlignment="1">
      <alignment horizontal="center" vertical="center"/>
    </xf>
    <xf numFmtId="0" fontId="28" fillId="5" borderId="20" xfId="0" applyFont="1" applyFill="1" applyBorder="1" applyAlignment="1">
      <alignment horizontal="justify" vertical="center" wrapText="1"/>
    </xf>
    <xf numFmtId="0" fontId="28" fillId="5" borderId="21" xfId="0" applyFont="1" applyFill="1" applyBorder="1" applyAlignment="1">
      <alignment horizontal="justify" vertical="center" wrapText="1"/>
    </xf>
    <xf numFmtId="0" fontId="28" fillId="5" borderId="22" xfId="0" applyFont="1" applyFill="1" applyBorder="1" applyAlignment="1">
      <alignment horizontal="justify" vertical="center" wrapText="1"/>
    </xf>
    <xf numFmtId="0" fontId="19" fillId="5" borderId="1" xfId="0" applyFont="1" applyFill="1" applyBorder="1" applyAlignment="1">
      <alignment horizontal="left" vertical="center"/>
    </xf>
    <xf numFmtId="0" fontId="19" fillId="5" borderId="2" xfId="0" applyFont="1" applyFill="1" applyBorder="1" applyAlignment="1">
      <alignment horizontal="justify" vertical="center" wrapText="1"/>
    </xf>
    <xf numFmtId="0" fontId="19" fillId="5" borderId="23" xfId="0" applyFont="1" applyFill="1" applyBorder="1" applyAlignment="1">
      <alignment horizontal="justify" vertical="center" wrapText="1"/>
    </xf>
    <xf numFmtId="0" fontId="19" fillId="5" borderId="24" xfId="0" applyFont="1" applyFill="1" applyBorder="1" applyAlignment="1">
      <alignment horizontal="justify" vertical="center" wrapText="1"/>
    </xf>
    <xf numFmtId="0" fontId="28" fillId="5" borderId="35" xfId="0" applyFont="1" applyFill="1" applyBorder="1" applyAlignment="1">
      <alignment horizontal="justify" vertical="center" wrapText="1"/>
    </xf>
    <xf numFmtId="0" fontId="28" fillId="5" borderId="36" xfId="0" applyFont="1" applyFill="1" applyBorder="1" applyAlignment="1">
      <alignment horizontal="justify" vertical="center" wrapText="1"/>
    </xf>
    <xf numFmtId="0" fontId="28" fillId="5" borderId="37" xfId="0" applyFont="1" applyFill="1" applyBorder="1" applyAlignment="1">
      <alignment horizontal="justify" vertical="center" wrapText="1"/>
    </xf>
    <xf numFmtId="0" fontId="5" fillId="10" borderId="17" xfId="10" applyFont="1" applyFill="1" applyBorder="1" applyAlignment="1">
      <alignment horizontal="center" vertical="center" wrapText="1"/>
    </xf>
    <xf numFmtId="0" fontId="5" fillId="10" borderId="18" xfId="10" applyFont="1" applyFill="1" applyBorder="1" applyAlignment="1">
      <alignment horizontal="center" vertical="center" wrapText="1"/>
    </xf>
    <xf numFmtId="0" fontId="5" fillId="10" borderId="19" xfId="10" applyFont="1" applyFill="1" applyBorder="1" applyAlignment="1">
      <alignment horizontal="center" vertical="center" wrapText="1"/>
    </xf>
    <xf numFmtId="0" fontId="6" fillId="2" borderId="1" xfId="10" applyFont="1" applyFill="1" applyBorder="1" applyAlignment="1" applyProtection="1">
      <alignment horizontal="center" vertical="center" wrapText="1"/>
      <protection locked="0"/>
    </xf>
    <xf numFmtId="0" fontId="5" fillId="10" borderId="1" xfId="10" applyFont="1" applyFill="1" applyBorder="1" applyAlignment="1" applyProtection="1">
      <alignment horizontal="left" vertical="center" wrapText="1"/>
      <protection locked="0"/>
    </xf>
    <xf numFmtId="0" fontId="6" fillId="2" borderId="1" xfId="10" applyFont="1" applyFill="1" applyBorder="1" applyAlignment="1" applyProtection="1">
      <alignment horizontal="center" vertical="center"/>
      <protection locked="0"/>
    </xf>
    <xf numFmtId="0" fontId="5" fillId="10" borderId="1" xfId="10" applyFont="1" applyFill="1" applyBorder="1" applyAlignment="1">
      <alignment horizontal="justify" vertical="center"/>
    </xf>
    <xf numFmtId="0" fontId="5" fillId="10" borderId="1" xfId="10" applyFont="1" applyFill="1" applyBorder="1" applyAlignment="1" applyProtection="1">
      <alignment horizontal="justify" vertical="center" wrapText="1"/>
      <protection locked="0"/>
    </xf>
    <xf numFmtId="0" fontId="5" fillId="10" borderId="1" xfId="10" applyFont="1" applyFill="1" applyBorder="1" applyAlignment="1">
      <alignment horizontal="justify" vertical="center" wrapText="1"/>
    </xf>
    <xf numFmtId="0" fontId="5" fillId="10" borderId="1" xfId="10" applyFont="1" applyFill="1" applyBorder="1" applyAlignment="1" applyProtection="1">
      <alignment horizontal="center" vertical="center" wrapText="1"/>
      <protection locked="0"/>
    </xf>
    <xf numFmtId="0" fontId="5" fillId="2" borderId="1" xfId="10" applyFont="1" applyFill="1" applyBorder="1" applyAlignment="1" applyProtection="1">
      <alignment horizontal="center" vertical="center" wrapText="1"/>
      <protection locked="0"/>
    </xf>
    <xf numFmtId="0" fontId="16" fillId="11" borderId="2" xfId="0" applyFont="1" applyFill="1" applyBorder="1" applyAlignment="1">
      <alignment horizontal="center" vertical="center" wrapText="1"/>
    </xf>
    <xf numFmtId="0" fontId="16" fillId="11" borderId="24" xfId="0" applyFont="1" applyFill="1" applyBorder="1" applyAlignment="1">
      <alignment horizontal="center" vertical="center" wrapText="1"/>
    </xf>
    <xf numFmtId="9" fontId="26" fillId="11" borderId="2" xfId="13" applyFont="1" applyFill="1" applyBorder="1" applyAlignment="1">
      <alignment horizontal="center" vertical="center" wrapText="1"/>
    </xf>
    <xf numFmtId="9" fontId="26" fillId="11" borderId="24" xfId="13" applyFont="1" applyFill="1" applyBorder="1" applyAlignment="1">
      <alignment horizontal="center" vertical="center" wrapText="1"/>
    </xf>
    <xf numFmtId="0" fontId="31" fillId="14" borderId="2" xfId="0" applyFont="1" applyFill="1" applyBorder="1" applyAlignment="1">
      <alignment horizontal="center" vertical="center"/>
    </xf>
    <xf numFmtId="0" fontId="31" fillId="14" borderId="23" xfId="0" applyFont="1" applyFill="1" applyBorder="1" applyAlignment="1">
      <alignment horizontal="center" vertical="center"/>
    </xf>
    <xf numFmtId="0" fontId="31" fillId="14" borderId="24" xfId="0" applyFont="1" applyFill="1" applyBorder="1" applyAlignment="1">
      <alignment horizontal="center" vertical="center"/>
    </xf>
    <xf numFmtId="0" fontId="15" fillId="15" borderId="25" xfId="0" applyFont="1" applyFill="1" applyBorder="1" applyAlignment="1">
      <alignment horizontal="center"/>
    </xf>
    <xf numFmtId="0" fontId="15" fillId="15" borderId="0" xfId="0" applyFont="1" applyFill="1" applyBorder="1" applyAlignment="1">
      <alignment horizontal="center"/>
    </xf>
    <xf numFmtId="0" fontId="24" fillId="5" borderId="1" xfId="0" applyFont="1" applyFill="1" applyBorder="1" applyAlignment="1" applyProtection="1">
      <alignment horizontal="center"/>
      <protection locked="0"/>
    </xf>
    <xf numFmtId="0" fontId="23" fillId="5"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xf>
    <xf numFmtId="0" fontId="27" fillId="5" borderId="1" xfId="0" applyFont="1" applyFill="1" applyBorder="1" applyAlignment="1" applyProtection="1">
      <alignment horizontal="center" vertical="center" wrapText="1"/>
    </xf>
    <xf numFmtId="0" fontId="4" fillId="0" borderId="26" xfId="11" applyFont="1" applyBorder="1" applyAlignment="1">
      <alignment horizontal="center" vertical="center" wrapText="1"/>
    </xf>
    <xf numFmtId="0" fontId="4" fillId="0" borderId="27" xfId="11" applyFont="1" applyBorder="1" applyAlignment="1">
      <alignment horizontal="center" vertical="center" wrapText="1"/>
    </xf>
    <xf numFmtId="0" fontId="4" fillId="0" borderId="28" xfId="11" applyFont="1" applyBorder="1" applyAlignment="1">
      <alignment horizontal="center" vertical="center" wrapText="1"/>
    </xf>
    <xf numFmtId="0" fontId="4" fillId="0" borderId="29" xfId="11" applyFont="1" applyFill="1" applyBorder="1" applyAlignment="1">
      <alignment horizontal="center" vertical="center" wrapText="1"/>
    </xf>
    <xf numFmtId="0" fontId="4" fillId="0" borderId="30" xfId="11" applyFont="1" applyFill="1" applyBorder="1" applyAlignment="1">
      <alignment horizontal="center" vertical="center" wrapText="1"/>
    </xf>
    <xf numFmtId="0" fontId="4" fillId="0" borderId="31" xfId="11" applyFont="1" applyFill="1" applyBorder="1" applyAlignment="1">
      <alignment horizontal="center" vertical="center" wrapText="1"/>
    </xf>
    <xf numFmtId="49" fontId="10" fillId="3" borderId="32" xfId="11" applyNumberFormat="1" applyFont="1" applyFill="1" applyBorder="1" applyAlignment="1">
      <alignment horizontal="center" vertical="center" wrapText="1"/>
    </xf>
    <xf numFmtId="49" fontId="10" fillId="3" borderId="12" xfId="11" applyNumberFormat="1" applyFont="1" applyFill="1" applyBorder="1" applyAlignment="1">
      <alignment horizontal="center" vertical="center" wrapText="1"/>
    </xf>
    <xf numFmtId="0" fontId="4" fillId="0" borderId="1" xfId="11" applyFont="1" applyBorder="1" applyAlignment="1">
      <alignment horizontal="center" vertical="center" wrapText="1"/>
    </xf>
    <xf numFmtId="3" fontId="4" fillId="6" borderId="24" xfId="12" applyNumberFormat="1" applyFont="1" applyFill="1" applyBorder="1" applyAlignment="1">
      <alignment horizontal="center" vertical="center"/>
    </xf>
    <xf numFmtId="3" fontId="4" fillId="6" borderId="1" xfId="12" applyNumberFormat="1" applyFont="1" applyFill="1" applyBorder="1" applyAlignment="1">
      <alignment horizontal="center" vertical="center"/>
    </xf>
    <xf numFmtId="0" fontId="4" fillId="6" borderId="1" xfId="9" applyFont="1" applyFill="1" applyBorder="1" applyAlignment="1">
      <alignment horizontal="center" vertical="center"/>
    </xf>
    <xf numFmtId="49" fontId="9" fillId="3" borderId="33" xfId="11" applyNumberFormat="1" applyFont="1" applyFill="1" applyBorder="1" applyAlignment="1">
      <alignment horizontal="center" vertical="center" wrapText="1"/>
    </xf>
    <xf numFmtId="49" fontId="9" fillId="3" borderId="34" xfId="11" applyNumberFormat="1" applyFont="1" applyFill="1" applyBorder="1" applyAlignment="1">
      <alignment horizontal="center" vertical="center" wrapText="1"/>
    </xf>
    <xf numFmtId="0" fontId="0" fillId="5" borderId="1" xfId="0" applyFill="1" applyBorder="1" applyAlignment="1">
      <alignment horizontal="center" vertical="center"/>
    </xf>
    <xf numFmtId="0" fontId="41" fillId="16" borderId="1" xfId="0" applyFont="1" applyFill="1" applyBorder="1" applyAlignment="1">
      <alignment horizontal="left"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41" fillId="16" borderId="20" xfId="0" applyFont="1" applyFill="1" applyBorder="1" applyAlignment="1">
      <alignment horizontal="left" vertical="center"/>
    </xf>
    <xf numFmtId="0" fontId="41" fillId="16" borderId="21" xfId="0" applyFont="1" applyFill="1" applyBorder="1" applyAlignment="1">
      <alignment horizontal="left" vertical="center"/>
    </xf>
    <xf numFmtId="0" fontId="41" fillId="17" borderId="1" xfId="0" applyFont="1" applyFill="1" applyBorder="1" applyAlignment="1">
      <alignment horizontal="left" vertical="center"/>
    </xf>
    <xf numFmtId="0" fontId="41" fillId="17" borderId="2" xfId="0" applyFont="1" applyFill="1" applyBorder="1" applyAlignment="1">
      <alignment horizontal="left" vertical="center"/>
    </xf>
    <xf numFmtId="0" fontId="41" fillId="17" borderId="24" xfId="0" applyFont="1" applyFill="1" applyBorder="1" applyAlignment="1">
      <alignment horizontal="left" vertical="center"/>
    </xf>
    <xf numFmtId="0" fontId="41" fillId="18" borderId="2" xfId="0" applyFont="1" applyFill="1" applyBorder="1" applyAlignment="1">
      <alignment horizontal="left" vertical="center"/>
    </xf>
    <xf numFmtId="0" fontId="41" fillId="18" borderId="24" xfId="0" applyFont="1" applyFill="1" applyBorder="1" applyAlignment="1">
      <alignment horizontal="left" vertical="center"/>
    </xf>
    <xf numFmtId="0" fontId="41" fillId="18" borderId="20" xfId="0" applyFont="1" applyFill="1" applyBorder="1" applyAlignment="1">
      <alignment horizontal="left" vertical="center"/>
    </xf>
    <xf numFmtId="0" fontId="41" fillId="18" borderId="21" xfId="0" applyFont="1" applyFill="1" applyBorder="1" applyAlignment="1">
      <alignment horizontal="left" vertical="center"/>
    </xf>
    <xf numFmtId="0" fontId="41" fillId="18" borderId="1" xfId="0" applyFont="1" applyFill="1" applyBorder="1" applyAlignment="1">
      <alignment horizontal="left" vertical="center"/>
    </xf>
    <xf numFmtId="10" fontId="44" fillId="5" borderId="1" xfId="13" applyNumberFormat="1" applyFont="1" applyFill="1" applyBorder="1" applyAlignment="1" applyProtection="1">
      <alignment horizontal="justify" vertical="center" wrapText="1"/>
    </xf>
    <xf numFmtId="9" fontId="0" fillId="0" borderId="1" xfId="13" applyFont="1" applyBorder="1" applyAlignment="1">
      <alignment horizontal="center" vertical="center"/>
    </xf>
    <xf numFmtId="0" fontId="45" fillId="5" borderId="0" xfId="0" applyFont="1" applyFill="1"/>
    <xf numFmtId="0" fontId="46" fillId="10" borderId="1" xfId="0" applyFont="1" applyFill="1" applyBorder="1" applyAlignment="1">
      <alignment horizontal="center" vertical="center" wrapText="1"/>
    </xf>
    <xf numFmtId="10" fontId="24" fillId="0" borderId="1" xfId="0" applyNumberFormat="1" applyFont="1" applyBorder="1" applyAlignment="1">
      <alignment horizontal="justify" vertical="center" wrapText="1"/>
    </xf>
    <xf numFmtId="0" fontId="46" fillId="10" borderId="1" xfId="0" applyFont="1" applyFill="1" applyBorder="1" applyAlignment="1">
      <alignment vertical="center" wrapText="1"/>
    </xf>
    <xf numFmtId="0" fontId="45" fillId="0" borderId="0" xfId="0" applyFont="1"/>
  </cellXfs>
  <cellStyles count="15">
    <cellStyle name="Coma 2" xfId="1"/>
    <cellStyle name="Millares [0]" xfId="2" builtinId="6"/>
    <cellStyle name="Millares 2" xfId="3"/>
    <cellStyle name="Millares 3" xfId="4"/>
    <cellStyle name="Moneda 2" xfId="5"/>
    <cellStyle name="Normal" xfId="0" builtinId="0"/>
    <cellStyle name="Normal 2" xfId="6"/>
    <cellStyle name="Normal 2 2" xfId="7"/>
    <cellStyle name="Normal 3" xfId="8"/>
    <cellStyle name="Normal 3 2" xfId="9"/>
    <cellStyle name="Normal 4" xfId="10"/>
    <cellStyle name="Normal 8" xfId="11"/>
    <cellStyle name="Normal_573_2009_ Actualizado 22_12_2009" xfId="12"/>
    <cellStyle name="Porcentaje" xfId="13" builtinId="5"/>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703584133532544E-2"/>
          <c:y val="0.15987779807433836"/>
          <c:w val="0.94531065740616171"/>
          <c:h val="0.72762724212507024"/>
        </c:manualLayout>
      </c:layout>
      <c:lineChart>
        <c:grouping val="standard"/>
        <c:varyColors val="0"/>
        <c:ser>
          <c:idx val="0"/>
          <c:order val="0"/>
          <c:tx>
            <c:strRef>
              <c:f>'1. PAAI'!$B$21:$D$21</c:f>
              <c:strCache>
                <c:ptCount val="1"/>
                <c:pt idx="0">
                  <c:v>Número de actividades cumplidas en el periodo</c:v>
                </c:pt>
              </c:strCache>
            </c:strRef>
          </c:tx>
          <c:spPr>
            <a:ln w="38100" cap="flat" cmpd="dbl" algn="ctr">
              <a:solidFill>
                <a:schemeClr val="accent1"/>
              </a:solidFill>
              <a:miter lim="800000"/>
            </a:ln>
            <a:effectLst/>
          </c:spPr>
          <c:marker>
            <c:symbol val="none"/>
          </c:marker>
          <c:cat>
            <c:strRef>
              <c:f>'1. PAAI'!$A$29:$A$40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 PAAI'!$C$29:$C$40</c:f>
              <c:numCache>
                <c:formatCode>#,##0</c:formatCode>
                <c:ptCount val="12"/>
                <c:pt idx="0">
                  <c:v>12</c:v>
                </c:pt>
                <c:pt idx="1">
                  <c:v>19</c:v>
                </c:pt>
                <c:pt idx="2">
                  <c:v>24</c:v>
                </c:pt>
                <c:pt idx="3">
                  <c:v>32</c:v>
                </c:pt>
                <c:pt idx="4">
                  <c:v>39</c:v>
                </c:pt>
                <c:pt idx="5">
                  <c:v>43</c:v>
                </c:pt>
                <c:pt idx="6">
                  <c:v>52</c:v>
                </c:pt>
                <c:pt idx="7">
                  <c:v>56</c:v>
                </c:pt>
                <c:pt idx="8">
                  <c:v>63</c:v>
                </c:pt>
                <c:pt idx="9">
                  <c:v>69</c:v>
                </c:pt>
                <c:pt idx="10">
                  <c:v>75</c:v>
                </c:pt>
                <c:pt idx="11">
                  <c:v>86</c:v>
                </c:pt>
              </c:numCache>
            </c:numRef>
          </c:val>
          <c:smooth val="0"/>
          <c:extLst>
            <c:ext xmlns:c16="http://schemas.microsoft.com/office/drawing/2014/chart" uri="{C3380CC4-5D6E-409C-BE32-E72D297353CC}">
              <c16:uniqueId val="{00000000-C27F-4ECA-96EF-0483407EB43B}"/>
            </c:ext>
          </c:extLst>
        </c:ser>
        <c:ser>
          <c:idx val="1"/>
          <c:order val="1"/>
          <c:tx>
            <c:strRef>
              <c:f>'1. PAAI'!$E$21:$H$21</c:f>
              <c:strCache>
                <c:ptCount val="1"/>
                <c:pt idx="0">
                  <c:v>Total de actividades programadas en el PAAI 2020</c:v>
                </c:pt>
              </c:strCache>
            </c:strRef>
          </c:tx>
          <c:spPr>
            <a:ln w="38100" cap="flat" cmpd="sng" algn="ctr">
              <a:solidFill>
                <a:schemeClr val="accent2"/>
              </a:solidFill>
              <a:miter lim="800000"/>
            </a:ln>
            <a:effectLst/>
          </c:spPr>
          <c:marker>
            <c:symbol val="none"/>
          </c:marker>
          <c:cat>
            <c:strRef>
              <c:f>'1. PAAI'!$A$29:$A$40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 PAAI'!$E$29:$E$40</c:f>
              <c:numCache>
                <c:formatCode>#,##0</c:formatCode>
                <c:ptCount val="12"/>
                <c:pt idx="0">
                  <c:v>12</c:v>
                </c:pt>
                <c:pt idx="1">
                  <c:v>19</c:v>
                </c:pt>
                <c:pt idx="2">
                  <c:v>24</c:v>
                </c:pt>
                <c:pt idx="3">
                  <c:v>32</c:v>
                </c:pt>
                <c:pt idx="4">
                  <c:v>39</c:v>
                </c:pt>
                <c:pt idx="5">
                  <c:v>43</c:v>
                </c:pt>
                <c:pt idx="6">
                  <c:v>52</c:v>
                </c:pt>
                <c:pt idx="7">
                  <c:v>56</c:v>
                </c:pt>
                <c:pt idx="8">
                  <c:v>63</c:v>
                </c:pt>
                <c:pt idx="9">
                  <c:v>69</c:v>
                </c:pt>
                <c:pt idx="10">
                  <c:v>75</c:v>
                </c:pt>
                <c:pt idx="11">
                  <c:v>86</c:v>
                </c:pt>
              </c:numCache>
            </c:numRef>
          </c:val>
          <c:smooth val="0"/>
          <c:extLst>
            <c:ext xmlns:c16="http://schemas.microsoft.com/office/drawing/2014/chart" uri="{C3380CC4-5D6E-409C-BE32-E72D297353CC}">
              <c16:uniqueId val="{00000001-C27F-4ECA-96EF-0483407EB43B}"/>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0863955312561173"/>
          <c:y val="2.3291066933848147E-2"/>
          <c:w val="0.88435730301924176"/>
          <c:h val="7.9375623821670169E-2"/>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476250</xdr:colOff>
      <xdr:row>0</xdr:row>
      <xdr:rowOff>54428</xdr:rowOff>
    </xdr:from>
    <xdr:to>
      <xdr:col>1</xdr:col>
      <xdr:colOff>1197429</xdr:colOff>
      <xdr:row>3</xdr:row>
      <xdr:rowOff>340178</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76250" y="54428"/>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57150</xdr:rowOff>
    </xdr:from>
    <xdr:to>
      <xdr:col>1</xdr:col>
      <xdr:colOff>1171575</xdr:colOff>
      <xdr:row>3</xdr:row>
      <xdr:rowOff>342900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1907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370417</xdr:colOff>
      <xdr:row>42</xdr:row>
      <xdr:rowOff>93382</xdr:rowOff>
    </xdr:from>
    <xdr:to>
      <xdr:col>7</xdr:col>
      <xdr:colOff>783167</xdr:colOff>
      <xdr:row>46</xdr:row>
      <xdr:rowOff>433797</xdr:rowOff>
    </xdr:to>
    <xdr:graphicFrame macro="">
      <xdr:nvGraphicFramePr>
        <xdr:cNvPr id="4" name="Gráfico 5">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360891</xdr:colOff>
      <xdr:row>0</xdr:row>
      <xdr:rowOff>120651</xdr:rowOff>
    </xdr:from>
    <xdr:to>
      <xdr:col>0</xdr:col>
      <xdr:colOff>1164166</xdr:colOff>
      <xdr:row>3</xdr:row>
      <xdr:rowOff>76062</xdr:rowOff>
    </xdr:to>
    <xdr:pic>
      <xdr:nvPicPr>
        <xdr:cNvPr id="5" name="Imagen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60891" y="120651"/>
          <a:ext cx="803275" cy="685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485775</xdr:colOff>
      <xdr:row>0</xdr:row>
      <xdr:rowOff>47625</xdr:rowOff>
    </xdr:from>
    <xdr:to>
      <xdr:col>1</xdr:col>
      <xdr:colOff>1819275</xdr:colOff>
      <xdr:row>3</xdr:row>
      <xdr:rowOff>333375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667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9573" name="1 Imagen" descr="http://intranetsdm.movilidadbogota.gov.co:7778/images/pobtrans.gif">
          <a:extLst>
            <a:ext uri="{FF2B5EF4-FFF2-40B4-BE49-F238E27FC236}">
              <a16:creationId xmlns:a16="http://schemas.microsoft.com/office/drawing/2014/main" id="{00000000-0008-0000-0400-00006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574" name="1 Imagen" descr="http://intranetsdm.movilidadbogota.gov.co:7778/images/pobtrans.gif">
          <a:extLst>
            <a:ext uri="{FF2B5EF4-FFF2-40B4-BE49-F238E27FC236}">
              <a16:creationId xmlns:a16="http://schemas.microsoft.com/office/drawing/2014/main" id="{00000000-0008-0000-0400-00006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92AA7C\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showGridLines="0" topLeftCell="P2" zoomScale="70" zoomScaleNormal="70" workbookViewId="0">
      <selection activeCell="V12" sqref="V12:W14"/>
    </sheetView>
  </sheetViews>
  <sheetFormatPr baseColWidth="10" defaultColWidth="0" defaultRowHeight="15" zeroHeight="1" x14ac:dyDescent="0.25"/>
  <cols>
    <col min="1" max="1" width="9.140625" style="2" customWidth="1"/>
    <col min="2" max="2" width="24.85546875" style="2" customWidth="1"/>
    <col min="3" max="4" width="60.7109375" style="2" customWidth="1"/>
    <col min="5" max="5" width="18.42578125" style="2" customWidth="1"/>
    <col min="6" max="7" width="27.7109375" style="2" customWidth="1"/>
    <col min="8" max="8" width="39.42578125" style="2" customWidth="1"/>
    <col min="9" max="21" width="14.85546875" style="2" customWidth="1"/>
    <col min="22" max="22" width="40.7109375" style="2" customWidth="1"/>
    <col min="23" max="23" width="91.5703125" style="2" customWidth="1"/>
    <col min="24" max="16384" width="0" style="2" hidden="1"/>
  </cols>
  <sheetData>
    <row r="1" spans="1:23" s="3" customFormat="1" ht="30" customHeight="1" x14ac:dyDescent="0.25">
      <c r="A1" s="206"/>
      <c r="B1" s="206"/>
      <c r="C1" s="207" t="s">
        <v>298</v>
      </c>
      <c r="D1" s="207"/>
      <c r="E1" s="207"/>
      <c r="F1" s="207"/>
      <c r="G1" s="207"/>
      <c r="H1" s="207"/>
      <c r="I1" s="207"/>
      <c r="J1" s="207"/>
      <c r="K1" s="207"/>
      <c r="L1" s="207"/>
      <c r="M1" s="207"/>
      <c r="N1" s="207"/>
      <c r="O1" s="207"/>
      <c r="P1" s="207"/>
      <c r="Q1" s="207"/>
      <c r="R1" s="207"/>
      <c r="S1" s="207"/>
      <c r="T1" s="207"/>
      <c r="U1" s="207"/>
      <c r="V1" s="207"/>
      <c r="W1" s="207"/>
    </row>
    <row r="2" spans="1:23" s="3" customFormat="1" ht="30" customHeight="1" x14ac:dyDescent="0.25">
      <c r="A2" s="206"/>
      <c r="B2" s="206"/>
      <c r="C2" s="207" t="s">
        <v>8</v>
      </c>
      <c r="D2" s="207"/>
      <c r="E2" s="207"/>
      <c r="F2" s="207"/>
      <c r="G2" s="207"/>
      <c r="H2" s="207"/>
      <c r="I2" s="207"/>
      <c r="J2" s="207"/>
      <c r="K2" s="207"/>
      <c r="L2" s="207"/>
      <c r="M2" s="207"/>
      <c r="N2" s="207"/>
      <c r="O2" s="207"/>
      <c r="P2" s="207"/>
      <c r="Q2" s="207"/>
      <c r="R2" s="207"/>
      <c r="S2" s="207"/>
      <c r="T2" s="207"/>
      <c r="U2" s="207"/>
      <c r="V2" s="207"/>
      <c r="W2" s="207"/>
    </row>
    <row r="3" spans="1:23" s="3" customFormat="1" ht="30" customHeight="1" x14ac:dyDescent="0.25">
      <c r="A3" s="206"/>
      <c r="B3" s="206"/>
      <c r="C3" s="207" t="s">
        <v>179</v>
      </c>
      <c r="D3" s="207"/>
      <c r="E3" s="207"/>
      <c r="F3" s="207"/>
      <c r="G3" s="207"/>
      <c r="H3" s="207"/>
      <c r="I3" s="207"/>
      <c r="J3" s="207"/>
      <c r="K3" s="207"/>
      <c r="L3" s="207"/>
      <c r="M3" s="207"/>
      <c r="N3" s="207"/>
      <c r="O3" s="207"/>
      <c r="P3" s="207"/>
      <c r="Q3" s="207"/>
      <c r="R3" s="207"/>
      <c r="S3" s="207"/>
      <c r="T3" s="207"/>
      <c r="U3" s="207"/>
      <c r="V3" s="207"/>
      <c r="W3" s="207"/>
    </row>
    <row r="4" spans="1:23" s="3" customFormat="1" ht="30" customHeight="1" x14ac:dyDescent="0.25">
      <c r="A4" s="206"/>
      <c r="B4" s="206"/>
      <c r="C4" s="201" t="s">
        <v>12</v>
      </c>
      <c r="D4" s="201"/>
      <c r="E4" s="201"/>
      <c r="F4" s="201"/>
      <c r="G4" s="201"/>
      <c r="H4" s="201"/>
      <c r="I4" s="201"/>
      <c r="J4" s="208" t="s">
        <v>331</v>
      </c>
      <c r="K4" s="208"/>
      <c r="L4" s="208"/>
      <c r="M4" s="208"/>
      <c r="N4" s="208"/>
      <c r="O4" s="208"/>
      <c r="P4" s="208"/>
      <c r="Q4" s="208"/>
      <c r="R4" s="208"/>
      <c r="S4" s="208"/>
      <c r="T4" s="208"/>
      <c r="U4" s="208"/>
      <c r="V4" s="208"/>
      <c r="W4" s="208"/>
    </row>
    <row r="5" spans="1:23" s="3" customFormat="1" ht="30" customHeight="1" x14ac:dyDescent="0.25">
      <c r="C5" s="8"/>
      <c r="D5" s="8"/>
      <c r="E5" s="8"/>
      <c r="F5" s="8"/>
      <c r="G5" s="5"/>
      <c r="H5" s="4"/>
      <c r="I5" s="5"/>
      <c r="J5" s="6"/>
      <c r="K5" s="6"/>
      <c r="L5" s="6"/>
      <c r="M5" s="6"/>
      <c r="N5" s="6"/>
      <c r="O5" s="6"/>
      <c r="P5" s="6"/>
      <c r="Q5" s="7"/>
      <c r="R5" s="7"/>
      <c r="S5" s="7"/>
      <c r="T5" s="7"/>
    </row>
    <row r="6" spans="1:23" s="92" customFormat="1" ht="30" customHeight="1" x14ac:dyDescent="0.2">
      <c r="A6" s="91"/>
      <c r="B6" s="209" t="s">
        <v>16</v>
      </c>
      <c r="C6" s="209"/>
      <c r="D6" s="209" t="s">
        <v>299</v>
      </c>
      <c r="E6" s="209"/>
      <c r="F6" s="209"/>
      <c r="G6" s="93"/>
      <c r="H6" s="93"/>
      <c r="I6" s="93"/>
      <c r="J6" s="93"/>
      <c r="K6" s="93"/>
      <c r="L6" s="93"/>
      <c r="M6" s="93"/>
      <c r="N6" s="93"/>
      <c r="O6" s="93"/>
      <c r="P6" s="93"/>
      <c r="Q6" s="93"/>
      <c r="R6" s="93"/>
      <c r="S6" s="93"/>
      <c r="T6" s="93"/>
    </row>
    <row r="7" spans="1:23" s="92" customFormat="1" ht="30" customHeight="1" x14ac:dyDescent="0.2">
      <c r="A7" s="91"/>
      <c r="B7" s="209" t="s">
        <v>192</v>
      </c>
      <c r="C7" s="209"/>
      <c r="D7" s="209" t="s">
        <v>282</v>
      </c>
      <c r="E7" s="209"/>
      <c r="F7" s="209"/>
      <c r="G7" s="93"/>
      <c r="H7" s="93"/>
      <c r="I7" s="93"/>
      <c r="J7" s="93"/>
      <c r="K7" s="93"/>
      <c r="L7" s="93"/>
      <c r="M7" s="93"/>
      <c r="N7" s="93"/>
      <c r="O7" s="93"/>
      <c r="P7" s="93"/>
      <c r="Q7" s="93"/>
      <c r="R7" s="93"/>
      <c r="S7" s="93"/>
      <c r="T7" s="93"/>
    </row>
    <row r="8" spans="1:23" s="1" customFormat="1" ht="30" customHeight="1" x14ac:dyDescent="0.25"/>
    <row r="9" spans="1:23" s="23" customFormat="1" ht="30" customHeight="1" x14ac:dyDescent="0.2">
      <c r="A9" s="186" t="s">
        <v>15</v>
      </c>
      <c r="B9" s="187"/>
      <c r="C9" s="187"/>
      <c r="D9" s="187"/>
      <c r="E9" s="187"/>
      <c r="F9" s="187"/>
      <c r="G9" s="187"/>
      <c r="H9" s="187"/>
      <c r="I9" s="187"/>
      <c r="J9" s="187"/>
      <c r="K9" s="187"/>
      <c r="L9" s="187"/>
      <c r="M9" s="187"/>
      <c r="N9" s="187"/>
      <c r="O9" s="187"/>
      <c r="P9" s="187"/>
      <c r="Q9" s="187"/>
      <c r="R9" s="187"/>
      <c r="S9" s="187"/>
      <c r="T9" s="187"/>
      <c r="U9" s="187"/>
      <c r="V9" s="187"/>
      <c r="W9" s="188"/>
    </row>
    <row r="10" spans="1:23" s="24" customFormat="1" ht="45.75" customHeight="1" x14ac:dyDescent="0.25">
      <c r="A10" s="196" t="s">
        <v>0</v>
      </c>
      <c r="B10" s="194" t="s">
        <v>1</v>
      </c>
      <c r="C10" s="195"/>
      <c r="D10" s="196" t="s">
        <v>320</v>
      </c>
      <c r="E10" s="189" t="s">
        <v>11</v>
      </c>
      <c r="F10" s="189" t="s">
        <v>99</v>
      </c>
      <c r="G10" s="196" t="s">
        <v>7</v>
      </c>
      <c r="H10" s="196" t="s">
        <v>100</v>
      </c>
      <c r="I10" s="203" t="s">
        <v>315</v>
      </c>
      <c r="J10" s="204"/>
      <c r="K10" s="204"/>
      <c r="L10" s="204"/>
      <c r="M10" s="204"/>
      <c r="N10" s="204"/>
      <c r="O10" s="204"/>
      <c r="P10" s="204"/>
      <c r="Q10" s="204"/>
      <c r="R10" s="204"/>
      <c r="S10" s="204"/>
      <c r="T10" s="204"/>
      <c r="U10" s="204"/>
      <c r="V10" s="204"/>
      <c r="W10" s="205"/>
    </row>
    <row r="11" spans="1:23" s="24" customFormat="1" ht="45.75" customHeight="1" x14ac:dyDescent="0.25">
      <c r="A11" s="196"/>
      <c r="B11" s="140" t="s">
        <v>14</v>
      </c>
      <c r="C11" s="140" t="s">
        <v>330</v>
      </c>
      <c r="D11" s="196"/>
      <c r="E11" s="190"/>
      <c r="F11" s="190"/>
      <c r="G11" s="196"/>
      <c r="H11" s="196"/>
      <c r="I11" s="25" t="s">
        <v>5</v>
      </c>
      <c r="J11" s="25" t="s">
        <v>6</v>
      </c>
      <c r="K11" s="25" t="s">
        <v>2</v>
      </c>
      <c r="L11" s="25" t="s">
        <v>3</v>
      </c>
      <c r="M11" s="25" t="s">
        <v>4</v>
      </c>
      <c r="N11" s="25" t="s">
        <v>332</v>
      </c>
      <c r="O11" s="25" t="s">
        <v>333</v>
      </c>
      <c r="P11" s="25" t="s">
        <v>334</v>
      </c>
      <c r="Q11" s="25" t="s">
        <v>335</v>
      </c>
      <c r="R11" s="25" t="s">
        <v>336</v>
      </c>
      <c r="S11" s="25" t="s">
        <v>337</v>
      </c>
      <c r="T11" s="25" t="s">
        <v>338</v>
      </c>
      <c r="U11" s="25" t="s">
        <v>9</v>
      </c>
      <c r="V11" s="202" t="s">
        <v>10</v>
      </c>
      <c r="W11" s="202"/>
    </row>
    <row r="12" spans="1:23" s="27" customFormat="1" ht="169.9" customHeight="1" x14ac:dyDescent="0.2">
      <c r="A12" s="185">
        <f>+'1. PAAI'!B8</f>
        <v>1</v>
      </c>
      <c r="B12" s="191" t="s">
        <v>300</v>
      </c>
      <c r="C12" s="192" t="s">
        <v>327</v>
      </c>
      <c r="D12" s="197" t="s">
        <v>328</v>
      </c>
      <c r="E12" s="191" t="s">
        <v>13</v>
      </c>
      <c r="F12" s="200" t="s">
        <v>312</v>
      </c>
      <c r="G12" s="193" t="s">
        <v>313</v>
      </c>
      <c r="H12" s="173" t="s">
        <v>235</v>
      </c>
      <c r="I12" s="181">
        <f>+'1. PAAI'!B29</f>
        <v>12</v>
      </c>
      <c r="J12" s="181">
        <f>+'1. PAAI'!B30</f>
        <v>7</v>
      </c>
      <c r="K12" s="181">
        <f>'1. PAAI'!B31</f>
        <v>5</v>
      </c>
      <c r="L12" s="181">
        <f>'1. PAAI'!B32</f>
        <v>8</v>
      </c>
      <c r="M12" s="181">
        <f>'1. PAAI'!B33</f>
        <v>7</v>
      </c>
      <c r="N12" s="181">
        <f>'1. PAAI'!B34</f>
        <v>4</v>
      </c>
      <c r="O12" s="181">
        <f>'1. PAAI'!B35</f>
        <v>9</v>
      </c>
      <c r="P12" s="181">
        <f>'1. PAAI'!B36</f>
        <v>4</v>
      </c>
      <c r="Q12" s="181">
        <f>'1. PAAI'!B37</f>
        <v>7</v>
      </c>
      <c r="R12" s="181">
        <v>6</v>
      </c>
      <c r="S12" s="181">
        <v>6</v>
      </c>
      <c r="T12" s="181">
        <v>11</v>
      </c>
      <c r="U12" s="182">
        <f>SUM(I12:T12)</f>
        <v>86</v>
      </c>
      <c r="V12" s="307" t="str">
        <f>'1. PAAI'!$B$51</f>
        <v>Octubre: En el mes de Octubre de 2020, se ejecutaron 6 actividades, tal y como se describe a continuación: 1). Seguimiento al Plan de Mejoramiento Archivístico. 2). Arqueo De Caja Menor Subdirección Administrativa. 3). Arqueo Caja Menor Dirección de Representación Judicial. 4). Informe sobre las medidas sobre austeridad del gasto (corte 30 sep). 5). nforme de Seguimiento a las funciones del comité de conciliación, se incluye seguimiento a la información reportada en el SIPROJWEB de la Alcaldía Mayor de Bogotá. 6). Seguimiento Contrato Urgencia Manifiesta 2020-500.
Noviembre: 1). Informe de seguimiento al mapa de riesgos de gestión (El cual se realizará de manera aleatoria de acuerdo a la Política de Administración de Riesgo). 2). Seguimiento al manejo y protección de los bienes y documentos de la entidad y cumplimiento al manual de funciones. 3). Informe de seguimiento y recomendaciones orientadas al cumplimiento de las metas del Plan de Desarrollo a cargo de la entidad (plan anual de adquisiciones PAA, ejecución presupuestal). 4). Evaluación a la gestión sobre quejas, sugerencias y reclamos (corte 30 jun). 5). Seguimiento convenio BID 2017 (ATN/OC 15830-CO). 6). Auditoría a los Sistemas de Información y Atención de las Peticiones, Quejas, Reclamos y Sugerencias de los Ciudadanos / Proceso de gestión de trámites y servicios para la ciudadanía.
Diciembre: 1). Sensibilizar a los equipos técnicos en materia de riesgos frente al modelo de las líneas de defensa. 2). Realizar un (1) conversatorios de control interno. 3). Desarrollar actividades para Fomentar en toda la organización la formación de una cultura de control que contribuya al mejoramiento continuo en el cumplimiento de la misión institucional. 4). Acompañamiento convenio Patios y Grúas. 5). Dimensión de Talento Humano. 6). Dimensión: Direccionamiento Estratégico y Planeación. 7). Dimensión: Gestión con Valores para Resultados. 8). Dimensión: Evaluación de Resultados. 9). Dimensión: Información y Comunicación. 10). Dimensión: Gestión del Conocimiento y la Innovación. 11). Dimensión: Control Interno.</v>
      </c>
      <c r="W12" s="307"/>
    </row>
    <row r="13" spans="1:23" s="27" customFormat="1" ht="142.9" customHeight="1" x14ac:dyDescent="0.2">
      <c r="A13" s="185"/>
      <c r="B13" s="191"/>
      <c r="C13" s="192"/>
      <c r="D13" s="198"/>
      <c r="E13" s="191"/>
      <c r="F13" s="200"/>
      <c r="G13" s="193"/>
      <c r="H13" s="173" t="s">
        <v>307</v>
      </c>
      <c r="I13" s="183">
        <v>12</v>
      </c>
      <c r="J13" s="183">
        <v>7</v>
      </c>
      <c r="K13" s="183">
        <v>5</v>
      </c>
      <c r="L13" s="183">
        <v>8</v>
      </c>
      <c r="M13" s="183">
        <v>7</v>
      </c>
      <c r="N13" s="183">
        <v>4</v>
      </c>
      <c r="O13" s="183">
        <v>9</v>
      </c>
      <c r="P13" s="183">
        <v>4</v>
      </c>
      <c r="Q13" s="183">
        <v>7</v>
      </c>
      <c r="R13" s="183">
        <v>6</v>
      </c>
      <c r="S13" s="183">
        <v>6</v>
      </c>
      <c r="T13" s="183">
        <v>11</v>
      </c>
      <c r="U13" s="184">
        <f>SUM(I13:T13)</f>
        <v>86</v>
      </c>
      <c r="V13" s="307"/>
      <c r="W13" s="307"/>
    </row>
    <row r="14" spans="1:23" s="27" customFormat="1" ht="157.15" customHeight="1" x14ac:dyDescent="0.2">
      <c r="A14" s="185"/>
      <c r="B14" s="191"/>
      <c r="C14" s="192"/>
      <c r="D14" s="199"/>
      <c r="E14" s="191"/>
      <c r="F14" s="200"/>
      <c r="G14" s="193"/>
      <c r="H14" s="174" t="s">
        <v>314</v>
      </c>
      <c r="I14" s="180">
        <f t="shared" ref="I14:T14" si="0">IFERROR(+I12/I13,)</f>
        <v>1</v>
      </c>
      <c r="J14" s="180">
        <f t="shared" si="0"/>
        <v>1</v>
      </c>
      <c r="K14" s="180">
        <f t="shared" si="0"/>
        <v>1</v>
      </c>
      <c r="L14" s="180">
        <f t="shared" si="0"/>
        <v>1</v>
      </c>
      <c r="M14" s="180">
        <f t="shared" si="0"/>
        <v>1</v>
      </c>
      <c r="N14" s="180">
        <f t="shared" si="0"/>
        <v>1</v>
      </c>
      <c r="O14" s="180">
        <f t="shared" si="0"/>
        <v>1</v>
      </c>
      <c r="P14" s="180">
        <f t="shared" si="0"/>
        <v>1</v>
      </c>
      <c r="Q14" s="180">
        <f t="shared" si="0"/>
        <v>1</v>
      </c>
      <c r="R14" s="180">
        <f t="shared" si="0"/>
        <v>1</v>
      </c>
      <c r="S14" s="180">
        <f t="shared" si="0"/>
        <v>1</v>
      </c>
      <c r="T14" s="180">
        <f t="shared" si="0"/>
        <v>1</v>
      </c>
      <c r="U14" s="180">
        <f>IFERROR(+U12/U13,0)</f>
        <v>1</v>
      </c>
      <c r="V14" s="307"/>
      <c r="W14" s="307"/>
    </row>
    <row r="15" spans="1:23" hidden="1" x14ac:dyDescent="0.25">
      <c r="I15" s="95">
        <v>5</v>
      </c>
      <c r="J15" s="95">
        <v>5</v>
      </c>
      <c r="K15" s="95"/>
      <c r="L15" s="95"/>
      <c r="M15" s="95"/>
      <c r="N15" s="95"/>
      <c r="O15" s="95"/>
      <c r="P15" s="95"/>
      <c r="Q15" s="95">
        <v>5</v>
      </c>
      <c r="R15" s="95">
        <v>5</v>
      </c>
      <c r="S15" s="95"/>
      <c r="T15" s="95">
        <v>5</v>
      </c>
      <c r="U15" s="95">
        <v>5</v>
      </c>
    </row>
    <row r="16" spans="1:23" hidden="1" x14ac:dyDescent="0.25">
      <c r="I16" s="95">
        <v>11</v>
      </c>
      <c r="J16" s="95">
        <v>11</v>
      </c>
      <c r="K16" s="95"/>
      <c r="L16" s="95"/>
      <c r="M16" s="95"/>
      <c r="N16" s="95"/>
      <c r="O16" s="95"/>
      <c r="P16" s="95"/>
      <c r="Q16" s="95">
        <v>11</v>
      </c>
      <c r="R16" s="95">
        <v>11</v>
      </c>
      <c r="S16" s="95"/>
      <c r="T16" s="95">
        <v>11</v>
      </c>
      <c r="U16" s="95">
        <v>11</v>
      </c>
    </row>
    <row r="17" spans="7:21" hidden="1" x14ac:dyDescent="0.25">
      <c r="G17" s="24">
        <v>13</v>
      </c>
      <c r="H17" s="109">
        <f t="shared" ref="H17:H28" si="1">+G17/$G$29</f>
        <v>0.14285714285714285</v>
      </c>
      <c r="I17" s="95">
        <v>4</v>
      </c>
      <c r="J17" s="95">
        <v>4</v>
      </c>
      <c r="K17" s="95"/>
      <c r="L17" s="95"/>
      <c r="M17" s="95"/>
      <c r="N17" s="95"/>
      <c r="O17" s="95"/>
      <c r="P17" s="95"/>
      <c r="Q17" s="95">
        <v>4</v>
      </c>
      <c r="R17" s="95">
        <v>4</v>
      </c>
      <c r="S17" s="95"/>
      <c r="T17" s="95">
        <v>4</v>
      </c>
      <c r="U17" s="95">
        <v>4</v>
      </c>
    </row>
    <row r="18" spans="7:21" ht="15.75" hidden="1" x14ac:dyDescent="0.25">
      <c r="G18" s="107">
        <v>7</v>
      </c>
      <c r="H18" s="109">
        <f t="shared" si="1"/>
        <v>7.6923076923076927E-2</v>
      </c>
      <c r="I18" s="109"/>
      <c r="J18" s="106">
        <v>8</v>
      </c>
      <c r="K18" s="153"/>
      <c r="L18" s="153"/>
      <c r="M18" s="153"/>
      <c r="N18" s="153"/>
      <c r="O18" s="153"/>
      <c r="P18" s="153"/>
      <c r="Q18" s="109">
        <f t="shared" ref="Q18:Q28" si="2">+J18/$G$29</f>
        <v>8.7912087912087919E-2</v>
      </c>
    </row>
    <row r="19" spans="7:21" ht="15.75" hidden="1" x14ac:dyDescent="0.25">
      <c r="G19" s="107">
        <v>5</v>
      </c>
      <c r="H19" s="109">
        <f t="shared" si="1"/>
        <v>5.4945054945054944E-2</v>
      </c>
      <c r="I19" s="109"/>
      <c r="J19" s="106">
        <v>5</v>
      </c>
      <c r="K19" s="153"/>
      <c r="L19" s="153"/>
      <c r="M19" s="153"/>
      <c r="N19" s="153"/>
      <c r="O19" s="153"/>
      <c r="P19" s="153"/>
      <c r="Q19" s="109">
        <f t="shared" si="2"/>
        <v>5.4945054945054944E-2</v>
      </c>
    </row>
    <row r="20" spans="7:21" ht="15.75" hidden="1" x14ac:dyDescent="0.25">
      <c r="G20" s="107">
        <v>11</v>
      </c>
      <c r="H20" s="109">
        <f t="shared" si="1"/>
        <v>0.12087912087912088</v>
      </c>
      <c r="I20" s="109">
        <f>+SUM(H20:H22)</f>
        <v>0.19780219780219779</v>
      </c>
      <c r="J20" s="2">
        <v>11</v>
      </c>
      <c r="Q20" s="109">
        <f t="shared" si="2"/>
        <v>0.12087912087912088</v>
      </c>
    </row>
    <row r="21" spans="7:21" hidden="1" x14ac:dyDescent="0.25">
      <c r="G21" s="108">
        <v>4</v>
      </c>
      <c r="H21" s="109">
        <f t="shared" si="1"/>
        <v>4.3956043956043959E-2</v>
      </c>
      <c r="I21" s="109"/>
      <c r="J21" s="2">
        <v>6</v>
      </c>
      <c r="Q21" s="109">
        <f t="shared" si="2"/>
        <v>6.5934065934065936E-2</v>
      </c>
    </row>
    <row r="22" spans="7:21" hidden="1" x14ac:dyDescent="0.25">
      <c r="G22" s="108">
        <v>3</v>
      </c>
      <c r="H22" s="109">
        <f t="shared" si="1"/>
        <v>3.2967032967032968E-2</v>
      </c>
      <c r="I22" s="109"/>
      <c r="J22" s="2">
        <v>3</v>
      </c>
      <c r="Q22" s="109">
        <f t="shared" si="2"/>
        <v>3.2967032967032968E-2</v>
      </c>
    </row>
    <row r="23" spans="7:21" hidden="1" x14ac:dyDescent="0.25">
      <c r="G23" s="108">
        <v>19</v>
      </c>
      <c r="H23" s="109">
        <f t="shared" si="1"/>
        <v>0.2087912087912088</v>
      </c>
      <c r="I23" s="109">
        <f>+SUM(H23:H25)</f>
        <v>0.32967032967032966</v>
      </c>
      <c r="Q23" s="109">
        <f t="shared" si="2"/>
        <v>0</v>
      </c>
    </row>
    <row r="24" spans="7:21" hidden="1" x14ac:dyDescent="0.25">
      <c r="G24" s="108">
        <v>7</v>
      </c>
      <c r="H24" s="109">
        <f t="shared" si="1"/>
        <v>7.6923076923076927E-2</v>
      </c>
      <c r="I24" s="109"/>
      <c r="Q24" s="109">
        <f t="shared" si="2"/>
        <v>0</v>
      </c>
    </row>
    <row r="25" spans="7:21" hidden="1" x14ac:dyDescent="0.25">
      <c r="G25" s="108">
        <v>4</v>
      </c>
      <c r="H25" s="109">
        <f t="shared" si="1"/>
        <v>4.3956043956043959E-2</v>
      </c>
      <c r="I25" s="109"/>
      <c r="Q25" s="109">
        <f t="shared" si="2"/>
        <v>0</v>
      </c>
    </row>
    <row r="26" spans="7:21" hidden="1" x14ac:dyDescent="0.25">
      <c r="G26" s="108">
        <v>9</v>
      </c>
      <c r="H26" s="109">
        <f t="shared" si="1"/>
        <v>9.8901098901098897E-2</v>
      </c>
      <c r="I26" s="109">
        <f>+SUM(H26:H28)</f>
        <v>0.19780219780219782</v>
      </c>
      <c r="Q26" s="109">
        <f t="shared" si="2"/>
        <v>0</v>
      </c>
    </row>
    <row r="27" spans="7:21" hidden="1" x14ac:dyDescent="0.25">
      <c r="G27" s="108">
        <v>5</v>
      </c>
      <c r="H27" s="109">
        <f t="shared" si="1"/>
        <v>5.4945054945054944E-2</v>
      </c>
      <c r="I27" s="110"/>
      <c r="Q27" s="109">
        <f t="shared" si="2"/>
        <v>0</v>
      </c>
    </row>
    <row r="28" spans="7:21" hidden="1" x14ac:dyDescent="0.25">
      <c r="G28" s="108">
        <v>4</v>
      </c>
      <c r="H28" s="109">
        <f t="shared" si="1"/>
        <v>4.3956043956043959E-2</v>
      </c>
      <c r="I28" s="110"/>
      <c r="Q28" s="109">
        <f t="shared" si="2"/>
        <v>0</v>
      </c>
    </row>
    <row r="29" spans="7:21" hidden="1" x14ac:dyDescent="0.25">
      <c r="G29" s="2">
        <f>SUM(G17:G28)</f>
        <v>91</v>
      </c>
    </row>
  </sheetData>
  <mergeCells count="28">
    <mergeCell ref="C4:I4"/>
    <mergeCell ref="V11:W11"/>
    <mergeCell ref="I10:W10"/>
    <mergeCell ref="A1:B4"/>
    <mergeCell ref="C1:W1"/>
    <mergeCell ref="C2:W2"/>
    <mergeCell ref="C3:W3"/>
    <mergeCell ref="J4:W4"/>
    <mergeCell ref="A10:A11"/>
    <mergeCell ref="F10:F11"/>
    <mergeCell ref="H10:H11"/>
    <mergeCell ref="G10:G11"/>
    <mergeCell ref="B6:C6"/>
    <mergeCell ref="D6:F6"/>
    <mergeCell ref="B7:C7"/>
    <mergeCell ref="D7:F7"/>
    <mergeCell ref="A12:A14"/>
    <mergeCell ref="A9:W9"/>
    <mergeCell ref="E10:E11"/>
    <mergeCell ref="E12:E14"/>
    <mergeCell ref="V12:W14"/>
    <mergeCell ref="C12:C14"/>
    <mergeCell ref="G12:G14"/>
    <mergeCell ref="B12:B14"/>
    <mergeCell ref="B10:C10"/>
    <mergeCell ref="D10:D11"/>
    <mergeCell ref="D12:D14"/>
    <mergeCell ref="F12:F14"/>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
  <sheetViews>
    <sheetView topLeftCell="E1" zoomScaleNormal="100" workbookViewId="0">
      <selection activeCell="M11" sqref="M11"/>
    </sheetView>
  </sheetViews>
  <sheetFormatPr baseColWidth="10" defaultColWidth="0" defaultRowHeight="30" customHeight="1" zeroHeight="1" x14ac:dyDescent="0.2"/>
  <cols>
    <col min="1" max="1" width="5.7109375" style="137" customWidth="1"/>
    <col min="2" max="2" width="20.7109375" style="137" customWidth="1"/>
    <col min="3" max="3" width="14.42578125" style="137" customWidth="1"/>
    <col min="4" max="4" width="14.7109375" style="137" customWidth="1"/>
    <col min="5" max="13" width="16.42578125" style="137" customWidth="1"/>
    <col min="14" max="256" width="11.42578125" style="137" hidden="1" customWidth="1"/>
    <col min="257" max="16384" width="0" style="137" hidden="1"/>
  </cols>
  <sheetData>
    <row r="1" spans="1:20" s="142" customFormat="1" ht="30" customHeight="1" x14ac:dyDescent="0.2">
      <c r="A1" s="214"/>
      <c r="B1" s="214"/>
      <c r="C1" s="213" t="s">
        <v>298</v>
      </c>
      <c r="D1" s="213"/>
      <c r="E1" s="213"/>
      <c r="F1" s="213"/>
      <c r="G1" s="213"/>
      <c r="H1" s="213"/>
      <c r="I1" s="213"/>
      <c r="J1" s="213"/>
      <c r="K1" s="213"/>
      <c r="L1" s="213"/>
      <c r="M1" s="213"/>
    </row>
    <row r="2" spans="1:20" s="142" customFormat="1" ht="30" customHeight="1" x14ac:dyDescent="0.2">
      <c r="A2" s="214"/>
      <c r="B2" s="214"/>
      <c r="C2" s="213" t="s">
        <v>8</v>
      </c>
      <c r="D2" s="213"/>
      <c r="E2" s="213"/>
      <c r="F2" s="213"/>
      <c r="G2" s="213"/>
      <c r="H2" s="213"/>
      <c r="I2" s="213"/>
      <c r="J2" s="213"/>
      <c r="K2" s="213"/>
      <c r="L2" s="213"/>
      <c r="M2" s="213"/>
    </row>
    <row r="3" spans="1:20" s="142" customFormat="1" ht="30" customHeight="1" x14ac:dyDescent="0.2">
      <c r="A3" s="214"/>
      <c r="B3" s="214"/>
      <c r="C3" s="213" t="s">
        <v>179</v>
      </c>
      <c r="D3" s="213"/>
      <c r="E3" s="213"/>
      <c r="F3" s="213"/>
      <c r="G3" s="213"/>
      <c r="H3" s="213"/>
      <c r="I3" s="213"/>
      <c r="J3" s="213"/>
      <c r="K3" s="213"/>
      <c r="L3" s="213"/>
      <c r="M3" s="213"/>
    </row>
    <row r="4" spans="1:20" s="142" customFormat="1" ht="30" customHeight="1" x14ac:dyDescent="0.2">
      <c r="A4" s="214"/>
      <c r="B4" s="214"/>
      <c r="C4" s="212" t="s">
        <v>195</v>
      </c>
      <c r="D4" s="212"/>
      <c r="E4" s="212"/>
      <c r="F4" s="212"/>
      <c r="G4" s="212" t="s">
        <v>546</v>
      </c>
      <c r="H4" s="212"/>
      <c r="I4" s="212"/>
      <c r="J4" s="212"/>
      <c r="K4" s="212"/>
      <c r="L4" s="212"/>
      <c r="M4" s="212"/>
    </row>
    <row r="5" spans="1:20" s="142" customFormat="1" ht="30" customHeight="1" x14ac:dyDescent="0.2"/>
    <row r="6" spans="1:20" ht="30" customHeight="1" x14ac:dyDescent="0.2">
      <c r="A6" s="211" t="s">
        <v>16</v>
      </c>
      <c r="B6" s="211"/>
      <c r="C6" s="211" t="s">
        <v>299</v>
      </c>
      <c r="D6" s="211"/>
      <c r="E6" s="211"/>
      <c r="F6" s="142"/>
      <c r="G6" s="142"/>
      <c r="H6" s="142"/>
      <c r="I6" s="142"/>
      <c r="J6" s="142"/>
      <c r="K6" s="142"/>
      <c r="L6" s="142"/>
      <c r="M6" s="142"/>
      <c r="N6" s="142"/>
      <c r="O6" s="142"/>
      <c r="P6" s="142"/>
      <c r="Q6" s="142"/>
      <c r="R6" s="142"/>
      <c r="S6" s="142"/>
      <c r="T6" s="142"/>
    </row>
    <row r="7" spans="1:20" ht="30" customHeight="1" x14ac:dyDescent="0.2">
      <c r="A7" s="211" t="s">
        <v>192</v>
      </c>
      <c r="B7" s="211"/>
      <c r="C7" s="211" t="s">
        <v>301</v>
      </c>
      <c r="D7" s="211"/>
      <c r="E7" s="211"/>
      <c r="F7" s="142"/>
      <c r="G7" s="142"/>
      <c r="H7" s="142"/>
      <c r="I7" s="142"/>
      <c r="J7" s="142"/>
      <c r="K7" s="142"/>
      <c r="L7" s="142"/>
      <c r="M7" s="142"/>
      <c r="N7" s="142"/>
      <c r="O7" s="142"/>
      <c r="P7" s="142"/>
      <c r="Q7" s="142"/>
      <c r="R7" s="142"/>
      <c r="S7" s="142"/>
      <c r="T7" s="142"/>
    </row>
    <row r="8" spans="1:20" ht="30" customHeight="1" x14ac:dyDescent="0.2">
      <c r="A8" s="142"/>
      <c r="B8" s="142"/>
      <c r="C8" s="142"/>
      <c r="D8" s="142"/>
      <c r="E8" s="142"/>
      <c r="F8" s="142"/>
      <c r="G8" s="142"/>
      <c r="H8" s="142"/>
      <c r="I8" s="142"/>
      <c r="J8" s="142"/>
      <c r="K8" s="142"/>
      <c r="L8" s="142"/>
      <c r="M8" s="142"/>
      <c r="N8" s="142"/>
      <c r="O8" s="142"/>
      <c r="P8" s="142"/>
      <c r="Q8" s="142"/>
      <c r="R8" s="142"/>
      <c r="S8" s="142"/>
      <c r="T8" s="142"/>
    </row>
    <row r="9" spans="1:20" s="143" customFormat="1" ht="30" customHeight="1" x14ac:dyDescent="0.2">
      <c r="A9" s="210" t="s">
        <v>196</v>
      </c>
      <c r="B9" s="210"/>
      <c r="C9" s="210"/>
      <c r="D9" s="210"/>
      <c r="E9" s="210"/>
      <c r="F9" s="210"/>
      <c r="G9" s="210"/>
      <c r="H9" s="210"/>
      <c r="I9" s="210"/>
      <c r="J9" s="210"/>
      <c r="K9" s="210" t="s">
        <v>321</v>
      </c>
      <c r="L9" s="210"/>
      <c r="M9" s="210"/>
      <c r="N9" s="142"/>
      <c r="O9" s="142"/>
      <c r="P9" s="142"/>
      <c r="Q9" s="142"/>
      <c r="R9" s="142"/>
      <c r="S9" s="142"/>
      <c r="T9" s="142"/>
    </row>
    <row r="10" spans="1:20" s="143" customFormat="1" ht="30" customHeight="1" x14ac:dyDescent="0.2">
      <c r="A10" s="144" t="s">
        <v>0</v>
      </c>
      <c r="B10" s="144" t="s">
        <v>99</v>
      </c>
      <c r="C10" s="144" t="s">
        <v>193</v>
      </c>
      <c r="D10" s="144" t="s">
        <v>194</v>
      </c>
      <c r="E10" s="144" t="s">
        <v>197</v>
      </c>
      <c r="F10" s="144">
        <v>2016</v>
      </c>
      <c r="G10" s="144">
        <v>2017</v>
      </c>
      <c r="H10" s="144">
        <v>2018</v>
      </c>
      <c r="I10" s="144">
        <v>2019</v>
      </c>
      <c r="J10" s="144">
        <v>2020</v>
      </c>
      <c r="K10" s="141" t="s">
        <v>322</v>
      </c>
      <c r="L10" s="141" t="s">
        <v>323</v>
      </c>
      <c r="M10" s="141" t="s">
        <v>324</v>
      </c>
      <c r="N10" s="142"/>
      <c r="O10" s="142"/>
      <c r="P10" s="142"/>
      <c r="Q10" s="142"/>
      <c r="R10" s="142"/>
      <c r="S10" s="142"/>
      <c r="T10" s="142"/>
    </row>
    <row r="11" spans="1:20" s="136" customFormat="1" ht="90" customHeight="1" x14ac:dyDescent="0.2">
      <c r="A11" s="145">
        <v>1</v>
      </c>
      <c r="B11" s="146" t="s">
        <v>312</v>
      </c>
      <c r="C11" s="146" t="s">
        <v>214</v>
      </c>
      <c r="D11" s="147" t="s">
        <v>304</v>
      </c>
      <c r="E11" s="148">
        <v>1</v>
      </c>
      <c r="F11" s="149">
        <v>1</v>
      </c>
      <c r="G11" s="149">
        <v>1</v>
      </c>
      <c r="H11" s="149">
        <v>1</v>
      </c>
      <c r="I11" s="149">
        <v>1</v>
      </c>
      <c r="J11" s="149">
        <v>1</v>
      </c>
      <c r="K11" s="149">
        <f>+'Sección 1. Metas_Magnitud'!$U$14</f>
        <v>1</v>
      </c>
      <c r="L11" s="149">
        <f>IFERROR(AVERAGE(F11,G11,H11,I11,K11),)</f>
        <v>1</v>
      </c>
      <c r="M11" s="149">
        <f>+L11/E11</f>
        <v>1</v>
      </c>
      <c r="N11" s="142"/>
      <c r="O11" s="142"/>
      <c r="P11" s="142"/>
      <c r="Q11" s="142"/>
      <c r="R11" s="142"/>
      <c r="S11" s="142"/>
      <c r="T11" s="142"/>
    </row>
    <row r="12" spans="1:20" s="136" customFormat="1" ht="30" hidden="1" customHeight="1" x14ac:dyDescent="0.2">
      <c r="E12" s="150"/>
      <c r="F12" s="150"/>
      <c r="G12" s="150"/>
      <c r="H12" s="150"/>
      <c r="I12" s="150"/>
      <c r="J12" s="150"/>
      <c r="K12" s="150"/>
      <c r="L12" s="150"/>
      <c r="M12" s="150"/>
    </row>
    <row r="13" spans="1:20" s="136" customFormat="1" ht="30" hidden="1" customHeight="1" x14ac:dyDescent="0.2">
      <c r="E13" s="150"/>
      <c r="F13" s="150"/>
      <c r="G13" s="150"/>
      <c r="H13" s="150"/>
      <c r="I13" s="150"/>
      <c r="J13" s="150"/>
      <c r="K13" s="150"/>
      <c r="L13" s="150"/>
      <c r="M13" s="150"/>
    </row>
    <row r="14" spans="1:20" s="136" customFormat="1" ht="30" hidden="1" customHeight="1" x14ac:dyDescent="0.2"/>
    <row r="15" spans="1:20" s="136" customFormat="1" ht="30" hidden="1" customHeight="1" x14ac:dyDescent="0.2"/>
    <row r="16" spans="1:20" ht="30" hidden="1" customHeight="1" x14ac:dyDescent="0.2"/>
  </sheetData>
  <mergeCells count="12">
    <mergeCell ref="A1:B4"/>
    <mergeCell ref="A9:J9"/>
    <mergeCell ref="A6:B6"/>
    <mergeCell ref="C6:E6"/>
    <mergeCell ref="A7:B7"/>
    <mergeCell ref="K9:M9"/>
    <mergeCell ref="C7:E7"/>
    <mergeCell ref="C4:F4"/>
    <mergeCell ref="C1:M1"/>
    <mergeCell ref="C2:M2"/>
    <mergeCell ref="C3:M3"/>
    <mergeCell ref="G4:M4"/>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90" zoomScaleNormal="90" workbookViewId="0">
      <selection activeCell="B11" sqref="B11:E11"/>
    </sheetView>
  </sheetViews>
  <sheetFormatPr baseColWidth="10" defaultColWidth="0" defaultRowHeight="30" customHeight="1" x14ac:dyDescent="0.2"/>
  <cols>
    <col min="1" max="1" width="25.42578125" style="138" customWidth="1"/>
    <col min="2" max="5" width="20.7109375" style="94" customWidth="1"/>
    <col min="6" max="6" width="20.7109375" style="139" customWidth="1"/>
    <col min="7" max="8" width="20.7109375" style="94" customWidth="1"/>
    <col min="9" max="256" width="11.42578125" style="94" customWidth="1"/>
    <col min="257" max="16384" width="0" style="94" hidden="1"/>
  </cols>
  <sheetData>
    <row r="1" spans="1:8" ht="18.75" customHeight="1" x14ac:dyDescent="0.2">
      <c r="A1" s="217"/>
      <c r="B1" s="218" t="s">
        <v>298</v>
      </c>
      <c r="C1" s="218"/>
      <c r="D1" s="218"/>
      <c r="E1" s="218"/>
      <c r="F1" s="218"/>
      <c r="G1" s="218"/>
      <c r="H1" s="218"/>
    </row>
    <row r="2" spans="1:8" ht="18.75" customHeight="1" x14ac:dyDescent="0.2">
      <c r="A2" s="217"/>
      <c r="B2" s="219" t="s">
        <v>8</v>
      </c>
      <c r="C2" s="219"/>
      <c r="D2" s="219"/>
      <c r="E2" s="219"/>
      <c r="F2" s="219"/>
      <c r="G2" s="219"/>
      <c r="H2" s="219"/>
    </row>
    <row r="3" spans="1:8" ht="18.75" customHeight="1" x14ac:dyDescent="0.2">
      <c r="A3" s="217"/>
      <c r="B3" s="219" t="s">
        <v>198</v>
      </c>
      <c r="C3" s="219"/>
      <c r="D3" s="219"/>
      <c r="E3" s="219"/>
      <c r="F3" s="219"/>
      <c r="G3" s="219"/>
      <c r="H3" s="219"/>
    </row>
    <row r="4" spans="1:8" ht="18.75" customHeight="1" x14ac:dyDescent="0.2">
      <c r="A4" s="217"/>
      <c r="B4" s="219" t="s">
        <v>199</v>
      </c>
      <c r="C4" s="219"/>
      <c r="D4" s="219"/>
      <c r="E4" s="219"/>
      <c r="F4" s="220" t="s">
        <v>200</v>
      </c>
      <c r="G4" s="220"/>
      <c r="H4" s="220"/>
    </row>
    <row r="5" spans="1:8" ht="30" customHeight="1" x14ac:dyDescent="0.2">
      <c r="A5" s="221" t="s">
        <v>201</v>
      </c>
      <c r="B5" s="221"/>
      <c r="C5" s="221"/>
      <c r="D5" s="221"/>
      <c r="E5" s="221"/>
      <c r="F5" s="221"/>
      <c r="G5" s="221"/>
      <c r="H5" s="221"/>
    </row>
    <row r="6" spans="1:8" ht="30" customHeight="1" x14ac:dyDescent="0.2">
      <c r="A6" s="222" t="s">
        <v>202</v>
      </c>
      <c r="B6" s="222"/>
      <c r="C6" s="222"/>
      <c r="D6" s="222"/>
      <c r="E6" s="222"/>
      <c r="F6" s="222"/>
      <c r="G6" s="222"/>
      <c r="H6" s="222"/>
    </row>
    <row r="7" spans="1:8" ht="30" customHeight="1" x14ac:dyDescent="0.2">
      <c r="A7" s="223" t="s">
        <v>203</v>
      </c>
      <c r="B7" s="223"/>
      <c r="C7" s="223"/>
      <c r="D7" s="223"/>
      <c r="E7" s="223"/>
      <c r="F7" s="223"/>
      <c r="G7" s="223"/>
      <c r="H7" s="223"/>
    </row>
    <row r="8" spans="1:8" ht="30" customHeight="1" x14ac:dyDescent="0.2">
      <c r="A8" s="120" t="s">
        <v>204</v>
      </c>
      <c r="B8" s="121">
        <v>1</v>
      </c>
      <c r="C8" s="215" t="s">
        <v>206</v>
      </c>
      <c r="D8" s="215"/>
      <c r="E8" s="224" t="s">
        <v>312</v>
      </c>
      <c r="F8" s="224"/>
      <c r="G8" s="224"/>
      <c r="H8" s="224"/>
    </row>
    <row r="9" spans="1:8" ht="30" customHeight="1" x14ac:dyDescent="0.2">
      <c r="A9" s="120" t="s">
        <v>207</v>
      </c>
      <c r="B9" s="121" t="s">
        <v>208</v>
      </c>
      <c r="C9" s="215" t="s">
        <v>209</v>
      </c>
      <c r="D9" s="215"/>
      <c r="E9" s="216" t="s">
        <v>210</v>
      </c>
      <c r="F9" s="216"/>
      <c r="G9" s="122" t="s">
        <v>211</v>
      </c>
      <c r="H9" s="123" t="s">
        <v>208</v>
      </c>
    </row>
    <row r="10" spans="1:8" ht="30" customHeight="1" x14ac:dyDescent="0.2">
      <c r="A10" s="120" t="s">
        <v>212</v>
      </c>
      <c r="B10" s="226" t="s">
        <v>205</v>
      </c>
      <c r="C10" s="226"/>
      <c r="D10" s="226"/>
      <c r="E10" s="226"/>
      <c r="F10" s="122" t="s">
        <v>213</v>
      </c>
      <c r="G10" s="227" t="s">
        <v>205</v>
      </c>
      <c r="H10" s="227"/>
    </row>
    <row r="11" spans="1:8" ht="30" customHeight="1" x14ac:dyDescent="0.2">
      <c r="A11" s="120" t="s">
        <v>215</v>
      </c>
      <c r="B11" s="228" t="s">
        <v>216</v>
      </c>
      <c r="C11" s="228"/>
      <c r="D11" s="228"/>
      <c r="E11" s="228"/>
      <c r="F11" s="122" t="s">
        <v>217</v>
      </c>
      <c r="G11" s="229" t="s">
        <v>218</v>
      </c>
      <c r="H11" s="229"/>
    </row>
    <row r="12" spans="1:8" ht="30" customHeight="1" x14ac:dyDescent="0.2">
      <c r="A12" s="120" t="s">
        <v>219</v>
      </c>
      <c r="B12" s="230" t="s">
        <v>132</v>
      </c>
      <c r="C12" s="230"/>
      <c r="D12" s="230"/>
      <c r="E12" s="230"/>
      <c r="F12" s="230"/>
      <c r="G12" s="230"/>
      <c r="H12" s="230"/>
    </row>
    <row r="13" spans="1:8" ht="30" customHeight="1" x14ac:dyDescent="0.2">
      <c r="A13" s="120" t="s">
        <v>220</v>
      </c>
      <c r="B13" s="231" t="s">
        <v>205</v>
      </c>
      <c r="C13" s="231"/>
      <c r="D13" s="231"/>
      <c r="E13" s="231"/>
      <c r="F13" s="231"/>
      <c r="G13" s="231"/>
      <c r="H13" s="231"/>
    </row>
    <row r="14" spans="1:8" ht="30" customHeight="1" x14ac:dyDescent="0.2">
      <c r="A14" s="120" t="s">
        <v>221</v>
      </c>
      <c r="B14" s="225" t="s">
        <v>325</v>
      </c>
      <c r="C14" s="225"/>
      <c r="D14" s="225"/>
      <c r="E14" s="225"/>
      <c r="F14" s="122" t="s">
        <v>222</v>
      </c>
      <c r="G14" s="232" t="s">
        <v>223</v>
      </c>
      <c r="H14" s="232"/>
    </row>
    <row r="15" spans="1:8" ht="30" customHeight="1" x14ac:dyDescent="0.2">
      <c r="A15" s="120" t="s">
        <v>224</v>
      </c>
      <c r="B15" s="233" t="s">
        <v>306</v>
      </c>
      <c r="C15" s="233"/>
      <c r="D15" s="233"/>
      <c r="E15" s="233"/>
      <c r="F15" s="122" t="s">
        <v>225</v>
      </c>
      <c r="G15" s="232" t="s">
        <v>214</v>
      </c>
      <c r="H15" s="232"/>
    </row>
    <row r="16" spans="1:8" ht="30" customHeight="1" x14ac:dyDescent="0.2">
      <c r="A16" s="120" t="s">
        <v>226</v>
      </c>
      <c r="B16" s="225" t="s">
        <v>316</v>
      </c>
      <c r="C16" s="225"/>
      <c r="D16" s="225"/>
      <c r="E16" s="225"/>
      <c r="F16" s="225"/>
      <c r="G16" s="225"/>
      <c r="H16" s="225"/>
    </row>
    <row r="17" spans="1:11" ht="30" customHeight="1" x14ac:dyDescent="0.2">
      <c r="A17" s="120" t="s">
        <v>228</v>
      </c>
      <c r="B17" s="225" t="s">
        <v>308</v>
      </c>
      <c r="C17" s="225"/>
      <c r="D17" s="225"/>
      <c r="E17" s="225"/>
      <c r="F17" s="225"/>
      <c r="G17" s="225"/>
      <c r="H17" s="225"/>
    </row>
    <row r="18" spans="1:11" ht="30" customHeight="1" x14ac:dyDescent="0.2">
      <c r="A18" s="120" t="s">
        <v>229</v>
      </c>
      <c r="B18" s="230" t="s">
        <v>309</v>
      </c>
      <c r="C18" s="230"/>
      <c r="D18" s="230"/>
      <c r="E18" s="230"/>
      <c r="F18" s="230"/>
      <c r="G18" s="230"/>
      <c r="H18" s="230"/>
    </row>
    <row r="19" spans="1:11" ht="30" customHeight="1" x14ac:dyDescent="0.2">
      <c r="A19" s="120" t="s">
        <v>230</v>
      </c>
      <c r="B19" s="234" t="s">
        <v>231</v>
      </c>
      <c r="C19" s="234"/>
      <c r="D19" s="234"/>
      <c r="E19" s="234"/>
      <c r="F19" s="234"/>
      <c r="G19" s="234"/>
      <c r="H19" s="234"/>
    </row>
    <row r="20" spans="1:11" ht="30" customHeight="1" x14ac:dyDescent="0.2">
      <c r="A20" s="215" t="s">
        <v>232</v>
      </c>
      <c r="B20" s="235" t="s">
        <v>233</v>
      </c>
      <c r="C20" s="235"/>
      <c r="D20" s="235"/>
      <c r="E20" s="236" t="s">
        <v>234</v>
      </c>
      <c r="F20" s="236"/>
      <c r="G20" s="236"/>
      <c r="H20" s="236"/>
    </row>
    <row r="21" spans="1:11" ht="30" customHeight="1" x14ac:dyDescent="0.2">
      <c r="A21" s="215"/>
      <c r="B21" s="230" t="s">
        <v>319</v>
      </c>
      <c r="C21" s="230"/>
      <c r="D21" s="230"/>
      <c r="E21" s="230" t="s">
        <v>318</v>
      </c>
      <c r="F21" s="230"/>
      <c r="G21" s="230"/>
      <c r="H21" s="230"/>
    </row>
    <row r="22" spans="1:11" ht="30" customHeight="1" x14ac:dyDescent="0.2">
      <c r="A22" s="120" t="s">
        <v>236</v>
      </c>
      <c r="B22" s="216" t="s">
        <v>237</v>
      </c>
      <c r="C22" s="216"/>
      <c r="D22" s="216"/>
      <c r="E22" s="216" t="s">
        <v>237</v>
      </c>
      <c r="F22" s="216"/>
      <c r="G22" s="216"/>
      <c r="H22" s="216"/>
    </row>
    <row r="23" spans="1:11" ht="30" customHeight="1" x14ac:dyDescent="0.2">
      <c r="A23" s="120" t="s">
        <v>238</v>
      </c>
      <c r="B23" s="239" t="s">
        <v>310</v>
      </c>
      <c r="C23" s="239"/>
      <c r="D23" s="239"/>
      <c r="E23" s="230" t="s">
        <v>310</v>
      </c>
      <c r="F23" s="230"/>
      <c r="G23" s="230"/>
      <c r="H23" s="230"/>
    </row>
    <row r="24" spans="1:11" ht="30" customHeight="1" x14ac:dyDescent="0.2">
      <c r="A24" s="120" t="s">
        <v>239</v>
      </c>
      <c r="B24" s="240">
        <v>43831</v>
      </c>
      <c r="C24" s="225"/>
      <c r="D24" s="225"/>
      <c r="E24" s="122" t="s">
        <v>240</v>
      </c>
      <c r="F24" s="241">
        <v>1</v>
      </c>
      <c r="G24" s="241"/>
      <c r="H24" s="241"/>
    </row>
    <row r="25" spans="1:11" ht="30" customHeight="1" x14ac:dyDescent="0.2">
      <c r="A25" s="120" t="s">
        <v>241</v>
      </c>
      <c r="B25" s="240">
        <v>43982</v>
      </c>
      <c r="C25" s="225"/>
      <c r="D25" s="225"/>
      <c r="E25" s="122" t="s">
        <v>242</v>
      </c>
      <c r="F25" s="242">
        <v>1</v>
      </c>
      <c r="G25" s="242"/>
      <c r="H25" s="242"/>
    </row>
    <row r="26" spans="1:11" ht="39.950000000000003" customHeight="1" x14ac:dyDescent="0.2">
      <c r="A26" s="120" t="s">
        <v>243</v>
      </c>
      <c r="B26" s="216" t="s">
        <v>227</v>
      </c>
      <c r="C26" s="216"/>
      <c r="D26" s="216"/>
      <c r="E26" s="124" t="s">
        <v>244</v>
      </c>
      <c r="F26" s="243" t="s">
        <v>302</v>
      </c>
      <c r="G26" s="243"/>
      <c r="H26" s="243"/>
    </row>
    <row r="27" spans="1:11" ht="30" customHeight="1" x14ac:dyDescent="0.2">
      <c r="A27" s="223" t="s">
        <v>245</v>
      </c>
      <c r="B27" s="223"/>
      <c r="C27" s="223"/>
      <c r="D27" s="223"/>
      <c r="E27" s="223"/>
      <c r="F27" s="223"/>
      <c r="G27" s="223"/>
      <c r="H27" s="223"/>
    </row>
    <row r="28" spans="1:11" ht="30" customHeight="1" x14ac:dyDescent="0.2">
      <c r="A28" s="125" t="s">
        <v>246</v>
      </c>
      <c r="B28" s="125" t="s">
        <v>247</v>
      </c>
      <c r="C28" s="125" t="s">
        <v>248</v>
      </c>
      <c r="D28" s="125" t="s">
        <v>249</v>
      </c>
      <c r="E28" s="125" t="s">
        <v>250</v>
      </c>
      <c r="F28" s="126" t="s">
        <v>251</v>
      </c>
      <c r="G28" s="126" t="s">
        <v>252</v>
      </c>
      <c r="H28" s="125" t="s">
        <v>253</v>
      </c>
    </row>
    <row r="29" spans="1:11" ht="20.100000000000001" customHeight="1" x14ac:dyDescent="0.2">
      <c r="A29" s="127" t="s">
        <v>254</v>
      </c>
      <c r="B29" s="128">
        <v>12</v>
      </c>
      <c r="C29" s="129">
        <f>+B29</f>
        <v>12</v>
      </c>
      <c r="D29" s="128">
        <v>12</v>
      </c>
      <c r="E29" s="130">
        <f>D29</f>
        <v>12</v>
      </c>
      <c r="F29" s="151">
        <f>IFERROR(+B29/D29,)</f>
        <v>1</v>
      </c>
      <c r="G29" s="151">
        <f>IFERROR(+C29/$E$40,)</f>
        <v>0.13953488372093023</v>
      </c>
      <c r="H29" s="131">
        <f>+G29/$F$25</f>
        <v>0.13953488372093023</v>
      </c>
    </row>
    <row r="30" spans="1:11" ht="20.100000000000001" customHeight="1" x14ac:dyDescent="0.2">
      <c r="A30" s="152" t="s">
        <v>255</v>
      </c>
      <c r="B30" s="128">
        <v>7</v>
      </c>
      <c r="C30" s="129">
        <f>C29+B30</f>
        <v>19</v>
      </c>
      <c r="D30" s="128">
        <v>7</v>
      </c>
      <c r="E30" s="130">
        <f>E29+D30</f>
        <v>19</v>
      </c>
      <c r="F30" s="151">
        <f t="shared" ref="F30:F40" si="0">IFERROR(+B30/D30,)</f>
        <v>1</v>
      </c>
      <c r="G30" s="151">
        <f t="shared" ref="G30:G40" si="1">IFERROR(+C30/$E$40,)</f>
        <v>0.22093023255813954</v>
      </c>
      <c r="H30" s="131">
        <f t="shared" ref="H30:H40" si="2">+G30/$F$25</f>
        <v>0.22093023255813954</v>
      </c>
      <c r="J30" s="179"/>
      <c r="K30" s="179"/>
    </row>
    <row r="31" spans="1:11" ht="20.100000000000001" customHeight="1" x14ac:dyDescent="0.2">
      <c r="A31" s="152" t="s">
        <v>256</v>
      </c>
      <c r="B31" s="128">
        <v>5</v>
      </c>
      <c r="C31" s="129">
        <f t="shared" ref="C31:C40" si="3">C30+B31</f>
        <v>24</v>
      </c>
      <c r="D31" s="128">
        <v>5</v>
      </c>
      <c r="E31" s="130">
        <f t="shared" ref="E31:E40" si="4">E30+D31</f>
        <v>24</v>
      </c>
      <c r="F31" s="151">
        <f t="shared" si="0"/>
        <v>1</v>
      </c>
      <c r="G31" s="151">
        <f t="shared" si="1"/>
        <v>0.27906976744186046</v>
      </c>
      <c r="H31" s="131">
        <f t="shared" si="2"/>
        <v>0.27906976744186046</v>
      </c>
      <c r="J31" s="179">
        <v>86</v>
      </c>
      <c r="K31" s="179"/>
    </row>
    <row r="32" spans="1:11" ht="20.100000000000001" customHeight="1" x14ac:dyDescent="0.2">
      <c r="A32" s="152" t="s">
        <v>257</v>
      </c>
      <c r="B32" s="128">
        <v>8</v>
      </c>
      <c r="C32" s="129">
        <f t="shared" si="3"/>
        <v>32</v>
      </c>
      <c r="D32" s="128">
        <v>8</v>
      </c>
      <c r="E32" s="130">
        <f t="shared" si="4"/>
        <v>32</v>
      </c>
      <c r="F32" s="151">
        <f t="shared" si="0"/>
        <v>1</v>
      </c>
      <c r="G32" s="151">
        <f t="shared" si="1"/>
        <v>0.37209302325581395</v>
      </c>
      <c r="H32" s="131">
        <f t="shared" si="2"/>
        <v>0.37209302325581395</v>
      </c>
      <c r="J32" s="179"/>
      <c r="K32" s="179"/>
    </row>
    <row r="33" spans="1:11" ht="20.100000000000001" customHeight="1" x14ac:dyDescent="0.2">
      <c r="A33" s="152" t="s">
        <v>258</v>
      </c>
      <c r="B33" s="128">
        <v>7</v>
      </c>
      <c r="C33" s="129">
        <f t="shared" si="3"/>
        <v>39</v>
      </c>
      <c r="D33" s="128">
        <v>7</v>
      </c>
      <c r="E33" s="130">
        <f t="shared" si="4"/>
        <v>39</v>
      </c>
      <c r="F33" s="151">
        <f t="shared" si="0"/>
        <v>1</v>
      </c>
      <c r="G33" s="151">
        <f t="shared" si="1"/>
        <v>0.45348837209302323</v>
      </c>
      <c r="H33" s="131">
        <f t="shared" si="2"/>
        <v>0.45348837209302323</v>
      </c>
      <c r="J33" s="179">
        <v>12</v>
      </c>
      <c r="K33" s="179">
        <f>+J33/$J$31</f>
        <v>0.13953488372093023</v>
      </c>
    </row>
    <row r="34" spans="1:11" ht="20.100000000000001" customHeight="1" x14ac:dyDescent="0.2">
      <c r="A34" s="152" t="s">
        <v>339</v>
      </c>
      <c r="B34" s="128">
        <v>4</v>
      </c>
      <c r="C34" s="129">
        <f t="shared" si="3"/>
        <v>43</v>
      </c>
      <c r="D34" s="128">
        <v>4</v>
      </c>
      <c r="E34" s="130">
        <f t="shared" si="4"/>
        <v>43</v>
      </c>
      <c r="F34" s="151">
        <f t="shared" si="0"/>
        <v>1</v>
      </c>
      <c r="G34" s="151">
        <f t="shared" si="1"/>
        <v>0.5</v>
      </c>
      <c r="H34" s="131">
        <f t="shared" si="2"/>
        <v>0.5</v>
      </c>
      <c r="J34" s="179">
        <v>7</v>
      </c>
      <c r="K34" s="179">
        <f t="shared" ref="K34:K37" si="5">+J34/$J$31</f>
        <v>8.1395348837209308E-2</v>
      </c>
    </row>
    <row r="35" spans="1:11" ht="20.100000000000001" customHeight="1" x14ac:dyDescent="0.2">
      <c r="A35" s="152" t="s">
        <v>340</v>
      </c>
      <c r="B35" s="128">
        <v>9</v>
      </c>
      <c r="C35" s="129">
        <f t="shared" si="3"/>
        <v>52</v>
      </c>
      <c r="D35" s="128">
        <v>9</v>
      </c>
      <c r="E35" s="130">
        <f t="shared" si="4"/>
        <v>52</v>
      </c>
      <c r="F35" s="151">
        <f t="shared" si="0"/>
        <v>1</v>
      </c>
      <c r="G35" s="151">
        <f t="shared" si="1"/>
        <v>0.60465116279069764</v>
      </c>
      <c r="H35" s="131">
        <f t="shared" si="2"/>
        <v>0.60465116279069764</v>
      </c>
      <c r="J35" s="179">
        <v>5</v>
      </c>
      <c r="K35" s="179">
        <f t="shared" si="5"/>
        <v>5.8139534883720929E-2</v>
      </c>
    </row>
    <row r="36" spans="1:11" ht="20.100000000000001" customHeight="1" x14ac:dyDescent="0.2">
      <c r="A36" s="152" t="s">
        <v>341</v>
      </c>
      <c r="B36" s="128">
        <v>4</v>
      </c>
      <c r="C36" s="129">
        <f t="shared" si="3"/>
        <v>56</v>
      </c>
      <c r="D36" s="128">
        <v>4</v>
      </c>
      <c r="E36" s="130">
        <f t="shared" si="4"/>
        <v>56</v>
      </c>
      <c r="F36" s="151">
        <f t="shared" si="0"/>
        <v>1</v>
      </c>
      <c r="G36" s="151">
        <f t="shared" si="1"/>
        <v>0.65116279069767447</v>
      </c>
      <c r="H36" s="131">
        <f t="shared" si="2"/>
        <v>0.65116279069767447</v>
      </c>
      <c r="J36" s="179">
        <v>8</v>
      </c>
      <c r="K36" s="179">
        <f t="shared" si="5"/>
        <v>9.3023255813953487E-2</v>
      </c>
    </row>
    <row r="37" spans="1:11" ht="20.100000000000001" customHeight="1" x14ac:dyDescent="0.2">
      <c r="A37" s="152" t="s">
        <v>342</v>
      </c>
      <c r="B37" s="128">
        <v>7</v>
      </c>
      <c r="C37" s="129">
        <f t="shared" si="3"/>
        <v>63</v>
      </c>
      <c r="D37" s="128">
        <v>7</v>
      </c>
      <c r="E37" s="130">
        <f t="shared" si="4"/>
        <v>63</v>
      </c>
      <c r="F37" s="151">
        <f t="shared" si="0"/>
        <v>1</v>
      </c>
      <c r="G37" s="151">
        <f t="shared" si="1"/>
        <v>0.73255813953488369</v>
      </c>
      <c r="H37" s="131">
        <f t="shared" si="2"/>
        <v>0.73255813953488369</v>
      </c>
      <c r="J37" s="179">
        <v>7</v>
      </c>
      <c r="K37" s="179">
        <f t="shared" si="5"/>
        <v>8.1395348837209308E-2</v>
      </c>
    </row>
    <row r="38" spans="1:11" ht="20.100000000000001" customHeight="1" x14ac:dyDescent="0.2">
      <c r="A38" s="152" t="s">
        <v>343</v>
      </c>
      <c r="B38" s="128">
        <v>6</v>
      </c>
      <c r="C38" s="129">
        <f t="shared" si="3"/>
        <v>69</v>
      </c>
      <c r="D38" s="128">
        <v>6</v>
      </c>
      <c r="E38" s="130">
        <f t="shared" si="4"/>
        <v>69</v>
      </c>
      <c r="F38" s="151">
        <f t="shared" si="0"/>
        <v>1</v>
      </c>
      <c r="G38" s="151">
        <f t="shared" si="1"/>
        <v>0.80232558139534882</v>
      </c>
      <c r="H38" s="131">
        <f t="shared" si="2"/>
        <v>0.80232558139534882</v>
      </c>
      <c r="J38" s="179"/>
      <c r="K38" s="179">
        <f>SUM(K33:K37)</f>
        <v>0.45348837209302328</v>
      </c>
    </row>
    <row r="39" spans="1:11" ht="20.100000000000001" customHeight="1" x14ac:dyDescent="0.2">
      <c r="A39" s="152" t="s">
        <v>344</v>
      </c>
      <c r="B39" s="128">
        <v>6</v>
      </c>
      <c r="C39" s="129">
        <f t="shared" si="3"/>
        <v>75</v>
      </c>
      <c r="D39" s="128">
        <v>6</v>
      </c>
      <c r="E39" s="130">
        <f t="shared" si="4"/>
        <v>75</v>
      </c>
      <c r="F39" s="151">
        <f t="shared" si="0"/>
        <v>1</v>
      </c>
      <c r="G39" s="151">
        <f t="shared" si="1"/>
        <v>0.87209302325581395</v>
      </c>
      <c r="H39" s="131">
        <f t="shared" si="2"/>
        <v>0.87209302325581395</v>
      </c>
      <c r="J39" s="179"/>
      <c r="K39" s="179"/>
    </row>
    <row r="40" spans="1:11" ht="20.100000000000001" customHeight="1" x14ac:dyDescent="0.2">
      <c r="A40" s="152" t="s">
        <v>345</v>
      </c>
      <c r="B40" s="128">
        <v>11</v>
      </c>
      <c r="C40" s="129">
        <f t="shared" si="3"/>
        <v>86</v>
      </c>
      <c r="D40" s="128">
        <v>11</v>
      </c>
      <c r="E40" s="130">
        <f t="shared" si="4"/>
        <v>86</v>
      </c>
      <c r="F40" s="151">
        <f t="shared" si="0"/>
        <v>1</v>
      </c>
      <c r="G40" s="151">
        <f t="shared" si="1"/>
        <v>1</v>
      </c>
      <c r="H40" s="131">
        <f t="shared" si="2"/>
        <v>1</v>
      </c>
      <c r="J40" s="179"/>
      <c r="K40" s="179"/>
    </row>
    <row r="41" spans="1:11" ht="39.950000000000003" customHeight="1" x14ac:dyDescent="0.2">
      <c r="A41" s="132" t="s">
        <v>259</v>
      </c>
      <c r="B41" s="237" t="s">
        <v>559</v>
      </c>
      <c r="C41" s="238"/>
      <c r="D41" s="238"/>
      <c r="E41" s="238"/>
      <c r="F41" s="238"/>
      <c r="G41" s="238"/>
      <c r="H41" s="238"/>
      <c r="J41" s="179"/>
      <c r="K41" s="179"/>
    </row>
    <row r="42" spans="1:11" ht="30" customHeight="1" x14ac:dyDescent="0.2">
      <c r="A42" s="223" t="s">
        <v>260</v>
      </c>
      <c r="B42" s="223"/>
      <c r="C42" s="223"/>
      <c r="D42" s="223"/>
      <c r="E42" s="223"/>
      <c r="F42" s="223"/>
      <c r="G42" s="223"/>
      <c r="H42" s="223"/>
    </row>
    <row r="43" spans="1:11" ht="45" customHeight="1" x14ac:dyDescent="0.2">
      <c r="A43" s="222"/>
      <c r="B43" s="222"/>
      <c r="C43" s="222"/>
      <c r="D43" s="222"/>
      <c r="E43" s="222"/>
      <c r="F43" s="222"/>
      <c r="G43" s="222"/>
      <c r="H43" s="222"/>
    </row>
    <row r="44" spans="1:11" ht="45" customHeight="1" x14ac:dyDescent="0.2">
      <c r="A44" s="222"/>
      <c r="B44" s="222"/>
      <c r="C44" s="222"/>
      <c r="D44" s="222"/>
      <c r="E44" s="222"/>
      <c r="F44" s="222"/>
      <c r="G44" s="222"/>
      <c r="H44" s="222"/>
    </row>
    <row r="45" spans="1:11" ht="45" customHeight="1" x14ac:dyDescent="0.2">
      <c r="A45" s="222"/>
      <c r="B45" s="222"/>
      <c r="C45" s="222"/>
      <c r="D45" s="222"/>
      <c r="E45" s="222"/>
      <c r="F45" s="222"/>
      <c r="G45" s="222"/>
      <c r="H45" s="222"/>
    </row>
    <row r="46" spans="1:11" ht="45" customHeight="1" x14ac:dyDescent="0.2">
      <c r="A46" s="222"/>
      <c r="B46" s="222"/>
      <c r="C46" s="222"/>
      <c r="D46" s="222"/>
      <c r="E46" s="222"/>
      <c r="F46" s="222"/>
      <c r="G46" s="222"/>
      <c r="H46" s="222"/>
    </row>
    <row r="47" spans="1:11" ht="45" customHeight="1" x14ac:dyDescent="0.2">
      <c r="A47" s="222"/>
      <c r="B47" s="222"/>
      <c r="C47" s="222"/>
      <c r="D47" s="222"/>
      <c r="E47" s="222"/>
      <c r="F47" s="222"/>
      <c r="G47" s="222"/>
      <c r="H47" s="222"/>
    </row>
    <row r="48" spans="1:11" ht="181.5" customHeight="1" x14ac:dyDescent="0.2">
      <c r="A48" s="254" t="s">
        <v>261</v>
      </c>
      <c r="B48" s="244" t="s">
        <v>551</v>
      </c>
      <c r="C48" s="245"/>
      <c r="D48" s="245"/>
      <c r="E48" s="245"/>
      <c r="F48" s="245"/>
      <c r="G48" s="245"/>
      <c r="H48" s="246"/>
    </row>
    <row r="49" spans="1:8" ht="144.75" customHeight="1" x14ac:dyDescent="0.2">
      <c r="A49" s="255"/>
      <c r="B49" s="251" t="s">
        <v>552</v>
      </c>
      <c r="C49" s="252"/>
      <c r="D49" s="252"/>
      <c r="E49" s="252"/>
      <c r="F49" s="252"/>
      <c r="G49" s="252"/>
      <c r="H49" s="253"/>
    </row>
    <row r="50" spans="1:8" ht="154.5" customHeight="1" x14ac:dyDescent="0.2">
      <c r="A50" s="255"/>
      <c r="B50" s="251" t="s">
        <v>553</v>
      </c>
      <c r="C50" s="252"/>
      <c r="D50" s="252"/>
      <c r="E50" s="252"/>
      <c r="F50" s="252"/>
      <c r="G50" s="252"/>
      <c r="H50" s="253"/>
    </row>
    <row r="51" spans="1:8" ht="112.5" customHeight="1" x14ac:dyDescent="0.2">
      <c r="A51" s="256"/>
      <c r="B51" s="251" t="s">
        <v>554</v>
      </c>
      <c r="C51" s="252"/>
      <c r="D51" s="252"/>
      <c r="E51" s="252"/>
      <c r="F51" s="252"/>
      <c r="G51" s="252"/>
      <c r="H51" s="253"/>
    </row>
    <row r="52" spans="1:8" ht="30" customHeight="1" x14ac:dyDescent="0.2">
      <c r="A52" s="120" t="s">
        <v>262</v>
      </c>
      <c r="B52" s="247" t="s">
        <v>536</v>
      </c>
      <c r="C52" s="247"/>
      <c r="D52" s="247"/>
      <c r="E52" s="247"/>
      <c r="F52" s="247"/>
      <c r="G52" s="247"/>
      <c r="H52" s="247"/>
    </row>
    <row r="53" spans="1:8" ht="43.35" customHeight="1" x14ac:dyDescent="0.2">
      <c r="A53" s="133" t="s">
        <v>263</v>
      </c>
      <c r="B53" s="248" t="s">
        <v>537</v>
      </c>
      <c r="C53" s="249"/>
      <c r="D53" s="249"/>
      <c r="E53" s="249"/>
      <c r="F53" s="249"/>
      <c r="G53" s="249"/>
      <c r="H53" s="250"/>
    </row>
    <row r="54" spans="1:8" ht="30" customHeight="1" x14ac:dyDescent="0.2">
      <c r="A54" s="223" t="s">
        <v>264</v>
      </c>
      <c r="B54" s="223"/>
      <c r="C54" s="223"/>
      <c r="D54" s="223"/>
      <c r="E54" s="223"/>
      <c r="F54" s="223"/>
      <c r="G54" s="223"/>
      <c r="H54" s="223"/>
    </row>
    <row r="55" spans="1:8" ht="30" customHeight="1" x14ac:dyDescent="0.2">
      <c r="A55" s="262" t="s">
        <v>265</v>
      </c>
      <c r="B55" s="134" t="s">
        <v>266</v>
      </c>
      <c r="C55" s="263" t="s">
        <v>267</v>
      </c>
      <c r="D55" s="263"/>
      <c r="E55" s="263"/>
      <c r="F55" s="263" t="s">
        <v>268</v>
      </c>
      <c r="G55" s="263"/>
      <c r="H55" s="263"/>
    </row>
    <row r="56" spans="1:8" ht="30" customHeight="1" x14ac:dyDescent="0.2">
      <c r="A56" s="262"/>
      <c r="B56" s="135"/>
      <c r="C56" s="257"/>
      <c r="D56" s="257"/>
      <c r="E56" s="257"/>
      <c r="F56" s="264"/>
      <c r="G56" s="264"/>
      <c r="H56" s="264"/>
    </row>
    <row r="57" spans="1:8" ht="30" customHeight="1" x14ac:dyDescent="0.2">
      <c r="A57" s="133" t="s">
        <v>269</v>
      </c>
      <c r="B57" s="259" t="s">
        <v>305</v>
      </c>
      <c r="C57" s="259"/>
      <c r="D57" s="260" t="s">
        <v>270</v>
      </c>
      <c r="E57" s="260"/>
      <c r="F57" s="259" t="s">
        <v>545</v>
      </c>
      <c r="G57" s="259"/>
      <c r="H57" s="259"/>
    </row>
    <row r="58" spans="1:8" ht="30" customHeight="1" x14ac:dyDescent="0.2">
      <c r="A58" s="133" t="s">
        <v>272</v>
      </c>
      <c r="B58" s="257" t="s">
        <v>271</v>
      </c>
      <c r="C58" s="257"/>
      <c r="D58" s="261" t="s">
        <v>273</v>
      </c>
      <c r="E58" s="261"/>
      <c r="F58" s="259" t="s">
        <v>558</v>
      </c>
      <c r="G58" s="259"/>
      <c r="H58" s="259"/>
    </row>
    <row r="59" spans="1:8" ht="30" customHeight="1" x14ac:dyDescent="0.2">
      <c r="A59" s="133" t="s">
        <v>274</v>
      </c>
      <c r="B59" s="257"/>
      <c r="C59" s="257"/>
      <c r="D59" s="258" t="s">
        <v>275</v>
      </c>
      <c r="E59" s="258"/>
      <c r="F59" s="257"/>
      <c r="G59" s="257"/>
      <c r="H59" s="257"/>
    </row>
    <row r="60" spans="1:8" ht="30" customHeight="1" x14ac:dyDescent="0.2">
      <c r="A60" s="133" t="s">
        <v>276</v>
      </c>
      <c r="B60" s="257"/>
      <c r="C60" s="257"/>
      <c r="D60" s="258"/>
      <c r="E60" s="258"/>
      <c r="F60" s="257"/>
      <c r="G60" s="257"/>
      <c r="H60" s="257"/>
    </row>
  </sheetData>
  <mergeCells count="69">
    <mergeCell ref="A54:H54"/>
    <mergeCell ref="A55:A56"/>
    <mergeCell ref="C55:E55"/>
    <mergeCell ref="F55:H55"/>
    <mergeCell ref="C56:E56"/>
    <mergeCell ref="F56:H56"/>
    <mergeCell ref="B59:C59"/>
    <mergeCell ref="D59:E60"/>
    <mergeCell ref="F59:H60"/>
    <mergeCell ref="B60:C60"/>
    <mergeCell ref="B57:C57"/>
    <mergeCell ref="D57:E57"/>
    <mergeCell ref="F57:H57"/>
    <mergeCell ref="B58:C58"/>
    <mergeCell ref="D58:E58"/>
    <mergeCell ref="F58:H58"/>
    <mergeCell ref="A42:H42"/>
    <mergeCell ref="A43:H47"/>
    <mergeCell ref="B48:H48"/>
    <mergeCell ref="B52:H52"/>
    <mergeCell ref="B53:H53"/>
    <mergeCell ref="B50:H50"/>
    <mergeCell ref="B49:H49"/>
    <mergeCell ref="B51:H51"/>
    <mergeCell ref="A48:A51"/>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s>
  <dataValidations count="1">
    <dataValidation type="list" allowBlank="1" showInputMessage="1" showErrorMessage="1" sqref="B9 H9 B26:D26 B11:E11 B12:H12 G14: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9"/>
  <sheetViews>
    <sheetView topLeftCell="A20" zoomScaleNormal="100" workbookViewId="0">
      <selection activeCell="J16" sqref="J16"/>
    </sheetView>
  </sheetViews>
  <sheetFormatPr baseColWidth="10" defaultColWidth="0" defaultRowHeight="0" customHeight="1" zeroHeight="1" x14ac:dyDescent="0.25"/>
  <cols>
    <col min="1" max="1" width="5.7109375" style="96" customWidth="1"/>
    <col min="2" max="2" width="40.7109375" customWidth="1"/>
    <col min="3" max="3" width="15.7109375" customWidth="1"/>
    <col min="4" max="4" width="5.7109375" customWidth="1"/>
    <col min="5" max="5" width="40.7109375" customWidth="1"/>
    <col min="6" max="7" width="15.7109375" customWidth="1"/>
    <col min="8" max="8" width="19.42578125" customWidth="1"/>
    <col min="9" max="9" width="21.28515625" customWidth="1"/>
    <col min="10" max="10" width="80.7109375" style="313" customWidth="1"/>
    <col min="11" max="106" width="0" hidden="1" customWidth="1"/>
    <col min="107" max="107" width="11.42578125" hidden="1" customWidth="1"/>
    <col min="108" max="196" width="0" hidden="1" customWidth="1"/>
    <col min="197" max="197" width="1.42578125" hidden="1" customWidth="1"/>
  </cols>
  <sheetData>
    <row r="1" spans="1:10" s="111" customFormat="1" ht="30" customHeight="1" x14ac:dyDescent="0.25">
      <c r="A1" s="274"/>
      <c r="B1" s="274"/>
      <c r="C1" s="275" t="s">
        <v>326</v>
      </c>
      <c r="D1" s="275"/>
      <c r="E1" s="275"/>
      <c r="F1" s="275"/>
      <c r="G1" s="275"/>
      <c r="H1" s="275"/>
      <c r="I1" s="275"/>
      <c r="J1" s="275"/>
    </row>
    <row r="2" spans="1:10" s="111" customFormat="1" ht="30" customHeight="1" x14ac:dyDescent="0.25">
      <c r="A2" s="274"/>
      <c r="B2" s="274"/>
      <c r="C2" s="275" t="s">
        <v>8</v>
      </c>
      <c r="D2" s="275"/>
      <c r="E2" s="275"/>
      <c r="F2" s="275"/>
      <c r="G2" s="275"/>
      <c r="H2" s="275"/>
      <c r="I2" s="275"/>
      <c r="J2" s="275"/>
    </row>
    <row r="3" spans="1:10" s="111" customFormat="1" ht="30" customHeight="1" x14ac:dyDescent="0.25">
      <c r="A3" s="274"/>
      <c r="B3" s="274"/>
      <c r="C3" s="275" t="s">
        <v>277</v>
      </c>
      <c r="D3" s="275"/>
      <c r="E3" s="275"/>
      <c r="F3" s="275"/>
      <c r="G3" s="275"/>
      <c r="H3" s="275"/>
      <c r="I3" s="275"/>
      <c r="J3" s="275"/>
    </row>
    <row r="4" spans="1:10" s="111" customFormat="1" ht="30" customHeight="1" x14ac:dyDescent="0.25">
      <c r="A4" s="274"/>
      <c r="B4" s="274"/>
      <c r="C4" s="275" t="s">
        <v>278</v>
      </c>
      <c r="D4" s="275"/>
      <c r="E4" s="275"/>
      <c r="F4" s="275"/>
      <c r="G4" s="276" t="s">
        <v>200</v>
      </c>
      <c r="H4" s="276"/>
      <c r="I4" s="276"/>
      <c r="J4" s="276"/>
    </row>
    <row r="5" spans="1:10" s="111" customFormat="1" ht="30" customHeight="1" x14ac:dyDescent="0.25">
      <c r="A5" s="112"/>
      <c r="B5" s="113"/>
      <c r="C5" s="113"/>
      <c r="D5" s="113"/>
      <c r="E5" s="113"/>
      <c r="F5" s="113"/>
      <c r="G5" s="113"/>
      <c r="H5" s="113"/>
      <c r="I5" s="114"/>
      <c r="J5" s="309"/>
    </row>
    <row r="6" spans="1:10" s="111" customFormat="1" ht="30" customHeight="1" x14ac:dyDescent="0.25">
      <c r="B6" s="116" t="s">
        <v>279</v>
      </c>
      <c r="C6" s="277" t="s">
        <v>303</v>
      </c>
      <c r="D6" s="277"/>
      <c r="E6" s="277"/>
      <c r="F6" s="277"/>
      <c r="G6" s="113"/>
      <c r="H6" s="113"/>
      <c r="I6" s="114"/>
      <c r="J6" s="309"/>
    </row>
    <row r="7" spans="1:10" s="111" customFormat="1" ht="30" customHeight="1" x14ac:dyDescent="0.25">
      <c r="B7" s="116" t="s">
        <v>16</v>
      </c>
      <c r="C7" s="277" t="s">
        <v>280</v>
      </c>
      <c r="D7" s="277"/>
      <c r="E7" s="277"/>
      <c r="F7" s="277"/>
      <c r="G7" s="113"/>
      <c r="H7" s="113"/>
      <c r="I7" s="114"/>
      <c r="J7" s="309"/>
    </row>
    <row r="8" spans="1:10" s="111" customFormat="1" ht="30" customHeight="1" x14ac:dyDescent="0.25">
      <c r="B8" s="116" t="s">
        <v>281</v>
      </c>
      <c r="C8" s="277" t="s">
        <v>282</v>
      </c>
      <c r="D8" s="277"/>
      <c r="E8" s="277"/>
      <c r="F8" s="277"/>
      <c r="G8" s="113"/>
      <c r="H8" s="113"/>
      <c r="I8" s="114"/>
      <c r="J8" s="309"/>
    </row>
    <row r="9" spans="1:10" s="111" customFormat="1" ht="30" customHeight="1" x14ac:dyDescent="0.25">
      <c r="B9" s="116" t="s">
        <v>283</v>
      </c>
      <c r="C9" s="277" t="s">
        <v>544</v>
      </c>
      <c r="D9" s="277"/>
      <c r="E9" s="277"/>
      <c r="F9" s="277"/>
      <c r="G9" s="113"/>
      <c r="H9" s="113"/>
      <c r="I9" s="114"/>
      <c r="J9" s="309"/>
    </row>
    <row r="10" spans="1:10" s="111" customFormat="1" ht="30" customHeight="1" x14ac:dyDescent="0.25">
      <c r="B10" s="116" t="s">
        <v>284</v>
      </c>
      <c r="C10" s="277" t="s">
        <v>312</v>
      </c>
      <c r="D10" s="277"/>
      <c r="E10" s="277"/>
      <c r="F10" s="277"/>
      <c r="G10" s="113"/>
      <c r="H10" s="113"/>
      <c r="I10" s="113"/>
      <c r="J10" s="309"/>
    </row>
    <row r="11" spans="1:10" s="111" customFormat="1" ht="30" customHeight="1" x14ac:dyDescent="0.25">
      <c r="A11" s="115"/>
      <c r="F11" s="113"/>
      <c r="G11" s="113"/>
      <c r="H11" s="113"/>
      <c r="I11" s="113"/>
      <c r="J11" s="309"/>
    </row>
    <row r="12" spans="1:10" ht="30" customHeight="1" x14ac:dyDescent="0.25">
      <c r="A12" s="269" t="s">
        <v>311</v>
      </c>
      <c r="B12" s="270"/>
      <c r="C12" s="270"/>
      <c r="D12" s="270"/>
      <c r="E12" s="270"/>
      <c r="F12" s="270"/>
      <c r="G12" s="271"/>
      <c r="H12" s="272" t="s">
        <v>285</v>
      </c>
      <c r="I12" s="273"/>
      <c r="J12" s="273"/>
    </row>
    <row r="13" spans="1:10" s="99" customFormat="1" ht="44.45" customHeight="1" x14ac:dyDescent="0.25">
      <c r="A13" s="97" t="s">
        <v>286</v>
      </c>
      <c r="B13" s="97" t="s">
        <v>287</v>
      </c>
      <c r="C13" s="97" t="s">
        <v>288</v>
      </c>
      <c r="D13" s="97" t="s">
        <v>289</v>
      </c>
      <c r="E13" s="97" t="s">
        <v>290</v>
      </c>
      <c r="F13" s="97" t="s">
        <v>291</v>
      </c>
      <c r="G13" s="97" t="s">
        <v>292</v>
      </c>
      <c r="H13" s="98" t="s">
        <v>293</v>
      </c>
      <c r="I13" s="98" t="s">
        <v>294</v>
      </c>
      <c r="J13" s="310" t="s">
        <v>295</v>
      </c>
    </row>
    <row r="14" spans="1:10" ht="60" customHeight="1" x14ac:dyDescent="0.25">
      <c r="A14" s="119">
        <v>1</v>
      </c>
      <c r="B14" s="176" t="s">
        <v>317</v>
      </c>
      <c r="C14" s="177">
        <v>1</v>
      </c>
      <c r="D14" s="102">
        <v>1</v>
      </c>
      <c r="E14" s="118" t="s">
        <v>329</v>
      </c>
      <c r="F14" s="100">
        <f>+'1. PAAI'!D29/'1. PAAI'!$E$40</f>
        <v>0.13953488372093023</v>
      </c>
      <c r="G14" s="101">
        <v>43861</v>
      </c>
      <c r="H14" s="308">
        <v>0.13953488372093023</v>
      </c>
      <c r="I14" s="178" t="s">
        <v>539</v>
      </c>
      <c r="J14" s="311" t="s">
        <v>538</v>
      </c>
    </row>
    <row r="15" spans="1:10" ht="60" customHeight="1" x14ac:dyDescent="0.25">
      <c r="A15" s="175">
        <v>2</v>
      </c>
      <c r="B15" s="176" t="s">
        <v>317</v>
      </c>
      <c r="C15" s="177">
        <v>1</v>
      </c>
      <c r="D15" s="102">
        <v>1</v>
      </c>
      <c r="E15" s="118" t="s">
        <v>329</v>
      </c>
      <c r="F15" s="100">
        <f>+'1. PAAI'!D30/'1. PAAI'!$E$40</f>
        <v>8.1395348837209308E-2</v>
      </c>
      <c r="G15" s="101">
        <v>43862</v>
      </c>
      <c r="H15" s="308">
        <v>8.1395348837209308E-2</v>
      </c>
      <c r="I15" s="178" t="s">
        <v>540</v>
      </c>
      <c r="J15" s="311" t="s">
        <v>538</v>
      </c>
    </row>
    <row r="16" spans="1:10" ht="60" customHeight="1" x14ac:dyDescent="0.25">
      <c r="A16" s="175">
        <v>3</v>
      </c>
      <c r="B16" s="176" t="s">
        <v>317</v>
      </c>
      <c r="C16" s="177">
        <v>1</v>
      </c>
      <c r="D16" s="102">
        <v>1</v>
      </c>
      <c r="E16" s="118" t="s">
        <v>329</v>
      </c>
      <c r="F16" s="100">
        <f>+'1. PAAI'!D31/'1. PAAI'!$E$40</f>
        <v>5.8139534883720929E-2</v>
      </c>
      <c r="G16" s="101">
        <v>43891</v>
      </c>
      <c r="H16" s="308">
        <v>5.8139534883720929E-2</v>
      </c>
      <c r="I16" s="178" t="s">
        <v>541</v>
      </c>
      <c r="J16" s="311" t="s">
        <v>538</v>
      </c>
    </row>
    <row r="17" spans="1:10" ht="60" customHeight="1" x14ac:dyDescent="0.25">
      <c r="A17" s="175">
        <v>4</v>
      </c>
      <c r="B17" s="176" t="s">
        <v>317</v>
      </c>
      <c r="C17" s="177">
        <v>1</v>
      </c>
      <c r="D17" s="102">
        <v>1</v>
      </c>
      <c r="E17" s="118" t="s">
        <v>329</v>
      </c>
      <c r="F17" s="100">
        <f>+'1. PAAI'!D32/'1. PAAI'!$E$40</f>
        <v>9.3023255813953487E-2</v>
      </c>
      <c r="G17" s="101">
        <v>43922</v>
      </c>
      <c r="H17" s="308">
        <v>9.3023255813953487E-2</v>
      </c>
      <c r="I17" s="178" t="s">
        <v>542</v>
      </c>
      <c r="J17" s="311" t="s">
        <v>538</v>
      </c>
    </row>
    <row r="18" spans="1:10" ht="60" customHeight="1" x14ac:dyDescent="0.25">
      <c r="A18" s="175">
        <v>5</v>
      </c>
      <c r="B18" s="176" t="s">
        <v>317</v>
      </c>
      <c r="C18" s="177">
        <v>1</v>
      </c>
      <c r="D18" s="102">
        <v>1</v>
      </c>
      <c r="E18" s="118" t="s">
        <v>329</v>
      </c>
      <c r="F18" s="100">
        <f>+'1. PAAI'!D33/'1. PAAI'!$E$40</f>
        <v>8.1395348837209308E-2</v>
      </c>
      <c r="G18" s="101">
        <v>43952</v>
      </c>
      <c r="H18" s="308">
        <v>8.1395348837209308E-2</v>
      </c>
      <c r="I18" s="178" t="s">
        <v>543</v>
      </c>
      <c r="J18" s="311" t="s">
        <v>538</v>
      </c>
    </row>
    <row r="19" spans="1:10" ht="60" customHeight="1" x14ac:dyDescent="0.25">
      <c r="A19" s="175">
        <v>6</v>
      </c>
      <c r="B19" s="176" t="s">
        <v>317</v>
      </c>
      <c r="C19" s="177">
        <v>1</v>
      </c>
      <c r="D19" s="102">
        <v>1</v>
      </c>
      <c r="E19" s="118" t="s">
        <v>329</v>
      </c>
      <c r="F19" s="100">
        <f>+'1. PAAI'!D34/'1. PAAI'!$E$40</f>
        <v>4.6511627906976744E-2</v>
      </c>
      <c r="G19" s="101">
        <v>43983</v>
      </c>
      <c r="H19" s="308">
        <v>4.6511627906976744E-2</v>
      </c>
      <c r="I19" s="178" t="s">
        <v>547</v>
      </c>
      <c r="J19" s="311" t="s">
        <v>538</v>
      </c>
    </row>
    <row r="20" spans="1:10" ht="60" customHeight="1" x14ac:dyDescent="0.25">
      <c r="A20" s="175">
        <v>7</v>
      </c>
      <c r="B20" s="176" t="s">
        <v>317</v>
      </c>
      <c r="C20" s="177">
        <v>1</v>
      </c>
      <c r="D20" s="102">
        <v>1</v>
      </c>
      <c r="E20" s="118" t="s">
        <v>329</v>
      </c>
      <c r="F20" s="100">
        <f>+'1. PAAI'!D35/'1. PAAI'!$E$40</f>
        <v>0.10465116279069768</v>
      </c>
      <c r="G20" s="101">
        <v>44013</v>
      </c>
      <c r="H20" s="308">
        <v>0.10465116279069768</v>
      </c>
      <c r="I20" s="178" t="s">
        <v>548</v>
      </c>
      <c r="J20" s="311" t="s">
        <v>538</v>
      </c>
    </row>
    <row r="21" spans="1:10" ht="60" customHeight="1" x14ac:dyDescent="0.25">
      <c r="A21" s="175">
        <v>8</v>
      </c>
      <c r="B21" s="176" t="s">
        <v>317</v>
      </c>
      <c r="C21" s="177">
        <v>1</v>
      </c>
      <c r="D21" s="102">
        <v>1</v>
      </c>
      <c r="E21" s="118" t="s">
        <v>329</v>
      </c>
      <c r="F21" s="100">
        <f>+'1. PAAI'!D36/'1. PAAI'!$E$40</f>
        <v>4.6511627906976744E-2</v>
      </c>
      <c r="G21" s="101">
        <v>44044</v>
      </c>
      <c r="H21" s="308">
        <v>4.6511627906976744E-2</v>
      </c>
      <c r="I21" s="178" t="s">
        <v>549</v>
      </c>
      <c r="J21" s="311" t="s">
        <v>538</v>
      </c>
    </row>
    <row r="22" spans="1:10" ht="60" customHeight="1" x14ac:dyDescent="0.25">
      <c r="A22" s="175">
        <v>9</v>
      </c>
      <c r="B22" s="176" t="s">
        <v>317</v>
      </c>
      <c r="C22" s="177">
        <v>1</v>
      </c>
      <c r="D22" s="102">
        <v>1</v>
      </c>
      <c r="E22" s="118" t="s">
        <v>329</v>
      </c>
      <c r="F22" s="100">
        <f>+'1. PAAI'!D37/'1. PAAI'!$E$40</f>
        <v>8.1395348837209308E-2</v>
      </c>
      <c r="G22" s="101">
        <v>44075</v>
      </c>
      <c r="H22" s="308">
        <v>8.1395348837209308E-2</v>
      </c>
      <c r="I22" s="178" t="s">
        <v>550</v>
      </c>
      <c r="J22" s="311" t="s">
        <v>538</v>
      </c>
    </row>
    <row r="23" spans="1:10" ht="60" customHeight="1" x14ac:dyDescent="0.25">
      <c r="A23" s="175">
        <v>10</v>
      </c>
      <c r="B23" s="176" t="s">
        <v>317</v>
      </c>
      <c r="C23" s="177">
        <v>1</v>
      </c>
      <c r="D23" s="102">
        <v>1</v>
      </c>
      <c r="E23" s="118" t="s">
        <v>329</v>
      </c>
      <c r="F23" s="100">
        <f>+'1. PAAI'!D38/'1. PAAI'!$E$40</f>
        <v>6.9767441860465115E-2</v>
      </c>
      <c r="G23" s="101">
        <v>44105</v>
      </c>
      <c r="H23" s="308">
        <v>6.9767441860465115E-2</v>
      </c>
      <c r="I23" s="178" t="s">
        <v>555</v>
      </c>
      <c r="J23" s="311" t="s">
        <v>538</v>
      </c>
    </row>
    <row r="24" spans="1:10" ht="60" customHeight="1" x14ac:dyDescent="0.25">
      <c r="A24" s="175">
        <v>11</v>
      </c>
      <c r="B24" s="176" t="s">
        <v>317</v>
      </c>
      <c r="C24" s="177">
        <v>1</v>
      </c>
      <c r="D24" s="102">
        <v>1</v>
      </c>
      <c r="E24" s="118" t="s">
        <v>329</v>
      </c>
      <c r="F24" s="100">
        <f>+'1. PAAI'!D39/'1. PAAI'!$E$40</f>
        <v>6.9767441860465115E-2</v>
      </c>
      <c r="G24" s="101">
        <v>44136</v>
      </c>
      <c r="H24" s="308">
        <v>6.9767441860465115E-2</v>
      </c>
      <c r="I24" s="178" t="s">
        <v>556</v>
      </c>
      <c r="J24" s="311" t="s">
        <v>538</v>
      </c>
    </row>
    <row r="25" spans="1:10" ht="60" customHeight="1" x14ac:dyDescent="0.25">
      <c r="A25" s="175">
        <v>12</v>
      </c>
      <c r="B25" s="176" t="s">
        <v>317</v>
      </c>
      <c r="C25" s="177">
        <v>1</v>
      </c>
      <c r="D25" s="102">
        <v>1</v>
      </c>
      <c r="E25" s="118" t="s">
        <v>329</v>
      </c>
      <c r="F25" s="100">
        <f>+'1. PAAI'!D40/'1. PAAI'!$E$40</f>
        <v>0.12790697674418605</v>
      </c>
      <c r="G25" s="101">
        <v>44166</v>
      </c>
      <c r="H25" s="308">
        <v>0.12790697674418605</v>
      </c>
      <c r="I25" s="178" t="s">
        <v>557</v>
      </c>
      <c r="J25" s="311" t="s">
        <v>538</v>
      </c>
    </row>
    <row r="26" spans="1:10" s="105" customFormat="1" ht="30" customHeight="1" x14ac:dyDescent="0.25">
      <c r="A26" s="265" t="s">
        <v>296</v>
      </c>
      <c r="B26" s="266"/>
      <c r="C26" s="103">
        <f>SUM(C14:C14)</f>
        <v>1</v>
      </c>
      <c r="D26" s="267" t="s">
        <v>297</v>
      </c>
      <c r="E26" s="268"/>
      <c r="F26" s="103">
        <f>SUM(F14:F25)</f>
        <v>1</v>
      </c>
      <c r="G26" s="103"/>
      <c r="H26" s="117">
        <v>1</v>
      </c>
      <c r="I26" s="104"/>
      <c r="J26" s="312"/>
    </row>
    <row r="27" spans="1:10" ht="30" hidden="1" customHeight="1" x14ac:dyDescent="0.25"/>
    <row r="28" spans="1:10" ht="30" hidden="1" customHeight="1" x14ac:dyDescent="0.25"/>
    <row r="29" spans="1:10" ht="30" hidden="1" customHeight="1" x14ac:dyDescent="0.25"/>
  </sheetData>
  <mergeCells count="15">
    <mergeCell ref="A26:B26"/>
    <mergeCell ref="D26:E26"/>
    <mergeCell ref="A12:G12"/>
    <mergeCell ref="H12:J12"/>
    <mergeCell ref="A1:B4"/>
    <mergeCell ref="C1:J1"/>
    <mergeCell ref="C2:J2"/>
    <mergeCell ref="C3:J3"/>
    <mergeCell ref="C4:F4"/>
    <mergeCell ref="G4:J4"/>
    <mergeCell ref="C6:F6"/>
    <mergeCell ref="C7:F7"/>
    <mergeCell ref="C8:F8"/>
    <mergeCell ref="C9:F9"/>
    <mergeCell ref="C10:F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activeCell="C69" sqref="C69"/>
    </sheetView>
  </sheetViews>
  <sheetFormatPr baseColWidth="10" defaultColWidth="11.42578125" defaultRowHeight="12.75" x14ac:dyDescent="0.2"/>
  <cols>
    <col min="1" max="1" width="65.28515625" style="9" bestFit="1" customWidth="1"/>
    <col min="2" max="2" width="11.42578125" style="9"/>
    <col min="3" max="3" width="63.42578125" style="10" customWidth="1"/>
    <col min="4" max="4" width="11.42578125" style="10"/>
    <col min="5" max="5" width="11.42578125" style="20"/>
    <col min="6" max="6" width="18.85546875" style="20" customWidth="1"/>
    <col min="7" max="7" width="11.42578125" style="9" customWidth="1"/>
    <col min="8" max="11" width="20.7109375" style="9" customWidth="1"/>
    <col min="12" max="12" width="11.42578125" style="9"/>
    <col min="13" max="16" width="11.42578125" style="9" hidden="1" customWidth="1"/>
    <col min="17" max="17" width="15.85546875" style="9" hidden="1" customWidth="1"/>
    <col min="18" max="20" width="11.42578125" style="9" hidden="1" customWidth="1"/>
    <col min="21" max="22" width="0" style="9" hidden="1" customWidth="1"/>
    <col min="23" max="16384" width="11.42578125" style="9"/>
  </cols>
  <sheetData>
    <row r="1" spans="1:20" ht="37.5" customHeight="1" x14ac:dyDescent="0.2">
      <c r="A1" s="26" t="s">
        <v>134</v>
      </c>
      <c r="C1" s="26" t="s">
        <v>17</v>
      </c>
      <c r="E1" s="86" t="s">
        <v>18</v>
      </c>
      <c r="F1" s="86" t="s">
        <v>19</v>
      </c>
      <c r="H1" s="286" t="s">
        <v>190</v>
      </c>
      <c r="I1" s="286"/>
      <c r="J1" s="286"/>
      <c r="K1" s="286"/>
      <c r="L1" s="287" t="s">
        <v>136</v>
      </c>
      <c r="M1" s="288"/>
      <c r="N1" s="288"/>
      <c r="O1" s="288"/>
      <c r="P1" s="41"/>
      <c r="Q1" s="289" t="s">
        <v>137</v>
      </c>
      <c r="R1" s="289"/>
      <c r="S1" s="289"/>
      <c r="T1" s="289"/>
    </row>
    <row r="2" spans="1:20" ht="21" customHeight="1" thickBot="1" x14ac:dyDescent="0.25">
      <c r="A2" s="11" t="s">
        <v>138</v>
      </c>
      <c r="C2" s="12" t="s">
        <v>20</v>
      </c>
      <c r="E2" s="13">
        <v>1</v>
      </c>
      <c r="F2" s="13" t="s">
        <v>21</v>
      </c>
      <c r="H2" s="281" t="s">
        <v>101</v>
      </c>
      <c r="I2" s="282"/>
      <c r="J2" s="282"/>
      <c r="K2" s="283"/>
      <c r="M2" s="42">
        <v>2012</v>
      </c>
      <c r="N2" s="42"/>
      <c r="O2" s="42"/>
      <c r="P2" s="43"/>
      <c r="Q2" s="26"/>
      <c r="R2" s="44" t="s">
        <v>23</v>
      </c>
      <c r="S2" s="44" t="s">
        <v>24</v>
      </c>
      <c r="T2" s="44" t="s">
        <v>25</v>
      </c>
    </row>
    <row r="3" spans="1:20" ht="19.5" customHeight="1" x14ac:dyDescent="0.2">
      <c r="A3" s="14" t="s">
        <v>139</v>
      </c>
      <c r="C3" s="12" t="s">
        <v>26</v>
      </c>
      <c r="E3" s="13">
        <v>2</v>
      </c>
      <c r="F3" s="13" t="s">
        <v>27</v>
      </c>
      <c r="H3" s="290" t="s">
        <v>22</v>
      </c>
      <c r="I3" s="28">
        <v>2017</v>
      </c>
      <c r="J3" s="29"/>
      <c r="K3" s="30"/>
      <c r="M3" s="45" t="s">
        <v>23</v>
      </c>
      <c r="N3" s="45" t="s">
        <v>24</v>
      </c>
      <c r="O3" s="45" t="s">
        <v>25</v>
      </c>
      <c r="P3" s="43"/>
      <c r="Q3" s="46" t="s">
        <v>140</v>
      </c>
      <c r="R3" s="47">
        <v>479830</v>
      </c>
      <c r="S3" s="47">
        <v>222331</v>
      </c>
      <c r="T3" s="47">
        <v>257499</v>
      </c>
    </row>
    <row r="4" spans="1:20" ht="15.75" customHeight="1" x14ac:dyDescent="0.2">
      <c r="A4" s="16" t="s">
        <v>141</v>
      </c>
      <c r="C4" s="12" t="s">
        <v>28</v>
      </c>
      <c r="E4" s="13">
        <v>3</v>
      </c>
      <c r="F4" s="13" t="s">
        <v>29</v>
      </c>
      <c r="H4" s="291"/>
      <c r="I4" s="31" t="s">
        <v>23</v>
      </c>
      <c r="J4" s="32" t="s">
        <v>24</v>
      </c>
      <c r="K4" s="33" t="s">
        <v>25</v>
      </c>
      <c r="M4" s="47">
        <v>7571345</v>
      </c>
      <c r="N4" s="47">
        <v>3653868</v>
      </c>
      <c r="O4" s="47">
        <v>3917477</v>
      </c>
      <c r="P4" s="43"/>
      <c r="Q4" s="46" t="s">
        <v>142</v>
      </c>
      <c r="R4" s="47">
        <v>135160</v>
      </c>
      <c r="S4" s="47">
        <v>62795</v>
      </c>
      <c r="T4" s="47">
        <v>72365</v>
      </c>
    </row>
    <row r="5" spans="1:20" x14ac:dyDescent="0.2">
      <c r="C5" s="12" t="s">
        <v>30</v>
      </c>
      <c r="E5" s="13">
        <v>4</v>
      </c>
      <c r="F5" s="13" t="s">
        <v>31</v>
      </c>
      <c r="H5" s="34" t="s">
        <v>102</v>
      </c>
      <c r="I5" s="35"/>
      <c r="J5" s="36"/>
      <c r="K5" s="37"/>
      <c r="M5" s="49">
        <v>120482</v>
      </c>
      <c r="N5" s="49">
        <v>61704</v>
      </c>
      <c r="O5" s="49">
        <v>58778</v>
      </c>
      <c r="P5" s="43"/>
      <c r="Q5" s="46" t="s">
        <v>143</v>
      </c>
      <c r="R5" s="47">
        <v>109955</v>
      </c>
      <c r="S5" s="47">
        <v>55153</v>
      </c>
      <c r="T5" s="47">
        <v>54802</v>
      </c>
    </row>
    <row r="6" spans="1:20" x14ac:dyDescent="0.2">
      <c r="A6" s="15" t="s">
        <v>11</v>
      </c>
      <c r="C6" s="12" t="s">
        <v>32</v>
      </c>
      <c r="E6" s="13">
        <v>5</v>
      </c>
      <c r="F6" s="13" t="s">
        <v>33</v>
      </c>
      <c r="H6" s="87" t="s">
        <v>23</v>
      </c>
      <c r="I6" s="88">
        <v>8080734</v>
      </c>
      <c r="J6" s="88">
        <v>3912910</v>
      </c>
      <c r="K6" s="88">
        <v>4167824</v>
      </c>
      <c r="M6" s="49">
        <v>120064</v>
      </c>
      <c r="N6" s="49">
        <v>61454</v>
      </c>
      <c r="O6" s="49">
        <v>58610</v>
      </c>
      <c r="P6" s="43"/>
      <c r="Q6" s="46" t="s">
        <v>144</v>
      </c>
      <c r="R6" s="47">
        <v>409257</v>
      </c>
      <c r="S6" s="47">
        <v>199566</v>
      </c>
      <c r="T6" s="47">
        <v>209691</v>
      </c>
    </row>
    <row r="7" spans="1:20" ht="12.75" customHeight="1" x14ac:dyDescent="0.2">
      <c r="A7" s="16" t="s">
        <v>34</v>
      </c>
      <c r="C7" s="12" t="s">
        <v>35</v>
      </c>
      <c r="E7" s="13">
        <v>6</v>
      </c>
      <c r="F7" s="13" t="s">
        <v>36</v>
      </c>
      <c r="H7" s="89" t="s">
        <v>103</v>
      </c>
      <c r="I7" s="90">
        <v>607390</v>
      </c>
      <c r="J7" s="90">
        <v>312062</v>
      </c>
      <c r="K7" s="90">
        <v>295328</v>
      </c>
      <c r="M7" s="49">
        <v>119780</v>
      </c>
      <c r="N7" s="49">
        <v>61272</v>
      </c>
      <c r="O7" s="49">
        <v>58508</v>
      </c>
      <c r="P7" s="43"/>
      <c r="Q7" s="46" t="s">
        <v>145</v>
      </c>
      <c r="R7" s="47">
        <v>400686</v>
      </c>
      <c r="S7" s="47">
        <v>197911</v>
      </c>
      <c r="T7" s="47">
        <v>202775</v>
      </c>
    </row>
    <row r="8" spans="1:20" ht="14.25" customHeight="1" x14ac:dyDescent="0.2">
      <c r="A8" s="16" t="s">
        <v>37</v>
      </c>
      <c r="C8" s="12" t="s">
        <v>38</v>
      </c>
      <c r="E8" s="13">
        <v>7</v>
      </c>
      <c r="F8" s="13" t="s">
        <v>39</v>
      </c>
      <c r="H8" s="89" t="s">
        <v>104</v>
      </c>
      <c r="I8" s="90">
        <v>601914</v>
      </c>
      <c r="J8" s="90">
        <v>308936</v>
      </c>
      <c r="K8" s="90">
        <v>292978</v>
      </c>
      <c r="M8" s="49">
        <v>119273</v>
      </c>
      <c r="N8" s="49">
        <v>61064</v>
      </c>
      <c r="O8" s="49">
        <v>58209</v>
      </c>
      <c r="P8" s="43"/>
      <c r="Q8" s="46" t="s">
        <v>146</v>
      </c>
      <c r="R8" s="47">
        <v>201593</v>
      </c>
      <c r="S8" s="47">
        <v>99557</v>
      </c>
      <c r="T8" s="47">
        <v>102036</v>
      </c>
    </row>
    <row r="9" spans="1:20" ht="15.75" customHeight="1" x14ac:dyDescent="0.2">
      <c r="A9" s="16" t="s">
        <v>40</v>
      </c>
      <c r="C9" s="26" t="s">
        <v>41</v>
      </c>
      <c r="E9" s="13">
        <v>8</v>
      </c>
      <c r="F9" s="13" t="s">
        <v>42</v>
      </c>
      <c r="H9" s="89" t="s">
        <v>105</v>
      </c>
      <c r="I9" s="90">
        <v>602967</v>
      </c>
      <c r="J9" s="90">
        <v>308654</v>
      </c>
      <c r="K9" s="90">
        <v>294313</v>
      </c>
      <c r="M9" s="49">
        <v>118935</v>
      </c>
      <c r="N9" s="49">
        <v>60931</v>
      </c>
      <c r="O9" s="49">
        <v>58004</v>
      </c>
      <c r="P9" s="43"/>
      <c r="Q9" s="46" t="s">
        <v>147</v>
      </c>
      <c r="R9" s="47">
        <v>597522</v>
      </c>
      <c r="S9" s="47">
        <v>292176</v>
      </c>
      <c r="T9" s="47">
        <v>305346</v>
      </c>
    </row>
    <row r="10" spans="1:20" x14ac:dyDescent="0.2">
      <c r="A10" s="16" t="s">
        <v>43</v>
      </c>
      <c r="C10" s="12" t="s">
        <v>44</v>
      </c>
      <c r="E10" s="13">
        <v>9</v>
      </c>
      <c r="F10" s="13" t="s">
        <v>45</v>
      </c>
      <c r="H10" s="89" t="s">
        <v>106</v>
      </c>
      <c r="I10" s="90">
        <v>632370</v>
      </c>
      <c r="J10" s="90">
        <v>321173</v>
      </c>
      <c r="K10" s="90">
        <v>311197</v>
      </c>
      <c r="M10" s="49">
        <v>118833</v>
      </c>
      <c r="N10" s="49">
        <v>60903</v>
      </c>
      <c r="O10" s="49">
        <v>57930</v>
      </c>
      <c r="P10" s="43"/>
      <c r="Q10" s="46" t="s">
        <v>148</v>
      </c>
      <c r="R10" s="47">
        <v>1030623</v>
      </c>
      <c r="S10" s="47">
        <v>502287</v>
      </c>
      <c r="T10" s="47">
        <v>528336</v>
      </c>
    </row>
    <row r="11" spans="1:20" x14ac:dyDescent="0.2">
      <c r="A11" s="16" t="s">
        <v>46</v>
      </c>
      <c r="C11" s="12" t="s">
        <v>47</v>
      </c>
      <c r="E11" s="13">
        <v>10</v>
      </c>
      <c r="F11" s="13" t="s">
        <v>48</v>
      </c>
      <c r="H11" s="89" t="s">
        <v>107</v>
      </c>
      <c r="I11" s="90">
        <v>672749</v>
      </c>
      <c r="J11" s="90">
        <v>339928</v>
      </c>
      <c r="K11" s="90">
        <v>332821</v>
      </c>
      <c r="M11" s="49">
        <v>118730</v>
      </c>
      <c r="N11" s="49">
        <v>60874</v>
      </c>
      <c r="O11" s="49">
        <v>57856</v>
      </c>
      <c r="P11" s="43"/>
      <c r="Q11" s="46" t="s">
        <v>149</v>
      </c>
      <c r="R11" s="47">
        <v>353859</v>
      </c>
      <c r="S11" s="47">
        <v>167533</v>
      </c>
      <c r="T11" s="47">
        <v>186326</v>
      </c>
    </row>
    <row r="12" spans="1:20" x14ac:dyDescent="0.2">
      <c r="A12" s="16" t="s">
        <v>49</v>
      </c>
      <c r="C12" s="12" t="s">
        <v>50</v>
      </c>
      <c r="E12" s="13">
        <v>11</v>
      </c>
      <c r="F12" s="13" t="s">
        <v>51</v>
      </c>
      <c r="H12" s="89" t="s">
        <v>108</v>
      </c>
      <c r="I12" s="90">
        <v>650902</v>
      </c>
      <c r="J12" s="90">
        <v>329064</v>
      </c>
      <c r="K12" s="90">
        <v>321838</v>
      </c>
      <c r="M12" s="49">
        <v>118696</v>
      </c>
      <c r="N12" s="49">
        <v>60878</v>
      </c>
      <c r="O12" s="49">
        <v>57818</v>
      </c>
      <c r="P12" s="43"/>
      <c r="Q12" s="46" t="s">
        <v>150</v>
      </c>
      <c r="R12" s="47">
        <v>851299</v>
      </c>
      <c r="S12" s="47">
        <v>406597</v>
      </c>
      <c r="T12" s="47">
        <v>444702</v>
      </c>
    </row>
    <row r="13" spans="1:20" x14ac:dyDescent="0.2">
      <c r="A13" s="16" t="s">
        <v>52</v>
      </c>
      <c r="C13" s="12" t="s">
        <v>53</v>
      </c>
      <c r="E13" s="13">
        <v>12</v>
      </c>
      <c r="F13" s="13" t="s">
        <v>54</v>
      </c>
      <c r="H13" s="89" t="s">
        <v>109</v>
      </c>
      <c r="I13" s="90">
        <v>651442</v>
      </c>
      <c r="J13" s="90">
        <v>316050</v>
      </c>
      <c r="K13" s="90">
        <v>335392</v>
      </c>
      <c r="M13" s="49">
        <v>119101</v>
      </c>
      <c r="N13" s="49">
        <v>61076</v>
      </c>
      <c r="O13" s="49">
        <v>58025</v>
      </c>
      <c r="P13" s="43"/>
      <c r="Q13" s="46" t="s">
        <v>151</v>
      </c>
      <c r="R13" s="47">
        <v>1094488</v>
      </c>
      <c r="S13" s="47">
        <v>518960</v>
      </c>
      <c r="T13" s="47">
        <v>575528</v>
      </c>
    </row>
    <row r="14" spans="1:20" x14ac:dyDescent="0.2">
      <c r="A14" s="16" t="s">
        <v>55</v>
      </c>
      <c r="C14" s="12" t="s">
        <v>56</v>
      </c>
      <c r="E14" s="13">
        <v>13</v>
      </c>
      <c r="F14" s="13" t="s">
        <v>57</v>
      </c>
      <c r="H14" s="89" t="s">
        <v>110</v>
      </c>
      <c r="I14" s="90">
        <v>640060</v>
      </c>
      <c r="J14" s="90">
        <v>303971</v>
      </c>
      <c r="K14" s="90">
        <v>336089</v>
      </c>
      <c r="M14" s="49">
        <v>119856</v>
      </c>
      <c r="N14" s="49">
        <v>61418</v>
      </c>
      <c r="O14" s="49">
        <v>58438</v>
      </c>
      <c r="P14" s="43"/>
      <c r="Q14" s="46" t="s">
        <v>152</v>
      </c>
      <c r="R14" s="47">
        <v>234948</v>
      </c>
      <c r="S14" s="47">
        <v>112703</v>
      </c>
      <c r="T14" s="47">
        <v>122245</v>
      </c>
    </row>
    <row r="15" spans="1:20" x14ac:dyDescent="0.2">
      <c r="A15" s="16" t="s">
        <v>58</v>
      </c>
      <c r="C15" s="12" t="s">
        <v>59</v>
      </c>
      <c r="E15" s="13">
        <v>14</v>
      </c>
      <c r="F15" s="13" t="s">
        <v>60</v>
      </c>
      <c r="H15" s="89" t="s">
        <v>111</v>
      </c>
      <c r="I15" s="90">
        <v>563389</v>
      </c>
      <c r="J15" s="90">
        <v>268367</v>
      </c>
      <c r="K15" s="90">
        <v>295022</v>
      </c>
      <c r="M15" s="49">
        <v>121019</v>
      </c>
      <c r="N15" s="49">
        <v>61921</v>
      </c>
      <c r="O15" s="49">
        <v>59098</v>
      </c>
      <c r="P15" s="43"/>
      <c r="Q15" s="46" t="s">
        <v>153</v>
      </c>
      <c r="R15" s="47">
        <v>147933</v>
      </c>
      <c r="S15" s="47">
        <v>68544</v>
      </c>
      <c r="T15" s="47">
        <v>79389</v>
      </c>
    </row>
    <row r="16" spans="1:20" x14ac:dyDescent="0.2">
      <c r="A16" s="16" t="s">
        <v>13</v>
      </c>
      <c r="C16" s="12" t="s">
        <v>61</v>
      </c>
      <c r="E16" s="13">
        <v>15</v>
      </c>
      <c r="F16" s="13" t="s">
        <v>62</v>
      </c>
      <c r="H16" s="89" t="s">
        <v>112</v>
      </c>
      <c r="I16" s="90">
        <v>519261</v>
      </c>
      <c r="J16" s="90">
        <v>244556</v>
      </c>
      <c r="K16" s="90">
        <v>274705</v>
      </c>
      <c r="M16" s="49">
        <v>122272</v>
      </c>
      <c r="N16" s="49">
        <v>62471</v>
      </c>
      <c r="O16" s="49">
        <v>59801</v>
      </c>
      <c r="P16" s="43"/>
      <c r="Q16" s="46" t="s">
        <v>154</v>
      </c>
      <c r="R16" s="47">
        <v>98209</v>
      </c>
      <c r="S16" s="47">
        <v>49277</v>
      </c>
      <c r="T16" s="47">
        <v>48932</v>
      </c>
    </row>
    <row r="17" spans="1:20" x14ac:dyDescent="0.2">
      <c r="A17" s="17" t="s">
        <v>63</v>
      </c>
      <c r="C17" s="12" t="s">
        <v>64</v>
      </c>
      <c r="E17" s="13">
        <v>16</v>
      </c>
      <c r="F17" s="13" t="s">
        <v>65</v>
      </c>
      <c r="H17" s="89" t="s">
        <v>113</v>
      </c>
      <c r="I17" s="90">
        <v>503389</v>
      </c>
      <c r="J17" s="90">
        <v>233302</v>
      </c>
      <c r="K17" s="90">
        <v>270087</v>
      </c>
      <c r="M17" s="49">
        <v>123722</v>
      </c>
      <c r="N17" s="49">
        <v>63080</v>
      </c>
      <c r="O17" s="49">
        <v>60642</v>
      </c>
      <c r="P17" s="43"/>
      <c r="Q17" s="46" t="s">
        <v>155</v>
      </c>
      <c r="R17" s="47">
        <v>108457</v>
      </c>
      <c r="S17" s="47">
        <v>52580</v>
      </c>
      <c r="T17" s="47">
        <v>55877</v>
      </c>
    </row>
    <row r="18" spans="1:20" ht="33.75" customHeight="1" x14ac:dyDescent="0.2">
      <c r="A18" s="18" t="s">
        <v>127</v>
      </c>
      <c r="C18" s="12" t="s">
        <v>66</v>
      </c>
      <c r="E18" s="13">
        <v>17</v>
      </c>
      <c r="F18" s="13" t="s">
        <v>67</v>
      </c>
      <c r="H18" s="89" t="s">
        <v>114</v>
      </c>
      <c r="I18" s="90">
        <v>439872</v>
      </c>
      <c r="J18" s="90">
        <v>200142</v>
      </c>
      <c r="K18" s="90">
        <v>239730</v>
      </c>
      <c r="M18" s="49">
        <v>125124</v>
      </c>
      <c r="N18" s="49">
        <v>63639</v>
      </c>
      <c r="O18" s="49">
        <v>61485</v>
      </c>
      <c r="P18" s="43"/>
      <c r="Q18" s="46" t="s">
        <v>156</v>
      </c>
      <c r="R18" s="47">
        <v>258212</v>
      </c>
      <c r="S18" s="47">
        <v>125944</v>
      </c>
      <c r="T18" s="47">
        <v>132268</v>
      </c>
    </row>
    <row r="19" spans="1:20" ht="33.75" customHeight="1" x14ac:dyDescent="0.2">
      <c r="A19" s="18" t="s">
        <v>128</v>
      </c>
      <c r="C19" s="12" t="s">
        <v>68</v>
      </c>
      <c r="E19" s="13">
        <v>18</v>
      </c>
      <c r="F19" s="13" t="s">
        <v>69</v>
      </c>
      <c r="H19" s="89" t="s">
        <v>115</v>
      </c>
      <c r="I19" s="90">
        <v>341916</v>
      </c>
      <c r="J19" s="90">
        <v>152813</v>
      </c>
      <c r="K19" s="90">
        <v>189103</v>
      </c>
      <c r="M19" s="49">
        <v>126598</v>
      </c>
      <c r="N19" s="49">
        <v>64282</v>
      </c>
      <c r="O19" s="49">
        <v>62316</v>
      </c>
      <c r="P19" s="43"/>
      <c r="Q19" s="46" t="s">
        <v>157</v>
      </c>
      <c r="R19" s="47">
        <v>24160</v>
      </c>
      <c r="S19" s="47">
        <v>12726</v>
      </c>
      <c r="T19" s="47">
        <v>11434</v>
      </c>
    </row>
    <row r="20" spans="1:20" ht="33.75" customHeight="1" x14ac:dyDescent="0.2">
      <c r="A20" s="18" t="s">
        <v>129</v>
      </c>
      <c r="C20" s="12" t="s">
        <v>70</v>
      </c>
      <c r="E20" s="13">
        <v>19</v>
      </c>
      <c r="F20" s="13" t="s">
        <v>71</v>
      </c>
      <c r="H20" s="89" t="s">
        <v>116</v>
      </c>
      <c r="I20" s="90">
        <v>253646</v>
      </c>
      <c r="J20" s="90">
        <v>111646</v>
      </c>
      <c r="K20" s="90">
        <v>142000</v>
      </c>
      <c r="M20" s="49">
        <v>128143</v>
      </c>
      <c r="N20" s="49">
        <v>65043</v>
      </c>
      <c r="O20" s="49">
        <v>63100</v>
      </c>
      <c r="P20" s="43"/>
      <c r="Q20" s="46" t="s">
        <v>158</v>
      </c>
      <c r="R20" s="47">
        <v>377272</v>
      </c>
      <c r="S20" s="47">
        <v>184951</v>
      </c>
      <c r="T20" s="47">
        <v>192321</v>
      </c>
    </row>
    <row r="21" spans="1:20" ht="33.75" customHeight="1" x14ac:dyDescent="0.2">
      <c r="A21" s="18" t="s">
        <v>130</v>
      </c>
      <c r="C21" s="12" t="s">
        <v>72</v>
      </c>
      <c r="E21" s="13">
        <v>20</v>
      </c>
      <c r="F21" s="13" t="s">
        <v>73</v>
      </c>
      <c r="H21" s="89" t="s">
        <v>117</v>
      </c>
      <c r="I21" s="90">
        <v>177853</v>
      </c>
      <c r="J21" s="90">
        <v>76747</v>
      </c>
      <c r="K21" s="90">
        <v>101106</v>
      </c>
      <c r="M21" s="49">
        <v>129625</v>
      </c>
      <c r="N21" s="49">
        <v>65820</v>
      </c>
      <c r="O21" s="49">
        <v>63805</v>
      </c>
      <c r="P21" s="43"/>
      <c r="Q21" s="46" t="s">
        <v>159</v>
      </c>
      <c r="R21" s="47">
        <v>651586</v>
      </c>
      <c r="S21" s="47">
        <v>319009</v>
      </c>
      <c r="T21" s="47">
        <v>332577</v>
      </c>
    </row>
    <row r="22" spans="1:20" ht="33.75" customHeight="1" x14ac:dyDescent="0.2">
      <c r="A22" s="18" t="s">
        <v>191</v>
      </c>
      <c r="C22" s="12" t="s">
        <v>74</v>
      </c>
      <c r="E22" s="13">
        <v>55</v>
      </c>
      <c r="F22" s="13" t="s">
        <v>75</v>
      </c>
      <c r="H22" s="89" t="s">
        <v>118</v>
      </c>
      <c r="I22" s="90">
        <v>113108</v>
      </c>
      <c r="J22" s="90">
        <v>45521</v>
      </c>
      <c r="K22" s="90">
        <v>67587</v>
      </c>
      <c r="M22" s="49">
        <v>131107</v>
      </c>
      <c r="N22" s="49">
        <v>66558</v>
      </c>
      <c r="O22" s="49">
        <v>64549</v>
      </c>
      <c r="P22" s="43"/>
      <c r="Q22" s="46" t="s">
        <v>160</v>
      </c>
      <c r="R22" s="47">
        <v>6296</v>
      </c>
      <c r="S22" s="47">
        <v>3268</v>
      </c>
      <c r="T22" s="47">
        <v>3028</v>
      </c>
    </row>
    <row r="23" spans="1:20" ht="33.75" customHeight="1" x14ac:dyDescent="0.2">
      <c r="A23" s="18" t="s">
        <v>131</v>
      </c>
      <c r="C23" s="19" t="s">
        <v>76</v>
      </c>
      <c r="E23" s="13">
        <v>66</v>
      </c>
      <c r="F23" s="13" t="s">
        <v>77</v>
      </c>
      <c r="H23" s="89" t="s">
        <v>97</v>
      </c>
      <c r="I23" s="90">
        <v>108506</v>
      </c>
      <c r="J23" s="90">
        <v>39978</v>
      </c>
      <c r="K23" s="90">
        <v>68528</v>
      </c>
      <c r="M23" s="49">
        <v>132790</v>
      </c>
      <c r="N23" s="49">
        <v>67353</v>
      </c>
      <c r="O23" s="49">
        <v>65437</v>
      </c>
      <c r="P23" s="43"/>
      <c r="Q23" s="48" t="s">
        <v>23</v>
      </c>
      <c r="R23" s="58">
        <f>SUM(R3:R22)</f>
        <v>7571345</v>
      </c>
      <c r="S23" s="58">
        <f>SUM(S3:S22)</f>
        <v>3653868</v>
      </c>
      <c r="T23" s="58">
        <f>SUM(T3:T22)</f>
        <v>3917477</v>
      </c>
    </row>
    <row r="24" spans="1:20" ht="33.75" customHeight="1" thickBot="1" x14ac:dyDescent="0.25">
      <c r="A24" s="18" t="s">
        <v>132</v>
      </c>
      <c r="C24" s="12" t="s">
        <v>78</v>
      </c>
      <c r="E24" s="13">
        <v>77</v>
      </c>
      <c r="F24" s="13" t="s">
        <v>79</v>
      </c>
      <c r="M24" s="49">
        <v>133340</v>
      </c>
      <c r="N24" s="49">
        <v>67602</v>
      </c>
      <c r="O24" s="49">
        <v>65738</v>
      </c>
      <c r="P24" s="43"/>
    </row>
    <row r="25" spans="1:20" ht="33.75" customHeight="1" x14ac:dyDescent="0.2">
      <c r="A25" s="18" t="s">
        <v>133</v>
      </c>
      <c r="C25" s="12" t="s">
        <v>80</v>
      </c>
      <c r="E25" s="13">
        <v>88</v>
      </c>
      <c r="F25" s="13" t="s">
        <v>81</v>
      </c>
      <c r="M25" s="49">
        <v>132165</v>
      </c>
      <c r="N25" s="49">
        <v>67024</v>
      </c>
      <c r="O25" s="49">
        <v>65141</v>
      </c>
      <c r="P25" s="43"/>
      <c r="Q25" s="278" t="s">
        <v>135</v>
      </c>
      <c r="R25" s="279"/>
      <c r="S25" s="279"/>
      <c r="T25" s="280"/>
    </row>
    <row r="26" spans="1:20" ht="15" customHeight="1" thickBot="1" x14ac:dyDescent="0.25">
      <c r="A26" s="17" t="s">
        <v>98</v>
      </c>
      <c r="C26" s="12" t="s">
        <v>82</v>
      </c>
      <c r="E26" s="13">
        <v>98</v>
      </c>
      <c r="F26" s="13" t="s">
        <v>83</v>
      </c>
      <c r="M26" s="49">
        <v>129957</v>
      </c>
      <c r="N26" s="49">
        <v>65924</v>
      </c>
      <c r="O26" s="49">
        <v>64033</v>
      </c>
      <c r="P26" s="43"/>
      <c r="Q26" s="281" t="s">
        <v>101</v>
      </c>
      <c r="R26" s="282"/>
      <c r="S26" s="282"/>
      <c r="T26" s="283"/>
    </row>
    <row r="27" spans="1:20" s="38" customFormat="1" ht="26.25" customHeight="1" x14ac:dyDescent="0.2">
      <c r="A27" s="59" t="s">
        <v>180</v>
      </c>
      <c r="C27" s="60" t="s">
        <v>84</v>
      </c>
      <c r="D27" s="61"/>
      <c r="E27" s="62"/>
      <c r="F27" s="62"/>
      <c r="M27" s="63">
        <v>127797</v>
      </c>
      <c r="N27" s="63">
        <v>64838</v>
      </c>
      <c r="O27" s="63">
        <v>62959</v>
      </c>
      <c r="P27" s="64"/>
      <c r="Q27" s="284" t="s">
        <v>22</v>
      </c>
      <c r="R27" s="65">
        <v>2015</v>
      </c>
      <c r="S27" s="66"/>
      <c r="T27" s="67"/>
    </row>
    <row r="28" spans="1:20" s="38" customFormat="1" ht="26.25" customHeight="1" x14ac:dyDescent="0.2">
      <c r="A28" s="59" t="s">
        <v>181</v>
      </c>
      <c r="C28" s="60" t="s">
        <v>85</v>
      </c>
      <c r="D28" s="61"/>
      <c r="E28" s="68"/>
      <c r="F28" s="68"/>
      <c r="M28" s="63">
        <v>125232</v>
      </c>
      <c r="N28" s="63">
        <v>63602</v>
      </c>
      <c r="O28" s="63">
        <v>61630</v>
      </c>
      <c r="P28" s="64"/>
      <c r="Q28" s="285"/>
      <c r="R28" s="69" t="s">
        <v>23</v>
      </c>
      <c r="S28" s="70" t="s">
        <v>24</v>
      </c>
      <c r="T28" s="71" t="s">
        <v>25</v>
      </c>
    </row>
    <row r="29" spans="1:20" s="38" customFormat="1" ht="44.25" customHeight="1" x14ac:dyDescent="0.2">
      <c r="A29" s="59" t="s">
        <v>182</v>
      </c>
      <c r="C29" s="60" t="s">
        <v>86</v>
      </c>
      <c r="D29" s="61"/>
      <c r="E29" s="68"/>
      <c r="F29" s="68"/>
      <c r="M29" s="63">
        <v>124055</v>
      </c>
      <c r="N29" s="63">
        <v>62761</v>
      </c>
      <c r="O29" s="63">
        <v>61294</v>
      </c>
      <c r="P29" s="64"/>
      <c r="Q29" s="72" t="s">
        <v>102</v>
      </c>
      <c r="R29" s="73"/>
      <c r="S29" s="74"/>
      <c r="T29" s="75"/>
    </row>
    <row r="30" spans="1:20" s="38" customFormat="1" ht="26.25" customHeight="1" x14ac:dyDescent="0.2">
      <c r="A30" s="59" t="s">
        <v>183</v>
      </c>
      <c r="C30" s="60" t="s">
        <v>87</v>
      </c>
      <c r="D30" s="61"/>
      <c r="E30" s="68"/>
      <c r="F30" s="68"/>
      <c r="M30" s="63">
        <v>125190</v>
      </c>
      <c r="N30" s="63">
        <v>62619</v>
      </c>
      <c r="O30" s="63">
        <v>62571</v>
      </c>
      <c r="P30" s="64"/>
      <c r="Q30" s="76" t="s">
        <v>23</v>
      </c>
      <c r="R30" s="77">
        <v>7878783</v>
      </c>
      <c r="S30" s="78">
        <v>3810013</v>
      </c>
      <c r="T30" s="79">
        <v>4068770</v>
      </c>
    </row>
    <row r="31" spans="1:20" s="38" customFormat="1" ht="26.25" customHeight="1" x14ac:dyDescent="0.2">
      <c r="A31" s="17" t="s">
        <v>161</v>
      </c>
      <c r="C31" s="60" t="s">
        <v>88</v>
      </c>
      <c r="D31" s="61"/>
      <c r="E31" s="68"/>
      <c r="F31" s="68"/>
      <c r="M31" s="63">
        <v>127692</v>
      </c>
      <c r="N31" s="63">
        <v>62895</v>
      </c>
      <c r="O31" s="63">
        <v>64797</v>
      </c>
      <c r="P31" s="64"/>
      <c r="Q31" s="80" t="s">
        <v>103</v>
      </c>
      <c r="R31" s="81">
        <v>603230</v>
      </c>
      <c r="S31" s="82">
        <v>309432</v>
      </c>
      <c r="T31" s="83">
        <v>293798</v>
      </c>
    </row>
    <row r="32" spans="1:20" ht="14.25" customHeight="1" x14ac:dyDescent="0.2">
      <c r="A32" s="84" t="s">
        <v>184</v>
      </c>
      <c r="C32" s="12" t="s">
        <v>89</v>
      </c>
      <c r="M32" s="49">
        <v>129742</v>
      </c>
      <c r="N32" s="49">
        <v>62993</v>
      </c>
      <c r="O32" s="49">
        <v>66749</v>
      </c>
      <c r="P32" s="43"/>
      <c r="Q32" s="50" t="s">
        <v>104</v>
      </c>
      <c r="R32" s="51">
        <v>598182</v>
      </c>
      <c r="S32" s="52">
        <v>306434</v>
      </c>
      <c r="T32" s="53">
        <v>291748</v>
      </c>
    </row>
    <row r="33" spans="1:20" x14ac:dyDescent="0.2">
      <c r="A33" s="84" t="s">
        <v>185</v>
      </c>
      <c r="C33" s="26" t="s">
        <v>90</v>
      </c>
      <c r="M33" s="49">
        <v>131768</v>
      </c>
      <c r="N33" s="49">
        <v>63030</v>
      </c>
      <c r="O33" s="49">
        <v>68738</v>
      </c>
      <c r="P33" s="43"/>
      <c r="Q33" s="50" t="s">
        <v>105</v>
      </c>
      <c r="R33" s="51">
        <v>605068</v>
      </c>
      <c r="S33" s="52">
        <v>309819</v>
      </c>
      <c r="T33" s="53">
        <v>295249</v>
      </c>
    </row>
    <row r="34" spans="1:20" ht="25.5" x14ac:dyDescent="0.2">
      <c r="A34" s="84" t="s">
        <v>186</v>
      </c>
      <c r="C34" s="12" t="s">
        <v>38</v>
      </c>
      <c r="M34" s="49">
        <v>132712</v>
      </c>
      <c r="N34" s="49">
        <v>62862</v>
      </c>
      <c r="O34" s="49">
        <v>69850</v>
      </c>
      <c r="P34" s="43"/>
      <c r="Q34" s="50" t="s">
        <v>106</v>
      </c>
      <c r="R34" s="51">
        <v>642476</v>
      </c>
      <c r="S34" s="52">
        <v>325752</v>
      </c>
      <c r="T34" s="53">
        <v>316724</v>
      </c>
    </row>
    <row r="35" spans="1:20" x14ac:dyDescent="0.2">
      <c r="A35" s="84" t="s">
        <v>187</v>
      </c>
      <c r="C35" s="12" t="s">
        <v>91</v>
      </c>
      <c r="M35" s="49">
        <v>131882</v>
      </c>
      <c r="N35" s="49">
        <v>62354</v>
      </c>
      <c r="O35" s="49">
        <v>69528</v>
      </c>
      <c r="P35" s="43"/>
      <c r="Q35" s="50" t="s">
        <v>107</v>
      </c>
      <c r="R35" s="51">
        <v>669960</v>
      </c>
      <c r="S35" s="52">
        <v>338888</v>
      </c>
      <c r="T35" s="53">
        <v>331072</v>
      </c>
    </row>
    <row r="36" spans="1:20" ht="25.5" x14ac:dyDescent="0.2">
      <c r="A36" s="84" t="s">
        <v>188</v>
      </c>
      <c r="C36" s="12" t="s">
        <v>92</v>
      </c>
      <c r="M36" s="49">
        <v>129823</v>
      </c>
      <c r="N36" s="49">
        <v>61588</v>
      </c>
      <c r="O36" s="49">
        <v>68235</v>
      </c>
      <c r="P36" s="43"/>
      <c r="Q36" s="50" t="s">
        <v>108</v>
      </c>
      <c r="R36" s="51">
        <v>635633</v>
      </c>
      <c r="S36" s="52">
        <v>319048</v>
      </c>
      <c r="T36" s="53">
        <v>316585</v>
      </c>
    </row>
    <row r="37" spans="1:20" ht="25.5" x14ac:dyDescent="0.2">
      <c r="A37" s="84" t="s">
        <v>189</v>
      </c>
      <c r="C37" s="12" t="s">
        <v>93</v>
      </c>
      <c r="D37" s="21"/>
      <c r="M37" s="49">
        <v>127922</v>
      </c>
      <c r="N37" s="49">
        <v>60850</v>
      </c>
      <c r="O37" s="49">
        <v>67072</v>
      </c>
      <c r="P37" s="43"/>
      <c r="Q37" s="50" t="s">
        <v>109</v>
      </c>
      <c r="R37" s="51">
        <v>657874</v>
      </c>
      <c r="S37" s="52">
        <v>313458</v>
      </c>
      <c r="T37" s="53">
        <v>344416</v>
      </c>
    </row>
    <row r="38" spans="1:20" x14ac:dyDescent="0.2">
      <c r="A38" s="26" t="s">
        <v>162</v>
      </c>
      <c r="C38" s="12" t="s">
        <v>94</v>
      </c>
      <c r="D38" s="22"/>
      <c r="M38" s="49">
        <v>126082</v>
      </c>
      <c r="N38" s="49">
        <v>60165</v>
      </c>
      <c r="O38" s="49">
        <v>65917</v>
      </c>
      <c r="P38" s="43"/>
      <c r="Q38" s="50" t="s">
        <v>110</v>
      </c>
      <c r="R38" s="51">
        <v>614779</v>
      </c>
      <c r="S38" s="52">
        <v>293158</v>
      </c>
      <c r="T38" s="53">
        <v>321621</v>
      </c>
    </row>
    <row r="39" spans="1:20" x14ac:dyDescent="0.2">
      <c r="A39" s="11" t="s">
        <v>163</v>
      </c>
      <c r="C39" s="12" t="s">
        <v>95</v>
      </c>
      <c r="D39" s="22"/>
      <c r="M39" s="49">
        <v>123600</v>
      </c>
      <c r="N39" s="49">
        <v>59117</v>
      </c>
      <c r="O39" s="49">
        <v>64483</v>
      </c>
      <c r="P39" s="43"/>
      <c r="Q39" s="50" t="s">
        <v>111</v>
      </c>
      <c r="R39" s="51">
        <v>536343</v>
      </c>
      <c r="S39" s="52">
        <v>254902</v>
      </c>
      <c r="T39" s="53">
        <v>281441</v>
      </c>
    </row>
    <row r="40" spans="1:20" x14ac:dyDescent="0.2">
      <c r="A40" s="14" t="s">
        <v>164</v>
      </c>
      <c r="C40" s="12" t="s">
        <v>96</v>
      </c>
      <c r="D40" s="22"/>
      <c r="M40" s="49">
        <v>120324</v>
      </c>
      <c r="N40" s="49">
        <v>57551</v>
      </c>
      <c r="O40" s="49">
        <v>62773</v>
      </c>
      <c r="P40" s="43"/>
      <c r="Q40" s="50" t="s">
        <v>112</v>
      </c>
      <c r="R40" s="51">
        <v>516837</v>
      </c>
      <c r="S40" s="52">
        <v>242123</v>
      </c>
      <c r="T40" s="53">
        <v>274714</v>
      </c>
    </row>
    <row r="41" spans="1:20" x14ac:dyDescent="0.2">
      <c r="A41" s="16" t="s">
        <v>165</v>
      </c>
      <c r="M41" s="49">
        <v>116606</v>
      </c>
      <c r="N41" s="49">
        <v>55686</v>
      </c>
      <c r="O41" s="49">
        <v>60920</v>
      </c>
      <c r="P41" s="43"/>
      <c r="Q41" s="50" t="s">
        <v>113</v>
      </c>
      <c r="R41" s="51">
        <v>489703</v>
      </c>
      <c r="S41" s="52">
        <v>225926</v>
      </c>
      <c r="T41" s="53">
        <v>263777</v>
      </c>
    </row>
    <row r="42" spans="1:20" x14ac:dyDescent="0.2">
      <c r="A42" s="16" t="s">
        <v>166</v>
      </c>
      <c r="M42" s="49">
        <v>112852</v>
      </c>
      <c r="N42" s="49">
        <v>53849</v>
      </c>
      <c r="O42" s="49">
        <v>59003</v>
      </c>
      <c r="P42" s="43"/>
      <c r="Q42" s="50" t="s">
        <v>114</v>
      </c>
      <c r="R42" s="51">
        <v>406084</v>
      </c>
      <c r="S42" s="52">
        <v>183930</v>
      </c>
      <c r="T42" s="53">
        <v>222154</v>
      </c>
    </row>
    <row r="43" spans="1:20" x14ac:dyDescent="0.2">
      <c r="A43" s="16" t="s">
        <v>167</v>
      </c>
      <c r="M43" s="49">
        <v>108852</v>
      </c>
      <c r="N43" s="49">
        <v>51919</v>
      </c>
      <c r="O43" s="49">
        <v>56933</v>
      </c>
      <c r="P43" s="43"/>
      <c r="Q43" s="50" t="s">
        <v>115</v>
      </c>
      <c r="R43" s="51">
        <v>309925</v>
      </c>
      <c r="S43" s="52">
        <v>138521</v>
      </c>
      <c r="T43" s="53">
        <v>171404</v>
      </c>
    </row>
    <row r="44" spans="1:20" x14ac:dyDescent="0.2">
      <c r="A44" s="26" t="s">
        <v>168</v>
      </c>
      <c r="M44" s="49">
        <v>105945</v>
      </c>
      <c r="N44" s="49">
        <v>50470</v>
      </c>
      <c r="O44" s="49">
        <v>55475</v>
      </c>
      <c r="P44" s="43"/>
      <c r="Q44" s="50" t="s">
        <v>116</v>
      </c>
      <c r="R44" s="51">
        <v>230197</v>
      </c>
      <c r="S44" s="52">
        <v>101631</v>
      </c>
      <c r="T44" s="53">
        <v>128566</v>
      </c>
    </row>
    <row r="45" spans="1:20" ht="15" x14ac:dyDescent="0.25">
      <c r="A45" s="85" t="s">
        <v>169</v>
      </c>
      <c r="M45" s="49">
        <v>104800</v>
      </c>
      <c r="N45" s="49">
        <v>49806</v>
      </c>
      <c r="O45" s="49">
        <v>54994</v>
      </c>
      <c r="P45" s="43"/>
      <c r="Q45" s="50" t="s">
        <v>117</v>
      </c>
      <c r="R45" s="51">
        <v>158670</v>
      </c>
      <c r="S45" s="52">
        <v>68583</v>
      </c>
      <c r="T45" s="53">
        <v>90087</v>
      </c>
    </row>
    <row r="46" spans="1:20" ht="15" x14ac:dyDescent="0.25">
      <c r="A46" s="85" t="s">
        <v>170</v>
      </c>
      <c r="M46" s="49">
        <v>104794</v>
      </c>
      <c r="N46" s="49">
        <v>49648</v>
      </c>
      <c r="O46" s="49">
        <v>55146</v>
      </c>
      <c r="P46" s="43"/>
      <c r="Q46" s="50" t="s">
        <v>118</v>
      </c>
      <c r="R46" s="51">
        <v>103406</v>
      </c>
      <c r="S46" s="52">
        <v>41392</v>
      </c>
      <c r="T46" s="53">
        <v>62014</v>
      </c>
    </row>
    <row r="47" spans="1:20" ht="15.75" thickBot="1" x14ac:dyDescent="0.3">
      <c r="A47" s="85" t="s">
        <v>171</v>
      </c>
      <c r="M47" s="49">
        <v>104561</v>
      </c>
      <c r="N47" s="49">
        <v>49381</v>
      </c>
      <c r="O47" s="49">
        <v>55180</v>
      </c>
      <c r="P47" s="43"/>
      <c r="Q47" s="54" t="s">
        <v>97</v>
      </c>
      <c r="R47" s="55">
        <v>100416</v>
      </c>
      <c r="S47" s="56">
        <v>37016</v>
      </c>
      <c r="T47" s="57">
        <v>63400</v>
      </c>
    </row>
    <row r="48" spans="1:20" ht="15" x14ac:dyDescent="0.25">
      <c r="A48" s="85" t="s">
        <v>172</v>
      </c>
      <c r="M48" s="49">
        <v>104278</v>
      </c>
      <c r="N48" s="49">
        <v>49084</v>
      </c>
      <c r="O48" s="49">
        <v>55194</v>
      </c>
      <c r="P48" s="43"/>
      <c r="Q48" s="43"/>
      <c r="R48" s="43"/>
      <c r="S48" s="43"/>
      <c r="T48" s="43"/>
    </row>
    <row r="49" spans="1:20" ht="15" x14ac:dyDescent="0.25">
      <c r="A49" s="85" t="s">
        <v>173</v>
      </c>
      <c r="M49" s="49">
        <v>103962</v>
      </c>
      <c r="N49" s="49">
        <v>48778</v>
      </c>
      <c r="O49" s="49">
        <v>55184</v>
      </c>
      <c r="P49" s="43"/>
      <c r="Q49" s="43"/>
      <c r="R49" s="43"/>
      <c r="S49" s="43"/>
      <c r="T49" s="43"/>
    </row>
    <row r="50" spans="1:20" ht="15" x14ac:dyDescent="0.25">
      <c r="A50" s="85" t="s">
        <v>174</v>
      </c>
      <c r="M50" s="49">
        <v>103448</v>
      </c>
      <c r="N50" s="49">
        <v>48396</v>
      </c>
      <c r="O50" s="49">
        <v>55052</v>
      </c>
      <c r="P50" s="43"/>
      <c r="Q50" s="43"/>
      <c r="R50" s="43"/>
      <c r="S50" s="43"/>
      <c r="T50" s="43"/>
    </row>
    <row r="51" spans="1:20" ht="15" x14ac:dyDescent="0.25">
      <c r="A51" s="85" t="s">
        <v>175</v>
      </c>
      <c r="M51" s="49">
        <v>102715</v>
      </c>
      <c r="N51" s="49">
        <v>47923</v>
      </c>
      <c r="O51" s="49">
        <v>54792</v>
      </c>
      <c r="P51" s="43"/>
      <c r="Q51" s="43"/>
      <c r="R51" s="43"/>
      <c r="S51" s="43"/>
      <c r="T51" s="43"/>
    </row>
    <row r="52" spans="1:20" ht="15" x14ac:dyDescent="0.25">
      <c r="A52" s="85" t="s">
        <v>176</v>
      </c>
      <c r="M52" s="49">
        <v>101971</v>
      </c>
      <c r="N52" s="49">
        <v>47444</v>
      </c>
      <c r="O52" s="49">
        <v>54527</v>
      </c>
      <c r="P52" s="43"/>
      <c r="Q52" s="43"/>
      <c r="R52" s="43"/>
      <c r="S52" s="43"/>
      <c r="T52" s="43"/>
    </row>
    <row r="53" spans="1:20" ht="15" x14ac:dyDescent="0.25">
      <c r="A53" s="85" t="s">
        <v>177</v>
      </c>
      <c r="M53" s="49">
        <v>101260</v>
      </c>
      <c r="N53" s="49">
        <v>46986</v>
      </c>
      <c r="O53" s="49">
        <v>54274</v>
      </c>
      <c r="P53" s="43"/>
      <c r="Q53" s="43"/>
      <c r="R53" s="43"/>
      <c r="S53" s="43"/>
      <c r="T53" s="43"/>
    </row>
    <row r="54" spans="1:20" ht="15" x14ac:dyDescent="0.25">
      <c r="A54" s="85" t="s">
        <v>178</v>
      </c>
      <c r="M54" s="49">
        <v>99728</v>
      </c>
      <c r="N54" s="49">
        <v>46141</v>
      </c>
      <c r="O54" s="49">
        <v>53587</v>
      </c>
      <c r="P54" s="43"/>
      <c r="Q54" s="43"/>
      <c r="R54" s="43"/>
      <c r="S54" s="43"/>
      <c r="T54" s="43"/>
    </row>
    <row r="55" spans="1:20" x14ac:dyDescent="0.2">
      <c r="A55" s="26" t="s">
        <v>119</v>
      </c>
      <c r="M55" s="49">
        <v>97001</v>
      </c>
      <c r="N55" s="49">
        <v>44730</v>
      </c>
      <c r="O55" s="49">
        <v>52271</v>
      </c>
      <c r="P55" s="43"/>
      <c r="Q55" s="43"/>
      <c r="R55" s="43"/>
      <c r="S55" s="43"/>
      <c r="T55" s="43"/>
    </row>
    <row r="56" spans="1:20" ht="75" x14ac:dyDescent="0.25">
      <c r="A56" s="40" t="s">
        <v>126</v>
      </c>
      <c r="M56" s="49">
        <v>93445</v>
      </c>
      <c r="N56" s="49">
        <v>42931</v>
      </c>
      <c r="O56" s="49">
        <v>50514</v>
      </c>
      <c r="P56" s="43"/>
      <c r="Q56" s="43"/>
      <c r="R56" s="43"/>
      <c r="S56" s="43"/>
      <c r="T56" s="43"/>
    </row>
    <row r="57" spans="1:20" ht="45" x14ac:dyDescent="0.25">
      <c r="A57" s="39" t="s">
        <v>120</v>
      </c>
      <c r="M57" s="49">
        <v>89853</v>
      </c>
      <c r="N57" s="49">
        <v>41126</v>
      </c>
      <c r="O57" s="49">
        <v>48727</v>
      </c>
      <c r="P57" s="43"/>
      <c r="Q57" s="43"/>
      <c r="R57" s="43"/>
      <c r="S57" s="43"/>
      <c r="T57" s="43"/>
    </row>
    <row r="58" spans="1:20" ht="30" x14ac:dyDescent="0.25">
      <c r="A58" s="39" t="s">
        <v>121</v>
      </c>
      <c r="M58" s="49">
        <v>86123</v>
      </c>
      <c r="N58" s="49">
        <v>39261</v>
      </c>
      <c r="O58" s="49">
        <v>46862</v>
      </c>
      <c r="P58" s="43"/>
      <c r="Q58" s="43"/>
      <c r="R58" s="43"/>
      <c r="S58" s="43"/>
      <c r="T58" s="43"/>
    </row>
    <row r="59" spans="1:20" ht="60" x14ac:dyDescent="0.25">
      <c r="A59" s="39" t="s">
        <v>122</v>
      </c>
      <c r="M59" s="49">
        <v>82296</v>
      </c>
      <c r="N59" s="49">
        <v>37385</v>
      </c>
      <c r="O59" s="49">
        <v>44911</v>
      </c>
      <c r="P59" s="43"/>
      <c r="Q59" s="43"/>
      <c r="R59" s="43"/>
      <c r="S59" s="43"/>
      <c r="T59" s="43"/>
    </row>
    <row r="60" spans="1:20" ht="30" x14ac:dyDescent="0.25">
      <c r="A60" s="39" t="s">
        <v>123</v>
      </c>
      <c r="M60" s="49">
        <v>78491</v>
      </c>
      <c r="N60" s="49">
        <v>35569</v>
      </c>
      <c r="O60" s="49">
        <v>42922</v>
      </c>
      <c r="P60" s="43"/>
      <c r="Q60" s="43"/>
      <c r="R60" s="43"/>
      <c r="S60" s="43"/>
      <c r="T60" s="43"/>
    </row>
    <row r="61" spans="1:20" ht="30" x14ac:dyDescent="0.25">
      <c r="A61" s="39" t="s">
        <v>124</v>
      </c>
      <c r="M61" s="49">
        <v>74708</v>
      </c>
      <c r="N61" s="49">
        <v>33799</v>
      </c>
      <c r="O61" s="49">
        <v>40909</v>
      </c>
      <c r="P61" s="43"/>
      <c r="Q61" s="43"/>
      <c r="R61" s="43"/>
      <c r="S61" s="43"/>
      <c r="T61" s="43"/>
    </row>
    <row r="62" spans="1:20" ht="45" x14ac:dyDescent="0.25">
      <c r="A62" s="39" t="s">
        <v>125</v>
      </c>
      <c r="M62" s="49">
        <v>70811</v>
      </c>
      <c r="N62" s="49">
        <v>31979</v>
      </c>
      <c r="O62" s="49">
        <v>38832</v>
      </c>
      <c r="P62" s="43"/>
      <c r="Q62" s="43"/>
      <c r="R62" s="43"/>
      <c r="S62" s="43"/>
      <c r="T62" s="43"/>
    </row>
    <row r="63" spans="1:20" x14ac:dyDescent="0.2">
      <c r="A63" s="154" t="s">
        <v>346</v>
      </c>
      <c r="M63" s="49">
        <v>66807</v>
      </c>
      <c r="N63" s="49">
        <v>30117</v>
      </c>
      <c r="O63" s="49">
        <v>36690</v>
      </c>
      <c r="P63" s="43"/>
      <c r="Q63" s="43"/>
      <c r="R63" s="43"/>
      <c r="S63" s="43"/>
      <c r="T63" s="43"/>
    </row>
    <row r="64" spans="1:20" ht="24" x14ac:dyDescent="0.2">
      <c r="A64" s="155" t="s">
        <v>347</v>
      </c>
      <c r="M64" s="49">
        <v>63071</v>
      </c>
      <c r="N64" s="49">
        <v>28387</v>
      </c>
      <c r="O64" s="49">
        <v>34684</v>
      </c>
      <c r="P64" s="43"/>
      <c r="Q64" s="43"/>
      <c r="R64" s="43"/>
      <c r="S64" s="43"/>
      <c r="T64" s="43"/>
    </row>
    <row r="65" spans="1:20" ht="24" x14ac:dyDescent="0.2">
      <c r="A65" s="155" t="s">
        <v>348</v>
      </c>
      <c r="M65" s="49">
        <v>59761</v>
      </c>
      <c r="N65" s="49">
        <v>26856</v>
      </c>
      <c r="O65" s="49">
        <v>32905</v>
      </c>
      <c r="P65" s="43"/>
      <c r="Q65" s="43"/>
      <c r="R65" s="43"/>
      <c r="S65" s="43"/>
      <c r="T65" s="43"/>
    </row>
    <row r="66" spans="1:20" ht="36" x14ac:dyDescent="0.2">
      <c r="A66" s="156" t="s">
        <v>349</v>
      </c>
      <c r="M66" s="49">
        <v>56749</v>
      </c>
      <c r="N66" s="49">
        <v>25466</v>
      </c>
      <c r="O66" s="49">
        <v>31283</v>
      </c>
      <c r="P66" s="43"/>
      <c r="Q66" s="43"/>
      <c r="R66" s="43"/>
      <c r="S66" s="43"/>
      <c r="T66" s="43"/>
    </row>
    <row r="67" spans="1:20" x14ac:dyDescent="0.2">
      <c r="M67" s="49">
        <v>53748</v>
      </c>
      <c r="N67" s="49">
        <v>24086</v>
      </c>
      <c r="O67" s="49">
        <v>29662</v>
      </c>
      <c r="P67" s="43"/>
      <c r="Q67" s="43"/>
      <c r="R67" s="43"/>
      <c r="S67" s="43"/>
      <c r="T67" s="43"/>
    </row>
    <row r="68" spans="1:20" x14ac:dyDescent="0.2">
      <c r="M68" s="49">
        <v>50833</v>
      </c>
      <c r="N68" s="49">
        <v>22745</v>
      </c>
      <c r="O68" s="49">
        <v>28088</v>
      </c>
      <c r="P68" s="43"/>
      <c r="Q68" s="43"/>
      <c r="R68" s="43"/>
      <c r="S68" s="43"/>
      <c r="T68" s="43"/>
    </row>
    <row r="69" spans="1:20" x14ac:dyDescent="0.2">
      <c r="M69" s="49">
        <v>47916</v>
      </c>
      <c r="N69" s="49">
        <v>21407</v>
      </c>
      <c r="O69" s="49">
        <v>26509</v>
      </c>
      <c r="P69" s="43"/>
      <c r="Q69" s="43"/>
      <c r="R69" s="43"/>
      <c r="S69" s="43"/>
      <c r="T69" s="43"/>
    </row>
    <row r="70" spans="1:20" x14ac:dyDescent="0.2">
      <c r="M70" s="49">
        <v>44929</v>
      </c>
      <c r="N70" s="49">
        <v>20042</v>
      </c>
      <c r="O70" s="49">
        <v>24887</v>
      </c>
      <c r="P70" s="43"/>
      <c r="Q70" s="43"/>
      <c r="R70" s="43"/>
      <c r="S70" s="43"/>
      <c r="T70" s="43"/>
    </row>
    <row r="71" spans="1:20" x14ac:dyDescent="0.2">
      <c r="M71" s="49">
        <v>41939</v>
      </c>
      <c r="N71" s="49">
        <v>18676</v>
      </c>
      <c r="O71" s="49">
        <v>23263</v>
      </c>
      <c r="P71" s="43"/>
      <c r="Q71" s="43"/>
      <c r="R71" s="43"/>
      <c r="S71" s="43"/>
      <c r="T71" s="43"/>
    </row>
    <row r="72" spans="1:20" x14ac:dyDescent="0.2">
      <c r="M72" s="49">
        <v>39086</v>
      </c>
      <c r="N72" s="49">
        <v>17369</v>
      </c>
      <c r="O72" s="49">
        <v>21717</v>
      </c>
      <c r="P72" s="43"/>
      <c r="Q72" s="43"/>
      <c r="R72" s="43"/>
      <c r="S72" s="43"/>
      <c r="T72" s="43"/>
    </row>
    <row r="73" spans="1:20" x14ac:dyDescent="0.2">
      <c r="M73" s="49">
        <v>36348</v>
      </c>
      <c r="N73" s="49">
        <v>16117</v>
      </c>
      <c r="O73" s="49">
        <v>20231</v>
      </c>
      <c r="P73" s="43"/>
      <c r="Q73" s="43"/>
      <c r="R73" s="43"/>
      <c r="S73" s="43"/>
      <c r="T73" s="43"/>
    </row>
    <row r="74" spans="1:20" x14ac:dyDescent="0.2">
      <c r="M74" s="49">
        <v>33755</v>
      </c>
      <c r="N74" s="49">
        <v>14898</v>
      </c>
      <c r="O74" s="49">
        <v>18857</v>
      </c>
      <c r="P74" s="43"/>
      <c r="Q74" s="43"/>
      <c r="R74" s="43"/>
      <c r="S74" s="43"/>
      <c r="T74" s="43"/>
    </row>
    <row r="75" spans="1:20" x14ac:dyDescent="0.2">
      <c r="M75" s="49">
        <v>31333</v>
      </c>
      <c r="N75" s="49">
        <v>13708</v>
      </c>
      <c r="O75" s="49">
        <v>17625</v>
      </c>
      <c r="P75" s="43"/>
      <c r="Q75" s="43"/>
      <c r="R75" s="43"/>
      <c r="S75" s="43"/>
      <c r="T75" s="43"/>
    </row>
    <row r="76" spans="1:20" x14ac:dyDescent="0.2">
      <c r="M76" s="49">
        <v>28832</v>
      </c>
      <c r="N76" s="49">
        <v>12440</v>
      </c>
      <c r="O76" s="49">
        <v>16392</v>
      </c>
      <c r="P76" s="43"/>
      <c r="Q76" s="43"/>
      <c r="R76" s="43"/>
      <c r="S76" s="43"/>
      <c r="T76" s="43"/>
    </row>
    <row r="77" spans="1:20" x14ac:dyDescent="0.2">
      <c r="M77" s="49">
        <v>26662</v>
      </c>
      <c r="N77" s="49">
        <v>11342</v>
      </c>
      <c r="O77" s="49">
        <v>15320</v>
      </c>
      <c r="P77" s="43"/>
      <c r="Q77" s="43"/>
      <c r="R77" s="43"/>
      <c r="S77" s="43"/>
      <c r="T77" s="43"/>
    </row>
    <row r="78" spans="1:20" x14ac:dyDescent="0.2">
      <c r="M78" s="49">
        <v>24625</v>
      </c>
      <c r="N78" s="49">
        <v>10306</v>
      </c>
      <c r="O78" s="49">
        <v>14319</v>
      </c>
      <c r="P78" s="43"/>
      <c r="Q78" s="43"/>
      <c r="R78" s="43"/>
      <c r="S78" s="43"/>
      <c r="T78" s="43"/>
    </row>
    <row r="79" spans="1:20" x14ac:dyDescent="0.2">
      <c r="M79" s="49">
        <v>22734</v>
      </c>
      <c r="N79" s="49">
        <v>9334</v>
      </c>
      <c r="O79" s="49">
        <v>13400</v>
      </c>
      <c r="P79" s="43"/>
      <c r="Q79" s="43"/>
      <c r="R79" s="43"/>
      <c r="S79" s="43"/>
      <c r="T79" s="43"/>
    </row>
    <row r="80" spans="1:20" x14ac:dyDescent="0.2">
      <c r="M80" s="49">
        <v>20994</v>
      </c>
      <c r="N80" s="49">
        <v>8432</v>
      </c>
      <c r="O80" s="49">
        <v>12562</v>
      </c>
      <c r="P80" s="43"/>
      <c r="Q80" s="43"/>
      <c r="R80" s="43"/>
      <c r="S80" s="43"/>
      <c r="T80" s="43"/>
    </row>
    <row r="81" spans="13:20" x14ac:dyDescent="0.2">
      <c r="M81" s="49">
        <v>19408</v>
      </c>
      <c r="N81" s="49">
        <v>7603</v>
      </c>
      <c r="O81" s="49">
        <v>11805</v>
      </c>
      <c r="P81" s="43"/>
      <c r="Q81" s="43"/>
      <c r="R81" s="43"/>
      <c r="S81" s="43"/>
      <c r="T81" s="43"/>
    </row>
    <row r="82" spans="13:20" x14ac:dyDescent="0.2">
      <c r="M82" s="49">
        <v>17988</v>
      </c>
      <c r="N82" s="49">
        <v>7002</v>
      </c>
      <c r="O82" s="49">
        <v>10986</v>
      </c>
      <c r="P82" s="43"/>
      <c r="Q82" s="43"/>
      <c r="R82" s="43"/>
      <c r="S82" s="43"/>
      <c r="T82" s="43"/>
    </row>
    <row r="83" spans="13:20" x14ac:dyDescent="0.2">
      <c r="M83" s="49">
        <v>16675</v>
      </c>
      <c r="N83" s="49">
        <v>6510</v>
      </c>
      <c r="O83" s="49">
        <v>10165</v>
      </c>
      <c r="P83" s="43"/>
      <c r="Q83" s="43"/>
      <c r="R83" s="43"/>
      <c r="S83" s="43"/>
      <c r="T83" s="43"/>
    </row>
    <row r="84" spans="13:20" x14ac:dyDescent="0.2">
      <c r="M84" s="49">
        <v>15472</v>
      </c>
      <c r="N84" s="49">
        <v>6134</v>
      </c>
      <c r="O84" s="49">
        <v>9338</v>
      </c>
      <c r="P84" s="43"/>
      <c r="Q84" s="43"/>
      <c r="R84" s="43"/>
      <c r="S84" s="43"/>
      <c r="T84" s="43"/>
    </row>
    <row r="85" spans="13:20" x14ac:dyDescent="0.2">
      <c r="M85" s="46">
        <v>89747</v>
      </c>
      <c r="N85" s="46">
        <v>33084</v>
      </c>
      <c r="O85" s="46">
        <v>56663</v>
      </c>
      <c r="P85" s="43"/>
      <c r="Q85" s="43"/>
      <c r="R85" s="43"/>
      <c r="S85" s="43"/>
      <c r="T85" s="43"/>
    </row>
  </sheetData>
  <mergeCells count="8">
    <mergeCell ref="Q25:T25"/>
    <mergeCell ref="Q26:T26"/>
    <mergeCell ref="Q27:Q28"/>
    <mergeCell ref="H1:K1"/>
    <mergeCell ref="L1:O1"/>
    <mergeCell ref="Q1:T1"/>
    <mergeCell ref="H2:K2"/>
    <mergeCell ref="H3:H4"/>
  </mergeCells>
  <dataValidations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C10" sqref="C10:D10"/>
    </sheetView>
  </sheetViews>
  <sheetFormatPr baseColWidth="10" defaultColWidth="9.140625" defaultRowHeight="15" x14ac:dyDescent="0.25"/>
  <cols>
    <col min="1" max="1" width="4.42578125" style="157" customWidth="1"/>
    <col min="2" max="2" width="3.28515625" style="172" bestFit="1" customWidth="1"/>
    <col min="3" max="3" width="9.140625" style="159"/>
    <col min="4" max="4" width="198.7109375" style="160" customWidth="1"/>
    <col min="5" max="5" width="9.140625" style="161"/>
    <col min="6" max="28" width="9.140625" style="157"/>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58"/>
    </row>
    <row r="2" spans="2:5" s="111" customFormat="1" ht="14.45" customHeight="1" x14ac:dyDescent="0.25">
      <c r="B2" s="292">
        <v>1</v>
      </c>
      <c r="C2" s="293" t="s">
        <v>350</v>
      </c>
      <c r="D2" s="293"/>
      <c r="E2" s="162"/>
    </row>
    <row r="3" spans="2:5" s="111" customFormat="1" x14ac:dyDescent="0.25">
      <c r="B3" s="292"/>
      <c r="C3" s="163">
        <v>1</v>
      </c>
      <c r="D3" s="164" t="s">
        <v>351</v>
      </c>
      <c r="E3" s="162"/>
    </row>
    <row r="4" spans="2:5" s="111" customFormat="1" x14ac:dyDescent="0.25">
      <c r="B4" s="292"/>
      <c r="C4" s="163">
        <v>2</v>
      </c>
      <c r="D4" s="164" t="s">
        <v>352</v>
      </c>
      <c r="E4" s="162"/>
    </row>
    <row r="5" spans="2:5" s="111" customFormat="1" x14ac:dyDescent="0.25">
      <c r="B5" s="292"/>
      <c r="C5" s="163">
        <v>3</v>
      </c>
      <c r="D5" s="164" t="s">
        <v>353</v>
      </c>
      <c r="E5" s="162"/>
    </row>
    <row r="6" spans="2:5" s="111" customFormat="1" ht="24" x14ac:dyDescent="0.25">
      <c r="B6" s="292"/>
      <c r="C6" s="163">
        <v>4</v>
      </c>
      <c r="D6" s="164" t="s">
        <v>354</v>
      </c>
      <c r="E6" s="162"/>
    </row>
    <row r="7" spans="2:5" s="111" customFormat="1" ht="24" x14ac:dyDescent="0.25">
      <c r="B7" s="292"/>
      <c r="C7" s="163">
        <v>5</v>
      </c>
      <c r="D7" s="164" t="s">
        <v>355</v>
      </c>
      <c r="E7" s="162"/>
    </row>
    <row r="8" spans="2:5" s="111" customFormat="1" ht="24" x14ac:dyDescent="0.25">
      <c r="B8" s="292"/>
      <c r="C8" s="163">
        <v>6</v>
      </c>
      <c r="D8" s="164" t="s">
        <v>356</v>
      </c>
      <c r="E8" s="162"/>
    </row>
    <row r="9" spans="2:5" s="111" customFormat="1" ht="24" x14ac:dyDescent="0.25">
      <c r="B9" s="292"/>
      <c r="C9" s="163">
        <v>7</v>
      </c>
      <c r="D9" s="164" t="s">
        <v>357</v>
      </c>
      <c r="E9" s="162"/>
    </row>
    <row r="10" spans="2:5" s="111" customFormat="1" x14ac:dyDescent="0.25">
      <c r="B10" s="294">
        <v>2</v>
      </c>
      <c r="C10" s="297" t="s">
        <v>358</v>
      </c>
      <c r="D10" s="298"/>
      <c r="E10" s="162"/>
    </row>
    <row r="11" spans="2:5" s="111" customFormat="1" x14ac:dyDescent="0.25">
      <c r="B11" s="295"/>
      <c r="C11" s="163">
        <v>8</v>
      </c>
      <c r="D11" s="164" t="s">
        <v>359</v>
      </c>
      <c r="E11" s="162"/>
    </row>
    <row r="12" spans="2:5" s="111" customFormat="1" ht="24" x14ac:dyDescent="0.25">
      <c r="B12" s="295"/>
      <c r="C12" s="163">
        <v>9</v>
      </c>
      <c r="D12" s="164" t="s">
        <v>360</v>
      </c>
      <c r="E12" s="162"/>
    </row>
    <row r="13" spans="2:5" s="111" customFormat="1" ht="24" x14ac:dyDescent="0.25">
      <c r="B13" s="295"/>
      <c r="C13" s="163">
        <v>10</v>
      </c>
      <c r="D13" s="164" t="s">
        <v>361</v>
      </c>
      <c r="E13" s="162"/>
    </row>
    <row r="14" spans="2:5" s="111" customFormat="1" ht="24" x14ac:dyDescent="0.25">
      <c r="B14" s="295"/>
      <c r="C14" s="163">
        <v>11</v>
      </c>
      <c r="D14" s="164" t="s">
        <v>362</v>
      </c>
      <c r="E14" s="162"/>
    </row>
    <row r="15" spans="2:5" s="111" customFormat="1" ht="36" x14ac:dyDescent="0.25">
      <c r="B15" s="295"/>
      <c r="C15" s="163">
        <v>12</v>
      </c>
      <c r="D15" s="164" t="s">
        <v>363</v>
      </c>
      <c r="E15" s="162"/>
    </row>
    <row r="16" spans="2:5" s="111" customFormat="1" ht="24" x14ac:dyDescent="0.25">
      <c r="B16" s="295"/>
      <c r="C16" s="163">
        <v>13</v>
      </c>
      <c r="D16" s="164" t="s">
        <v>364</v>
      </c>
      <c r="E16" s="162"/>
    </row>
    <row r="17" spans="2:5" s="111" customFormat="1" ht="24" x14ac:dyDescent="0.25">
      <c r="B17" s="295"/>
      <c r="C17" s="163">
        <v>14</v>
      </c>
      <c r="D17" s="164" t="s">
        <v>365</v>
      </c>
      <c r="E17" s="162"/>
    </row>
    <row r="18" spans="2:5" s="111" customFormat="1" ht="24" x14ac:dyDescent="0.25">
      <c r="B18" s="296"/>
      <c r="C18" s="163">
        <v>15</v>
      </c>
      <c r="D18" s="164" t="s">
        <v>366</v>
      </c>
      <c r="E18" s="162"/>
    </row>
    <row r="19" spans="2:5" s="111" customFormat="1" x14ac:dyDescent="0.25">
      <c r="B19" s="294">
        <v>3</v>
      </c>
      <c r="C19" s="299" t="s">
        <v>367</v>
      </c>
      <c r="D19" s="299"/>
      <c r="E19" s="162"/>
    </row>
    <row r="20" spans="2:5" s="111" customFormat="1" x14ac:dyDescent="0.25">
      <c r="B20" s="295"/>
      <c r="C20" s="163">
        <v>16</v>
      </c>
      <c r="D20" s="164" t="s">
        <v>368</v>
      </c>
      <c r="E20" s="162"/>
    </row>
    <row r="21" spans="2:5" s="111" customFormat="1" ht="24" x14ac:dyDescent="0.25">
      <c r="B21" s="295"/>
      <c r="C21" s="163">
        <v>17</v>
      </c>
      <c r="D21" s="164" t="s">
        <v>369</v>
      </c>
      <c r="E21" s="162"/>
    </row>
    <row r="22" spans="2:5" s="111" customFormat="1" x14ac:dyDescent="0.25">
      <c r="B22" s="295"/>
      <c r="C22" s="163">
        <v>18</v>
      </c>
      <c r="D22" s="164" t="s">
        <v>370</v>
      </c>
      <c r="E22" s="162"/>
    </row>
    <row r="23" spans="2:5" s="111" customFormat="1" x14ac:dyDescent="0.25">
      <c r="B23" s="295"/>
      <c r="C23" s="163">
        <v>19</v>
      </c>
      <c r="D23" s="164" t="s">
        <v>371</v>
      </c>
      <c r="E23" s="162"/>
    </row>
    <row r="24" spans="2:5" s="111" customFormat="1" x14ac:dyDescent="0.25">
      <c r="B24" s="295"/>
      <c r="C24" s="163">
        <v>20</v>
      </c>
      <c r="D24" s="164" t="s">
        <v>372</v>
      </c>
      <c r="E24" s="162"/>
    </row>
    <row r="25" spans="2:5" s="111" customFormat="1" x14ac:dyDescent="0.25">
      <c r="B25" s="295"/>
      <c r="C25" s="165">
        <v>21</v>
      </c>
      <c r="D25" s="166" t="s">
        <v>373</v>
      </c>
      <c r="E25" s="162"/>
    </row>
    <row r="26" spans="2:5" s="111" customFormat="1" x14ac:dyDescent="0.25">
      <c r="B26" s="295"/>
      <c r="C26" s="163">
        <v>22</v>
      </c>
      <c r="D26" s="164" t="s">
        <v>374</v>
      </c>
      <c r="E26" s="162"/>
    </row>
    <row r="27" spans="2:5" s="111" customFormat="1" x14ac:dyDescent="0.25">
      <c r="B27" s="295"/>
      <c r="C27" s="163">
        <v>23</v>
      </c>
      <c r="D27" s="164" t="s">
        <v>375</v>
      </c>
      <c r="E27" s="162"/>
    </row>
    <row r="28" spans="2:5" s="111" customFormat="1" x14ac:dyDescent="0.25">
      <c r="B28" s="295"/>
      <c r="C28" s="163">
        <v>24</v>
      </c>
      <c r="D28" s="164" t="s">
        <v>376</v>
      </c>
      <c r="E28" s="162"/>
    </row>
    <row r="29" spans="2:5" s="111" customFormat="1" x14ac:dyDescent="0.25">
      <c r="B29" s="295"/>
      <c r="C29" s="163">
        <v>25</v>
      </c>
      <c r="D29" s="164" t="s">
        <v>377</v>
      </c>
      <c r="E29" s="162"/>
    </row>
    <row r="30" spans="2:5" s="111" customFormat="1" ht="36" x14ac:dyDescent="0.25">
      <c r="B30" s="295"/>
      <c r="C30" s="163">
        <v>26</v>
      </c>
      <c r="D30" s="164" t="s">
        <v>378</v>
      </c>
      <c r="E30" s="162"/>
    </row>
    <row r="31" spans="2:5" s="111" customFormat="1" ht="24" x14ac:dyDescent="0.25">
      <c r="B31" s="295"/>
      <c r="C31" s="163">
        <v>27</v>
      </c>
      <c r="D31" s="164" t="s">
        <v>379</v>
      </c>
      <c r="E31" s="162"/>
    </row>
    <row r="32" spans="2:5" s="111" customFormat="1" x14ac:dyDescent="0.25">
      <c r="B32" s="296"/>
      <c r="C32" s="163">
        <v>28</v>
      </c>
      <c r="D32" s="164" t="s">
        <v>380</v>
      </c>
      <c r="E32" s="162"/>
    </row>
    <row r="33" spans="2:5" s="111" customFormat="1" x14ac:dyDescent="0.25">
      <c r="B33" s="294">
        <v>4</v>
      </c>
      <c r="C33" s="300" t="s">
        <v>381</v>
      </c>
      <c r="D33" s="301"/>
      <c r="E33" s="162"/>
    </row>
    <row r="34" spans="2:5" s="111" customFormat="1" x14ac:dyDescent="0.25">
      <c r="B34" s="295"/>
      <c r="C34" s="163">
        <v>29</v>
      </c>
      <c r="D34" s="164" t="s">
        <v>382</v>
      </c>
      <c r="E34" s="162"/>
    </row>
    <row r="35" spans="2:5" s="111" customFormat="1" x14ac:dyDescent="0.25">
      <c r="B35" s="295"/>
      <c r="C35" s="163">
        <v>30</v>
      </c>
      <c r="D35" s="164" t="s">
        <v>383</v>
      </c>
      <c r="E35" s="162"/>
    </row>
    <row r="36" spans="2:5" s="111" customFormat="1" x14ac:dyDescent="0.25">
      <c r="B36" s="295"/>
      <c r="C36" s="163">
        <v>31</v>
      </c>
      <c r="D36" s="164" t="s">
        <v>384</v>
      </c>
      <c r="E36" s="162"/>
    </row>
    <row r="37" spans="2:5" s="111" customFormat="1" x14ac:dyDescent="0.25">
      <c r="B37" s="295"/>
      <c r="C37" s="163">
        <v>32</v>
      </c>
      <c r="D37" s="164" t="s">
        <v>385</v>
      </c>
      <c r="E37" s="162"/>
    </row>
    <row r="38" spans="2:5" s="111" customFormat="1" ht="24" x14ac:dyDescent="0.25">
      <c r="B38" s="295"/>
      <c r="C38" s="163">
        <v>33</v>
      </c>
      <c r="D38" s="164" t="s">
        <v>386</v>
      </c>
      <c r="E38" s="162"/>
    </row>
    <row r="39" spans="2:5" s="111" customFormat="1" x14ac:dyDescent="0.25">
      <c r="B39" s="295"/>
      <c r="C39" s="163">
        <v>34</v>
      </c>
      <c r="D39" s="164" t="s">
        <v>387</v>
      </c>
      <c r="E39" s="162"/>
    </row>
    <row r="40" spans="2:5" s="111" customFormat="1" ht="36" x14ac:dyDescent="0.25">
      <c r="B40" s="295"/>
      <c r="C40" s="163">
        <v>35</v>
      </c>
      <c r="D40" s="164" t="s">
        <v>388</v>
      </c>
      <c r="E40" s="162"/>
    </row>
    <row r="41" spans="2:5" s="111" customFormat="1" ht="24" x14ac:dyDescent="0.25">
      <c r="B41" s="295"/>
      <c r="C41" s="163">
        <v>36</v>
      </c>
      <c r="D41" s="164" t="s">
        <v>389</v>
      </c>
      <c r="E41" s="162"/>
    </row>
    <row r="42" spans="2:5" s="111" customFormat="1" ht="36" x14ac:dyDescent="0.25">
      <c r="B42" s="295"/>
      <c r="C42" s="163">
        <v>37</v>
      </c>
      <c r="D42" s="164" t="s">
        <v>390</v>
      </c>
      <c r="E42" s="162"/>
    </row>
    <row r="43" spans="2:5" s="111" customFormat="1" ht="24" x14ac:dyDescent="0.25">
      <c r="B43" s="296"/>
      <c r="C43" s="163">
        <v>38</v>
      </c>
      <c r="D43" s="164" t="s">
        <v>391</v>
      </c>
      <c r="E43" s="162"/>
    </row>
    <row r="44" spans="2:5" s="111" customFormat="1" x14ac:dyDescent="0.25">
      <c r="B44" s="294">
        <v>5</v>
      </c>
      <c r="C44" s="299" t="s">
        <v>392</v>
      </c>
      <c r="D44" s="299"/>
      <c r="E44" s="162"/>
    </row>
    <row r="45" spans="2:5" s="111" customFormat="1" x14ac:dyDescent="0.25">
      <c r="B45" s="295"/>
      <c r="C45" s="163">
        <v>39</v>
      </c>
      <c r="D45" s="164" t="s">
        <v>393</v>
      </c>
      <c r="E45" s="162"/>
    </row>
    <row r="46" spans="2:5" s="111" customFormat="1" x14ac:dyDescent="0.25">
      <c r="B46" s="295"/>
      <c r="C46" s="163">
        <v>40</v>
      </c>
      <c r="D46" s="164" t="s">
        <v>394</v>
      </c>
      <c r="E46" s="162"/>
    </row>
    <row r="47" spans="2:5" s="111" customFormat="1" x14ac:dyDescent="0.25">
      <c r="B47" s="295"/>
      <c r="C47" s="163">
        <v>41</v>
      </c>
      <c r="D47" s="164" t="s">
        <v>395</v>
      </c>
      <c r="E47" s="162"/>
    </row>
    <row r="48" spans="2:5" s="111" customFormat="1" ht="24" x14ac:dyDescent="0.25">
      <c r="B48" s="295"/>
      <c r="C48" s="163">
        <v>42</v>
      </c>
      <c r="D48" s="164" t="s">
        <v>396</v>
      </c>
      <c r="E48" s="162"/>
    </row>
    <row r="49" spans="2:5" s="111" customFormat="1" x14ac:dyDescent="0.25">
      <c r="B49" s="295"/>
      <c r="C49" s="163">
        <v>43</v>
      </c>
      <c r="D49" s="164" t="s">
        <v>397</v>
      </c>
      <c r="E49" s="162"/>
    </row>
    <row r="50" spans="2:5" s="111" customFormat="1" ht="24" x14ac:dyDescent="0.25">
      <c r="B50" s="295"/>
      <c r="C50" s="163">
        <v>44</v>
      </c>
      <c r="D50" s="164" t="s">
        <v>398</v>
      </c>
      <c r="E50" s="162"/>
    </row>
    <row r="51" spans="2:5" s="111" customFormat="1" ht="24" x14ac:dyDescent="0.25">
      <c r="B51" s="295"/>
      <c r="C51" s="163">
        <v>45</v>
      </c>
      <c r="D51" s="164" t="s">
        <v>399</v>
      </c>
      <c r="E51" s="162"/>
    </row>
    <row r="52" spans="2:5" s="111" customFormat="1" x14ac:dyDescent="0.25">
      <c r="B52" s="295"/>
      <c r="C52" s="163">
        <v>46</v>
      </c>
      <c r="D52" s="164" t="s">
        <v>400</v>
      </c>
      <c r="E52" s="162"/>
    </row>
    <row r="53" spans="2:5" s="111" customFormat="1" x14ac:dyDescent="0.25">
      <c r="B53" s="296"/>
      <c r="C53" s="163">
        <v>47</v>
      </c>
      <c r="D53" s="164" t="s">
        <v>401</v>
      </c>
      <c r="E53" s="162"/>
    </row>
    <row r="54" spans="2:5" s="111" customFormat="1" x14ac:dyDescent="0.25">
      <c r="B54" s="294">
        <v>6</v>
      </c>
      <c r="C54" s="293" t="s">
        <v>402</v>
      </c>
      <c r="D54" s="293"/>
      <c r="E54" s="162"/>
    </row>
    <row r="55" spans="2:5" s="111" customFormat="1" x14ac:dyDescent="0.25">
      <c r="B55" s="295"/>
      <c r="C55" s="163">
        <v>48</v>
      </c>
      <c r="D55" s="164" t="s">
        <v>403</v>
      </c>
      <c r="E55" s="162"/>
    </row>
    <row r="56" spans="2:5" s="111" customFormat="1" ht="24" x14ac:dyDescent="0.25">
      <c r="B56" s="295"/>
      <c r="C56" s="163">
        <v>49</v>
      </c>
      <c r="D56" s="164" t="s">
        <v>404</v>
      </c>
      <c r="E56" s="162"/>
    </row>
    <row r="57" spans="2:5" s="111" customFormat="1" ht="24" x14ac:dyDescent="0.25">
      <c r="B57" s="295"/>
      <c r="C57" s="163">
        <v>50</v>
      </c>
      <c r="D57" s="164" t="s">
        <v>405</v>
      </c>
      <c r="E57" s="162"/>
    </row>
    <row r="58" spans="2:5" s="111" customFormat="1" ht="24" x14ac:dyDescent="0.25">
      <c r="B58" s="295"/>
      <c r="C58" s="163">
        <v>51</v>
      </c>
      <c r="D58" s="164" t="s">
        <v>406</v>
      </c>
      <c r="E58" s="162"/>
    </row>
    <row r="59" spans="2:5" s="111" customFormat="1" x14ac:dyDescent="0.25">
      <c r="B59" s="295"/>
      <c r="C59" s="163">
        <v>52</v>
      </c>
      <c r="D59" s="164" t="s">
        <v>407</v>
      </c>
      <c r="E59" s="162"/>
    </row>
    <row r="60" spans="2:5" s="111" customFormat="1" x14ac:dyDescent="0.25">
      <c r="B60" s="295"/>
      <c r="C60" s="163">
        <v>53</v>
      </c>
      <c r="D60" s="164" t="s">
        <v>408</v>
      </c>
      <c r="E60" s="162"/>
    </row>
    <row r="61" spans="2:5" s="111" customFormat="1" ht="24" x14ac:dyDescent="0.25">
      <c r="B61" s="295"/>
      <c r="C61" s="163">
        <v>54</v>
      </c>
      <c r="D61" s="164" t="s">
        <v>409</v>
      </c>
      <c r="E61" s="162"/>
    </row>
    <row r="62" spans="2:5" s="111" customFormat="1" x14ac:dyDescent="0.25">
      <c r="B62" s="296"/>
      <c r="C62" s="163">
        <v>55</v>
      </c>
      <c r="D62" s="164" t="s">
        <v>410</v>
      </c>
      <c r="E62" s="162"/>
    </row>
    <row r="63" spans="2:5" s="111" customFormat="1" x14ac:dyDescent="0.25">
      <c r="B63" s="294">
        <v>7</v>
      </c>
      <c r="C63" s="302" t="s">
        <v>411</v>
      </c>
      <c r="D63" s="303"/>
      <c r="E63" s="162"/>
    </row>
    <row r="64" spans="2:5" s="111" customFormat="1" x14ac:dyDescent="0.25">
      <c r="B64" s="295"/>
      <c r="C64" s="163">
        <v>56</v>
      </c>
      <c r="D64" s="164" t="s">
        <v>412</v>
      </c>
      <c r="E64" s="162"/>
    </row>
    <row r="65" spans="2:5" s="111" customFormat="1" x14ac:dyDescent="0.25">
      <c r="B65" s="295"/>
      <c r="C65" s="163">
        <v>57</v>
      </c>
      <c r="D65" s="164" t="s">
        <v>413</v>
      </c>
      <c r="E65" s="162"/>
    </row>
    <row r="66" spans="2:5" s="111" customFormat="1" x14ac:dyDescent="0.25">
      <c r="B66" s="295"/>
      <c r="C66" s="163">
        <v>58</v>
      </c>
      <c r="D66" s="164" t="s">
        <v>414</v>
      </c>
      <c r="E66" s="162"/>
    </row>
    <row r="67" spans="2:5" s="111" customFormat="1" ht="24" x14ac:dyDescent="0.25">
      <c r="B67" s="295"/>
      <c r="C67" s="163">
        <v>59</v>
      </c>
      <c r="D67" s="164" t="s">
        <v>415</v>
      </c>
      <c r="E67" s="162"/>
    </row>
    <row r="68" spans="2:5" s="111" customFormat="1" ht="24" x14ac:dyDescent="0.25">
      <c r="B68" s="296"/>
      <c r="C68" s="163">
        <v>60</v>
      </c>
      <c r="D68" s="164" t="s">
        <v>416</v>
      </c>
      <c r="E68" s="162"/>
    </row>
    <row r="69" spans="2:5" s="111" customFormat="1" x14ac:dyDescent="0.25">
      <c r="B69" s="294">
        <v>8</v>
      </c>
      <c r="C69" s="304" t="s">
        <v>417</v>
      </c>
      <c r="D69" s="305"/>
      <c r="E69" s="162"/>
    </row>
    <row r="70" spans="2:5" s="111" customFormat="1" x14ac:dyDescent="0.25">
      <c r="B70" s="295"/>
      <c r="C70" s="163">
        <v>61</v>
      </c>
      <c r="D70" s="164" t="s">
        <v>418</v>
      </c>
      <c r="E70" s="162"/>
    </row>
    <row r="71" spans="2:5" s="111" customFormat="1" x14ac:dyDescent="0.25">
      <c r="B71" s="295"/>
      <c r="C71" s="163">
        <v>62</v>
      </c>
      <c r="D71" s="164" t="s">
        <v>419</v>
      </c>
      <c r="E71" s="162"/>
    </row>
    <row r="72" spans="2:5" s="111" customFormat="1" ht="24" x14ac:dyDescent="0.25">
      <c r="B72" s="295"/>
      <c r="C72" s="163">
        <v>63</v>
      </c>
      <c r="D72" s="164" t="s">
        <v>420</v>
      </c>
      <c r="E72" s="162"/>
    </row>
    <row r="73" spans="2:5" s="111" customFormat="1" ht="24" x14ac:dyDescent="0.25">
      <c r="B73" s="295"/>
      <c r="C73" s="163">
        <v>64</v>
      </c>
      <c r="D73" s="164" t="s">
        <v>421</v>
      </c>
      <c r="E73" s="162"/>
    </row>
    <row r="74" spans="2:5" s="111" customFormat="1" x14ac:dyDescent="0.25">
      <c r="B74" s="295"/>
      <c r="C74" s="163">
        <v>65</v>
      </c>
      <c r="D74" s="164" t="s">
        <v>422</v>
      </c>
      <c r="E74" s="162"/>
    </row>
    <row r="75" spans="2:5" s="111" customFormat="1" x14ac:dyDescent="0.25">
      <c r="B75" s="295"/>
      <c r="C75" s="163">
        <v>66</v>
      </c>
      <c r="D75" s="164" t="s">
        <v>423</v>
      </c>
      <c r="E75" s="162"/>
    </row>
    <row r="76" spans="2:5" s="111" customFormat="1" ht="24" x14ac:dyDescent="0.25">
      <c r="B76" s="295"/>
      <c r="C76" s="163">
        <v>67</v>
      </c>
      <c r="D76" s="164" t="s">
        <v>424</v>
      </c>
      <c r="E76" s="162"/>
    </row>
    <row r="77" spans="2:5" s="111" customFormat="1" x14ac:dyDescent="0.25">
      <c r="B77" s="295"/>
      <c r="C77" s="163">
        <v>68</v>
      </c>
      <c r="D77" s="164" t="s">
        <v>425</v>
      </c>
      <c r="E77" s="162"/>
    </row>
    <row r="78" spans="2:5" s="111" customFormat="1" x14ac:dyDescent="0.25">
      <c r="B78" s="295"/>
      <c r="C78" s="163">
        <v>69</v>
      </c>
      <c r="D78" s="164" t="s">
        <v>426</v>
      </c>
      <c r="E78" s="162"/>
    </row>
    <row r="79" spans="2:5" s="111" customFormat="1" x14ac:dyDescent="0.25">
      <c r="B79" s="295"/>
      <c r="C79" s="163">
        <v>70</v>
      </c>
      <c r="D79" s="164" t="s">
        <v>427</v>
      </c>
      <c r="E79" s="162"/>
    </row>
    <row r="80" spans="2:5" s="111" customFormat="1" ht="24" x14ac:dyDescent="0.25">
      <c r="B80" s="295"/>
      <c r="C80" s="163">
        <v>71</v>
      </c>
      <c r="D80" s="164" t="s">
        <v>428</v>
      </c>
      <c r="E80" s="162"/>
    </row>
    <row r="81" spans="2:5" s="111" customFormat="1" x14ac:dyDescent="0.25">
      <c r="B81" s="296"/>
      <c r="C81" s="163">
        <v>72</v>
      </c>
      <c r="D81" s="164" t="s">
        <v>429</v>
      </c>
      <c r="E81" s="162"/>
    </row>
    <row r="82" spans="2:5" s="111" customFormat="1" x14ac:dyDescent="0.25">
      <c r="B82" s="294">
        <v>9</v>
      </c>
      <c r="C82" s="306" t="s">
        <v>430</v>
      </c>
      <c r="D82" s="306"/>
      <c r="E82" s="162"/>
    </row>
    <row r="83" spans="2:5" s="111" customFormat="1" ht="24" x14ac:dyDescent="0.25">
      <c r="B83" s="295"/>
      <c r="C83" s="163">
        <v>73</v>
      </c>
      <c r="D83" s="164" t="s">
        <v>431</v>
      </c>
      <c r="E83" s="162"/>
    </row>
    <row r="84" spans="2:5" s="111" customFormat="1" ht="24" x14ac:dyDescent="0.25">
      <c r="B84" s="295"/>
      <c r="C84" s="163">
        <v>74</v>
      </c>
      <c r="D84" s="164" t="s">
        <v>432</v>
      </c>
      <c r="E84" s="162"/>
    </row>
    <row r="85" spans="2:5" s="111" customFormat="1" ht="24" x14ac:dyDescent="0.25">
      <c r="B85" s="295"/>
      <c r="C85" s="163">
        <v>75</v>
      </c>
      <c r="D85" s="164" t="s">
        <v>433</v>
      </c>
      <c r="E85" s="162"/>
    </row>
    <row r="86" spans="2:5" s="111" customFormat="1" ht="24" x14ac:dyDescent="0.25">
      <c r="B86" s="295"/>
      <c r="C86" s="163">
        <v>76</v>
      </c>
      <c r="D86" s="164" t="s">
        <v>434</v>
      </c>
      <c r="E86" s="162"/>
    </row>
    <row r="87" spans="2:5" s="111" customFormat="1" ht="24" x14ac:dyDescent="0.25">
      <c r="B87" s="295"/>
      <c r="C87" s="163">
        <v>77</v>
      </c>
      <c r="D87" s="164" t="s">
        <v>435</v>
      </c>
      <c r="E87" s="162"/>
    </row>
    <row r="88" spans="2:5" s="111" customFormat="1" ht="24" x14ac:dyDescent="0.25">
      <c r="B88" s="295"/>
      <c r="C88" s="163">
        <v>78</v>
      </c>
      <c r="D88" s="164" t="s">
        <v>436</v>
      </c>
      <c r="E88" s="162"/>
    </row>
    <row r="89" spans="2:5" s="111" customFormat="1" ht="24" x14ac:dyDescent="0.25">
      <c r="B89" s="295"/>
      <c r="C89" s="163">
        <v>79</v>
      </c>
      <c r="D89" s="164" t="s">
        <v>437</v>
      </c>
      <c r="E89" s="162"/>
    </row>
    <row r="90" spans="2:5" s="111" customFormat="1" x14ac:dyDescent="0.25">
      <c r="B90" s="296"/>
      <c r="C90" s="163">
        <v>80</v>
      </c>
      <c r="D90" s="164" t="s">
        <v>438</v>
      </c>
      <c r="E90" s="162"/>
    </row>
    <row r="91" spans="2:5" s="111" customFormat="1" x14ac:dyDescent="0.25">
      <c r="B91" s="294">
        <v>10</v>
      </c>
      <c r="C91" s="304" t="s">
        <v>439</v>
      </c>
      <c r="D91" s="305"/>
      <c r="E91" s="162"/>
    </row>
    <row r="92" spans="2:5" s="111" customFormat="1" x14ac:dyDescent="0.25">
      <c r="B92" s="295"/>
      <c r="C92" s="163">
        <v>81</v>
      </c>
      <c r="D92" s="164" t="s">
        <v>440</v>
      </c>
      <c r="E92" s="162"/>
    </row>
    <row r="93" spans="2:5" s="111" customFormat="1" x14ac:dyDescent="0.25">
      <c r="B93" s="295"/>
      <c r="C93" s="163">
        <v>82</v>
      </c>
      <c r="D93" s="164" t="s">
        <v>441</v>
      </c>
      <c r="E93" s="162"/>
    </row>
    <row r="94" spans="2:5" s="111" customFormat="1" x14ac:dyDescent="0.25">
      <c r="B94" s="295"/>
      <c r="C94" s="163">
        <v>83</v>
      </c>
      <c r="D94" s="164" t="s">
        <v>442</v>
      </c>
      <c r="E94" s="162"/>
    </row>
    <row r="95" spans="2:5" s="111" customFormat="1" x14ac:dyDescent="0.25">
      <c r="B95" s="295"/>
      <c r="C95" s="163">
        <v>84</v>
      </c>
      <c r="D95" s="164" t="s">
        <v>443</v>
      </c>
      <c r="E95" s="162"/>
    </row>
    <row r="96" spans="2:5" s="111" customFormat="1" x14ac:dyDescent="0.25">
      <c r="B96" s="295"/>
      <c r="C96" s="163">
        <v>85</v>
      </c>
      <c r="D96" s="164" t="s">
        <v>444</v>
      </c>
      <c r="E96" s="162"/>
    </row>
    <row r="97" spans="2:5" s="111" customFormat="1" x14ac:dyDescent="0.25">
      <c r="B97" s="295"/>
      <c r="C97" s="163">
        <v>86</v>
      </c>
      <c r="D97" s="164" t="s">
        <v>445</v>
      </c>
      <c r="E97" s="162"/>
    </row>
    <row r="98" spans="2:5" s="111" customFormat="1" x14ac:dyDescent="0.25">
      <c r="B98" s="295"/>
      <c r="C98" s="163">
        <v>87</v>
      </c>
      <c r="D98" s="164" t="s">
        <v>446</v>
      </c>
      <c r="E98" s="162"/>
    </row>
    <row r="99" spans="2:5" s="111" customFormat="1" x14ac:dyDescent="0.25">
      <c r="B99" s="295"/>
      <c r="C99" s="163">
        <v>88</v>
      </c>
      <c r="D99" s="164" t="s">
        <v>447</v>
      </c>
      <c r="E99" s="162"/>
    </row>
    <row r="100" spans="2:5" s="111" customFormat="1" ht="24" x14ac:dyDescent="0.25">
      <c r="B100" s="295"/>
      <c r="C100" s="163">
        <v>89</v>
      </c>
      <c r="D100" s="164" t="s">
        <v>448</v>
      </c>
      <c r="E100" s="162"/>
    </row>
    <row r="101" spans="2:5" s="111" customFormat="1" x14ac:dyDescent="0.25">
      <c r="B101" s="296"/>
      <c r="C101" s="163">
        <v>90</v>
      </c>
      <c r="D101" s="164" t="s">
        <v>449</v>
      </c>
      <c r="E101" s="162"/>
    </row>
    <row r="102" spans="2:5" s="111" customFormat="1" x14ac:dyDescent="0.25">
      <c r="B102" s="294">
        <v>11</v>
      </c>
      <c r="C102" s="306" t="s">
        <v>450</v>
      </c>
      <c r="D102" s="306"/>
      <c r="E102" s="162"/>
    </row>
    <row r="103" spans="2:5" s="111" customFormat="1" x14ac:dyDescent="0.25">
      <c r="B103" s="295"/>
      <c r="C103" s="165">
        <v>91</v>
      </c>
      <c r="D103" s="166" t="s">
        <v>451</v>
      </c>
      <c r="E103" s="162"/>
    </row>
    <row r="104" spans="2:5" s="111" customFormat="1" ht="24" x14ac:dyDescent="0.25">
      <c r="B104" s="295"/>
      <c r="C104" s="165">
        <v>92</v>
      </c>
      <c r="D104" s="166" t="s">
        <v>452</v>
      </c>
      <c r="E104" s="162"/>
    </row>
    <row r="105" spans="2:5" s="111" customFormat="1" x14ac:dyDescent="0.25">
      <c r="B105" s="295"/>
      <c r="C105" s="163">
        <v>93</v>
      </c>
      <c r="D105" s="164" t="s">
        <v>453</v>
      </c>
      <c r="E105" s="162"/>
    </row>
    <row r="106" spans="2:5" s="111" customFormat="1" x14ac:dyDescent="0.25">
      <c r="B106" s="295"/>
      <c r="C106" s="163">
        <v>94</v>
      </c>
      <c r="D106" s="164" t="s">
        <v>454</v>
      </c>
      <c r="E106" s="162"/>
    </row>
    <row r="107" spans="2:5" s="111" customFormat="1" ht="24" x14ac:dyDescent="0.25">
      <c r="B107" s="295"/>
      <c r="C107" s="163">
        <v>95</v>
      </c>
      <c r="D107" s="164" t="s">
        <v>455</v>
      </c>
      <c r="E107" s="162"/>
    </row>
    <row r="108" spans="2:5" s="111" customFormat="1" x14ac:dyDescent="0.25">
      <c r="B108" s="295"/>
      <c r="C108" s="163">
        <v>96</v>
      </c>
      <c r="D108" s="164" t="s">
        <v>456</v>
      </c>
      <c r="E108" s="162"/>
    </row>
    <row r="109" spans="2:5" s="111" customFormat="1" x14ac:dyDescent="0.25">
      <c r="B109" s="295"/>
      <c r="C109" s="163">
        <v>97</v>
      </c>
      <c r="D109" s="164" t="s">
        <v>457</v>
      </c>
      <c r="E109" s="162"/>
    </row>
    <row r="110" spans="2:5" s="111" customFormat="1" x14ac:dyDescent="0.25">
      <c r="B110" s="295"/>
      <c r="C110" s="163">
        <v>98</v>
      </c>
      <c r="D110" s="164" t="s">
        <v>458</v>
      </c>
      <c r="E110" s="162"/>
    </row>
    <row r="111" spans="2:5" s="111" customFormat="1" ht="36" x14ac:dyDescent="0.25">
      <c r="B111" s="295"/>
      <c r="C111" s="163">
        <v>99</v>
      </c>
      <c r="D111" s="164" t="s">
        <v>459</v>
      </c>
      <c r="E111" s="162"/>
    </row>
    <row r="112" spans="2:5" s="111" customFormat="1" x14ac:dyDescent="0.25">
      <c r="B112" s="296"/>
      <c r="C112" s="163">
        <v>100</v>
      </c>
      <c r="D112" s="164" t="s">
        <v>460</v>
      </c>
      <c r="E112" s="162"/>
    </row>
    <row r="113" spans="2:5" s="111" customFormat="1" x14ac:dyDescent="0.25">
      <c r="B113" s="294">
        <v>12</v>
      </c>
      <c r="C113" s="306" t="s">
        <v>461</v>
      </c>
      <c r="D113" s="306"/>
      <c r="E113" s="162"/>
    </row>
    <row r="114" spans="2:5" s="111" customFormat="1" ht="24" x14ac:dyDescent="0.25">
      <c r="B114" s="295"/>
      <c r="C114" s="163">
        <v>101</v>
      </c>
      <c r="D114" s="164" t="s">
        <v>462</v>
      </c>
      <c r="E114" s="162"/>
    </row>
    <row r="115" spans="2:5" s="111" customFormat="1" x14ac:dyDescent="0.25">
      <c r="B115" s="295"/>
      <c r="C115" s="163">
        <v>102</v>
      </c>
      <c r="D115" s="164" t="s">
        <v>463</v>
      </c>
      <c r="E115" s="162"/>
    </row>
    <row r="116" spans="2:5" s="111" customFormat="1" ht="24" x14ac:dyDescent="0.25">
      <c r="B116" s="295"/>
      <c r="C116" s="163">
        <v>103</v>
      </c>
      <c r="D116" s="164" t="s">
        <v>464</v>
      </c>
      <c r="E116" s="162"/>
    </row>
    <row r="117" spans="2:5" s="111" customFormat="1" ht="24" x14ac:dyDescent="0.25">
      <c r="B117" s="295"/>
      <c r="C117" s="163">
        <v>104</v>
      </c>
      <c r="D117" s="164" t="s">
        <v>465</v>
      </c>
      <c r="E117" s="162"/>
    </row>
    <row r="118" spans="2:5" s="111" customFormat="1" x14ac:dyDescent="0.25">
      <c r="B118" s="295"/>
      <c r="C118" s="163">
        <v>105</v>
      </c>
      <c r="D118" s="164" t="s">
        <v>466</v>
      </c>
      <c r="E118" s="162"/>
    </row>
    <row r="119" spans="2:5" s="111" customFormat="1" x14ac:dyDescent="0.25">
      <c r="B119" s="295"/>
      <c r="C119" s="163">
        <v>106</v>
      </c>
      <c r="D119" s="164" t="s">
        <v>467</v>
      </c>
      <c r="E119" s="162"/>
    </row>
    <row r="120" spans="2:5" s="111" customFormat="1" x14ac:dyDescent="0.25">
      <c r="B120" s="295"/>
      <c r="C120" s="163">
        <v>107</v>
      </c>
      <c r="D120" s="164" t="s">
        <v>468</v>
      </c>
      <c r="E120" s="162"/>
    </row>
    <row r="121" spans="2:5" s="111" customFormat="1" x14ac:dyDescent="0.25">
      <c r="B121" s="295"/>
      <c r="C121" s="163">
        <v>108</v>
      </c>
      <c r="D121" s="164" t="s">
        <v>469</v>
      </c>
      <c r="E121" s="162"/>
    </row>
    <row r="122" spans="2:5" s="111" customFormat="1" x14ac:dyDescent="0.25">
      <c r="B122" s="295"/>
      <c r="C122" s="163">
        <v>109</v>
      </c>
      <c r="D122" s="164" t="s">
        <v>470</v>
      </c>
      <c r="E122" s="162"/>
    </row>
    <row r="123" spans="2:5" s="111" customFormat="1" x14ac:dyDescent="0.25">
      <c r="B123" s="295"/>
      <c r="C123" s="163">
        <v>110</v>
      </c>
      <c r="D123" s="164" t="s">
        <v>471</v>
      </c>
      <c r="E123" s="162"/>
    </row>
    <row r="124" spans="2:5" s="111" customFormat="1" ht="36" x14ac:dyDescent="0.25">
      <c r="B124" s="296"/>
      <c r="C124" s="163">
        <v>111</v>
      </c>
      <c r="D124" s="164" t="s">
        <v>472</v>
      </c>
      <c r="E124" s="162"/>
    </row>
    <row r="125" spans="2:5" s="111" customFormat="1" x14ac:dyDescent="0.25">
      <c r="B125" s="294">
        <v>13</v>
      </c>
      <c r="C125" s="306" t="s">
        <v>473</v>
      </c>
      <c r="D125" s="306"/>
      <c r="E125" s="162"/>
    </row>
    <row r="126" spans="2:5" s="111" customFormat="1" x14ac:dyDescent="0.25">
      <c r="B126" s="295"/>
      <c r="C126" s="163">
        <v>112</v>
      </c>
      <c r="D126" s="164" t="s">
        <v>474</v>
      </c>
      <c r="E126" s="162"/>
    </row>
    <row r="127" spans="2:5" s="111" customFormat="1" x14ac:dyDescent="0.25">
      <c r="B127" s="295"/>
      <c r="C127" s="163">
        <v>113</v>
      </c>
      <c r="D127" s="164" t="s">
        <v>475</v>
      </c>
      <c r="E127" s="162"/>
    </row>
    <row r="128" spans="2:5" s="111" customFormat="1" x14ac:dyDescent="0.25">
      <c r="B128" s="295"/>
      <c r="C128" s="163">
        <v>114</v>
      </c>
      <c r="D128" s="164" t="s">
        <v>476</v>
      </c>
      <c r="E128" s="162"/>
    </row>
    <row r="129" spans="2:5" s="111" customFormat="1" ht="36" x14ac:dyDescent="0.25">
      <c r="B129" s="295"/>
      <c r="C129" s="163">
        <v>115</v>
      </c>
      <c r="D129" s="164" t="s">
        <v>477</v>
      </c>
      <c r="E129" s="162"/>
    </row>
    <row r="130" spans="2:5" s="111" customFormat="1" ht="24" x14ac:dyDescent="0.25">
      <c r="B130" s="296"/>
      <c r="C130" s="163">
        <v>116</v>
      </c>
      <c r="D130" s="164" t="s">
        <v>478</v>
      </c>
      <c r="E130" s="162"/>
    </row>
    <row r="131" spans="2:5" s="111" customFormat="1" x14ac:dyDescent="0.25">
      <c r="B131" s="294">
        <v>14</v>
      </c>
      <c r="C131" s="306" t="s">
        <v>479</v>
      </c>
      <c r="D131" s="306"/>
      <c r="E131" s="162"/>
    </row>
    <row r="132" spans="2:5" s="111" customFormat="1" x14ac:dyDescent="0.25">
      <c r="B132" s="295"/>
      <c r="C132" s="163">
        <v>117</v>
      </c>
      <c r="D132" s="164" t="s">
        <v>480</v>
      </c>
      <c r="E132" s="162"/>
    </row>
    <row r="133" spans="2:5" s="111" customFormat="1" ht="24" x14ac:dyDescent="0.25">
      <c r="B133" s="295"/>
      <c r="C133" s="163">
        <v>118</v>
      </c>
      <c r="D133" s="164" t="s">
        <v>481</v>
      </c>
      <c r="E133" s="162"/>
    </row>
    <row r="134" spans="2:5" s="111" customFormat="1" x14ac:dyDescent="0.25">
      <c r="B134" s="295"/>
      <c r="C134" s="163">
        <v>119</v>
      </c>
      <c r="D134" s="164" t="s">
        <v>482</v>
      </c>
      <c r="E134" s="162"/>
    </row>
    <row r="135" spans="2:5" s="111" customFormat="1" ht="24" x14ac:dyDescent="0.25">
      <c r="B135" s="295"/>
      <c r="C135" s="163">
        <v>120</v>
      </c>
      <c r="D135" s="164" t="s">
        <v>483</v>
      </c>
      <c r="E135" s="162"/>
    </row>
    <row r="136" spans="2:5" s="111" customFormat="1" x14ac:dyDescent="0.25">
      <c r="B136" s="295"/>
      <c r="C136" s="163">
        <v>121</v>
      </c>
      <c r="D136" s="164" t="s">
        <v>484</v>
      </c>
      <c r="E136" s="162"/>
    </row>
    <row r="137" spans="2:5" s="111" customFormat="1" ht="36" x14ac:dyDescent="0.25">
      <c r="B137" s="295"/>
      <c r="C137" s="163">
        <v>122</v>
      </c>
      <c r="D137" s="164" t="s">
        <v>485</v>
      </c>
      <c r="E137" s="162"/>
    </row>
    <row r="138" spans="2:5" s="111" customFormat="1" ht="24" x14ac:dyDescent="0.25">
      <c r="B138" s="295"/>
      <c r="C138" s="163">
        <v>123</v>
      </c>
      <c r="D138" s="164" t="s">
        <v>486</v>
      </c>
      <c r="E138" s="162"/>
    </row>
    <row r="139" spans="2:5" s="111" customFormat="1" ht="36" x14ac:dyDescent="0.25">
      <c r="B139" s="295"/>
      <c r="C139" s="163">
        <v>124</v>
      </c>
      <c r="D139" s="164" t="s">
        <v>487</v>
      </c>
      <c r="E139" s="162"/>
    </row>
    <row r="140" spans="2:5" s="111" customFormat="1" x14ac:dyDescent="0.25">
      <c r="B140" s="295"/>
      <c r="C140" s="163">
        <v>125</v>
      </c>
      <c r="D140" s="164" t="s">
        <v>488</v>
      </c>
      <c r="E140" s="162"/>
    </row>
    <row r="141" spans="2:5" s="111" customFormat="1" ht="24" x14ac:dyDescent="0.25">
      <c r="B141" s="296"/>
      <c r="C141" s="163">
        <v>126</v>
      </c>
      <c r="D141" s="164" t="s">
        <v>489</v>
      </c>
      <c r="E141" s="162"/>
    </row>
    <row r="142" spans="2:5" s="111" customFormat="1" x14ac:dyDescent="0.25">
      <c r="B142" s="294">
        <v>15</v>
      </c>
      <c r="C142" s="306" t="s">
        <v>490</v>
      </c>
      <c r="D142" s="306"/>
      <c r="E142" s="162"/>
    </row>
    <row r="143" spans="2:5" s="111" customFormat="1" ht="24" x14ac:dyDescent="0.25">
      <c r="B143" s="295"/>
      <c r="C143" s="163">
        <v>127</v>
      </c>
      <c r="D143" s="164" t="s">
        <v>491</v>
      </c>
      <c r="E143" s="162"/>
    </row>
    <row r="144" spans="2:5" s="111" customFormat="1" x14ac:dyDescent="0.25">
      <c r="B144" s="295"/>
      <c r="C144" s="163">
        <v>128</v>
      </c>
      <c r="D144" s="164" t="s">
        <v>492</v>
      </c>
      <c r="E144" s="162"/>
    </row>
    <row r="145" spans="2:5" s="111" customFormat="1" x14ac:dyDescent="0.25">
      <c r="B145" s="295"/>
      <c r="C145" s="163">
        <v>129</v>
      </c>
      <c r="D145" s="164" t="s">
        <v>493</v>
      </c>
      <c r="E145" s="162"/>
    </row>
    <row r="146" spans="2:5" s="111" customFormat="1" x14ac:dyDescent="0.25">
      <c r="B146" s="295"/>
      <c r="C146" s="163">
        <v>130</v>
      </c>
      <c r="D146" s="164" t="s">
        <v>494</v>
      </c>
      <c r="E146" s="162"/>
    </row>
    <row r="147" spans="2:5" s="111" customFormat="1" x14ac:dyDescent="0.25">
      <c r="B147" s="295"/>
      <c r="C147" s="163">
        <v>131</v>
      </c>
      <c r="D147" s="164" t="s">
        <v>495</v>
      </c>
      <c r="E147" s="162"/>
    </row>
    <row r="148" spans="2:5" s="111" customFormat="1" x14ac:dyDescent="0.25">
      <c r="B148" s="295"/>
      <c r="C148" s="163">
        <v>132</v>
      </c>
      <c r="D148" s="164" t="s">
        <v>496</v>
      </c>
      <c r="E148" s="162"/>
    </row>
    <row r="149" spans="2:5" s="111" customFormat="1" x14ac:dyDescent="0.25">
      <c r="B149" s="295"/>
      <c r="C149" s="163">
        <v>133</v>
      </c>
      <c r="D149" s="164" t="s">
        <v>497</v>
      </c>
      <c r="E149" s="162"/>
    </row>
    <row r="150" spans="2:5" s="111" customFormat="1" x14ac:dyDescent="0.25">
      <c r="B150" s="295"/>
      <c r="C150" s="163">
        <v>134</v>
      </c>
      <c r="D150" s="164" t="s">
        <v>498</v>
      </c>
      <c r="E150" s="162"/>
    </row>
    <row r="151" spans="2:5" s="111" customFormat="1" x14ac:dyDescent="0.25">
      <c r="B151" s="295"/>
      <c r="C151" s="163">
        <v>135</v>
      </c>
      <c r="D151" s="164" t="s">
        <v>499</v>
      </c>
      <c r="E151" s="162"/>
    </row>
    <row r="152" spans="2:5" s="111" customFormat="1" x14ac:dyDescent="0.25">
      <c r="B152" s="295"/>
      <c r="C152" s="163">
        <v>136</v>
      </c>
      <c r="D152" s="164" t="s">
        <v>500</v>
      </c>
      <c r="E152" s="162"/>
    </row>
    <row r="153" spans="2:5" s="111" customFormat="1" ht="24" x14ac:dyDescent="0.25">
      <c r="B153" s="295"/>
      <c r="C153" s="163">
        <v>137</v>
      </c>
      <c r="D153" s="164" t="s">
        <v>501</v>
      </c>
      <c r="E153" s="162"/>
    </row>
    <row r="154" spans="2:5" s="111" customFormat="1" x14ac:dyDescent="0.25">
      <c r="B154" s="296"/>
      <c r="C154" s="163">
        <v>138</v>
      </c>
      <c r="D154" s="164" t="s">
        <v>502</v>
      </c>
      <c r="E154" s="162"/>
    </row>
    <row r="155" spans="2:5" s="111" customFormat="1" x14ac:dyDescent="0.25">
      <c r="B155" s="294">
        <v>16</v>
      </c>
      <c r="C155" s="306" t="s">
        <v>503</v>
      </c>
      <c r="D155" s="306"/>
      <c r="E155" s="162"/>
    </row>
    <row r="156" spans="2:5" s="111" customFormat="1" x14ac:dyDescent="0.25">
      <c r="B156" s="295"/>
      <c r="C156" s="163">
        <v>139</v>
      </c>
      <c r="D156" s="167" t="s">
        <v>504</v>
      </c>
      <c r="E156" s="162"/>
    </row>
    <row r="157" spans="2:5" s="111" customFormat="1" x14ac:dyDescent="0.25">
      <c r="B157" s="295"/>
      <c r="C157" s="163">
        <v>140</v>
      </c>
      <c r="D157" s="164" t="s">
        <v>505</v>
      </c>
      <c r="E157" s="162"/>
    </row>
    <row r="158" spans="2:5" s="111" customFormat="1" x14ac:dyDescent="0.25">
      <c r="B158" s="295"/>
      <c r="C158" s="163">
        <v>141</v>
      </c>
      <c r="D158" s="164" t="s">
        <v>506</v>
      </c>
      <c r="E158" s="162"/>
    </row>
    <row r="159" spans="2:5" s="111" customFormat="1" x14ac:dyDescent="0.25">
      <c r="B159" s="295"/>
      <c r="C159" s="163">
        <v>142</v>
      </c>
      <c r="D159" s="164" t="s">
        <v>507</v>
      </c>
      <c r="E159" s="162"/>
    </row>
    <row r="160" spans="2:5" s="111" customFormat="1" x14ac:dyDescent="0.25">
      <c r="B160" s="295"/>
      <c r="C160" s="165">
        <v>143</v>
      </c>
      <c r="D160" s="166" t="s">
        <v>508</v>
      </c>
      <c r="E160" s="162"/>
    </row>
    <row r="161" spans="2:5" s="111" customFormat="1" x14ac:dyDescent="0.25">
      <c r="B161" s="295"/>
      <c r="C161" s="165">
        <v>144</v>
      </c>
      <c r="D161" s="166" t="s">
        <v>509</v>
      </c>
      <c r="E161" s="162"/>
    </row>
    <row r="162" spans="2:5" s="111" customFormat="1" x14ac:dyDescent="0.25">
      <c r="B162" s="295"/>
      <c r="C162" s="165">
        <v>145</v>
      </c>
      <c r="D162" s="166" t="s">
        <v>510</v>
      </c>
      <c r="E162" s="162"/>
    </row>
    <row r="163" spans="2:5" s="111" customFormat="1" x14ac:dyDescent="0.25">
      <c r="B163" s="295"/>
      <c r="C163" s="163">
        <v>146</v>
      </c>
      <c r="D163" s="164" t="s">
        <v>511</v>
      </c>
      <c r="E163" s="162"/>
    </row>
    <row r="164" spans="2:5" s="111" customFormat="1" x14ac:dyDescent="0.25">
      <c r="B164" s="295"/>
      <c r="C164" s="163">
        <v>147</v>
      </c>
      <c r="D164" s="164" t="s">
        <v>512</v>
      </c>
      <c r="E164" s="162"/>
    </row>
    <row r="165" spans="2:5" s="111" customFormat="1" x14ac:dyDescent="0.25">
      <c r="B165" s="295"/>
      <c r="C165" s="165">
        <v>148</v>
      </c>
      <c r="D165" s="166" t="s">
        <v>513</v>
      </c>
      <c r="E165" s="162"/>
    </row>
    <row r="166" spans="2:5" s="111" customFormat="1" ht="24" x14ac:dyDescent="0.25">
      <c r="B166" s="295"/>
      <c r="C166" s="163">
        <v>149</v>
      </c>
      <c r="D166" s="164" t="s">
        <v>514</v>
      </c>
      <c r="E166" s="162"/>
    </row>
    <row r="167" spans="2:5" s="111" customFormat="1" x14ac:dyDescent="0.25">
      <c r="B167" s="296"/>
      <c r="C167" s="163">
        <v>150</v>
      </c>
      <c r="D167" s="164" t="s">
        <v>515</v>
      </c>
      <c r="E167" s="162"/>
    </row>
    <row r="168" spans="2:5" s="111" customFormat="1" x14ac:dyDescent="0.25">
      <c r="B168" s="292">
        <v>17</v>
      </c>
      <c r="C168" s="302" t="s">
        <v>516</v>
      </c>
      <c r="D168" s="303"/>
      <c r="E168" s="162"/>
    </row>
    <row r="169" spans="2:5" s="111" customFormat="1" x14ac:dyDescent="0.25">
      <c r="B169" s="292"/>
      <c r="C169" s="163">
        <v>151</v>
      </c>
      <c r="D169" s="164" t="s">
        <v>517</v>
      </c>
      <c r="E169" s="162"/>
    </row>
    <row r="170" spans="2:5" s="111" customFormat="1" ht="36" x14ac:dyDescent="0.25">
      <c r="B170" s="292"/>
      <c r="C170" s="163">
        <v>152</v>
      </c>
      <c r="D170" s="164" t="s">
        <v>518</v>
      </c>
      <c r="E170" s="162"/>
    </row>
    <row r="171" spans="2:5" s="111" customFormat="1" x14ac:dyDescent="0.25">
      <c r="B171" s="292"/>
      <c r="C171" s="163">
        <v>153</v>
      </c>
      <c r="D171" s="164" t="s">
        <v>519</v>
      </c>
      <c r="E171" s="162"/>
    </row>
    <row r="172" spans="2:5" s="111" customFormat="1" ht="24" x14ac:dyDescent="0.25">
      <c r="B172" s="292"/>
      <c r="C172" s="163">
        <v>154</v>
      </c>
      <c r="D172" s="164" t="s">
        <v>520</v>
      </c>
      <c r="E172" s="162"/>
    </row>
    <row r="173" spans="2:5" s="111" customFormat="1" x14ac:dyDescent="0.25">
      <c r="B173" s="292"/>
      <c r="C173" s="163">
        <v>155</v>
      </c>
      <c r="D173" s="164" t="s">
        <v>521</v>
      </c>
      <c r="E173" s="162"/>
    </row>
    <row r="174" spans="2:5" s="111" customFormat="1" ht="24" x14ac:dyDescent="0.25">
      <c r="B174" s="292"/>
      <c r="C174" s="163">
        <v>156</v>
      </c>
      <c r="D174" s="164" t="s">
        <v>522</v>
      </c>
      <c r="E174" s="162"/>
    </row>
    <row r="175" spans="2:5" s="111" customFormat="1" ht="24" x14ac:dyDescent="0.25">
      <c r="B175" s="292"/>
      <c r="C175" s="163">
        <v>157</v>
      </c>
      <c r="D175" s="164" t="s">
        <v>523</v>
      </c>
      <c r="E175" s="162"/>
    </row>
    <row r="176" spans="2:5" s="111" customFormat="1" ht="24" x14ac:dyDescent="0.25">
      <c r="B176" s="292"/>
      <c r="C176" s="163">
        <v>158</v>
      </c>
      <c r="D176" s="164" t="s">
        <v>524</v>
      </c>
      <c r="E176" s="162"/>
    </row>
    <row r="177" spans="1:5" s="111" customFormat="1" ht="24" x14ac:dyDescent="0.25">
      <c r="B177" s="292"/>
      <c r="C177" s="163">
        <v>159</v>
      </c>
      <c r="D177" s="164" t="s">
        <v>525</v>
      </c>
      <c r="E177" s="162"/>
    </row>
    <row r="178" spans="1:5" s="111" customFormat="1" ht="24" x14ac:dyDescent="0.25">
      <c r="B178" s="292"/>
      <c r="C178" s="163">
        <v>160</v>
      </c>
      <c r="D178" s="164" t="s">
        <v>526</v>
      </c>
      <c r="E178" s="162"/>
    </row>
    <row r="179" spans="1:5" s="111" customFormat="1" x14ac:dyDescent="0.25">
      <c r="B179" s="292"/>
      <c r="C179" s="163">
        <v>161</v>
      </c>
      <c r="D179" s="164" t="s">
        <v>527</v>
      </c>
      <c r="E179" s="162"/>
    </row>
    <row r="180" spans="1:5" s="111" customFormat="1" ht="24" x14ac:dyDescent="0.25">
      <c r="B180" s="292"/>
      <c r="C180" s="163">
        <v>162</v>
      </c>
      <c r="D180" s="164" t="s">
        <v>528</v>
      </c>
      <c r="E180" s="162"/>
    </row>
    <row r="181" spans="1:5" s="111" customFormat="1" x14ac:dyDescent="0.25">
      <c r="B181" s="292"/>
      <c r="C181" s="163">
        <v>163</v>
      </c>
      <c r="D181" s="164" t="s">
        <v>529</v>
      </c>
      <c r="E181" s="162"/>
    </row>
    <row r="182" spans="1:5" s="111" customFormat="1" x14ac:dyDescent="0.25">
      <c r="B182" s="292"/>
      <c r="C182" s="163">
        <v>164</v>
      </c>
      <c r="D182" s="164" t="s">
        <v>530</v>
      </c>
      <c r="E182" s="162"/>
    </row>
    <row r="183" spans="1:5" s="111" customFormat="1" x14ac:dyDescent="0.25">
      <c r="B183" s="292"/>
      <c r="C183" s="163">
        <v>165</v>
      </c>
      <c r="D183" s="164" t="s">
        <v>531</v>
      </c>
      <c r="E183" s="162"/>
    </row>
    <row r="184" spans="1:5" s="111" customFormat="1" ht="24" x14ac:dyDescent="0.25">
      <c r="B184" s="292"/>
      <c r="C184" s="163">
        <v>166</v>
      </c>
      <c r="D184" s="164" t="s">
        <v>532</v>
      </c>
      <c r="E184" s="162"/>
    </row>
    <row r="185" spans="1:5" s="111" customFormat="1" x14ac:dyDescent="0.25">
      <c r="B185" s="292"/>
      <c r="C185" s="163">
        <v>167</v>
      </c>
      <c r="D185" s="164" t="s">
        <v>533</v>
      </c>
      <c r="E185" s="162"/>
    </row>
    <row r="186" spans="1:5" s="111" customFormat="1" ht="36" x14ac:dyDescent="0.25">
      <c r="B186" s="292"/>
      <c r="C186" s="163">
        <v>168</v>
      </c>
      <c r="D186" s="164" t="s">
        <v>534</v>
      </c>
      <c r="E186" s="162"/>
    </row>
    <row r="187" spans="1:5" s="111" customFormat="1" ht="24" x14ac:dyDescent="0.25">
      <c r="B187" s="292"/>
      <c r="C187" s="163">
        <v>169</v>
      </c>
      <c r="D187" s="164" t="s">
        <v>535</v>
      </c>
      <c r="E187" s="162"/>
    </row>
    <row r="188" spans="1:5" s="111" customFormat="1" x14ac:dyDescent="0.25">
      <c r="A188" s="168"/>
      <c r="B188" s="168"/>
      <c r="C188" s="169"/>
      <c r="D188" s="170"/>
      <c r="E188" s="162"/>
    </row>
    <row r="189" spans="1:5" s="111" customFormat="1" x14ac:dyDescent="0.25">
      <c r="A189" s="168"/>
      <c r="B189" s="168"/>
      <c r="C189" s="169"/>
      <c r="D189" s="170"/>
      <c r="E189" s="162"/>
    </row>
    <row r="190" spans="1:5" s="111" customFormat="1" x14ac:dyDescent="0.25">
      <c r="A190" s="168"/>
      <c r="B190" s="168"/>
      <c r="C190" s="169"/>
      <c r="D190" s="170"/>
      <c r="E190" s="162"/>
    </row>
    <row r="191" spans="1:5" s="111" customFormat="1" x14ac:dyDescent="0.25">
      <c r="A191" s="168"/>
      <c r="B191" s="168"/>
      <c r="C191" s="169"/>
      <c r="D191" s="170"/>
      <c r="E191" s="162"/>
    </row>
    <row r="192" spans="1:5" s="111" customFormat="1" x14ac:dyDescent="0.25">
      <c r="A192" s="168"/>
      <c r="B192" s="168"/>
      <c r="C192" s="169"/>
      <c r="D192" s="170"/>
      <c r="E192" s="162"/>
    </row>
    <row r="193" spans="1:5" s="111" customFormat="1" x14ac:dyDescent="0.25">
      <c r="A193" s="168"/>
      <c r="B193" s="168"/>
      <c r="C193" s="169"/>
      <c r="D193" s="170"/>
      <c r="E193" s="162"/>
    </row>
    <row r="194" spans="1:5" s="111" customFormat="1" x14ac:dyDescent="0.25">
      <c r="A194" s="168"/>
      <c r="B194" s="168"/>
      <c r="C194" s="169"/>
      <c r="D194" s="170"/>
      <c r="E194" s="162"/>
    </row>
    <row r="195" spans="1:5" s="111" customFormat="1" x14ac:dyDescent="0.25">
      <c r="A195" s="168"/>
      <c r="B195" s="168"/>
      <c r="C195" s="169"/>
      <c r="D195" s="170"/>
      <c r="E195" s="162"/>
    </row>
    <row r="196" spans="1:5" s="111" customFormat="1" x14ac:dyDescent="0.25">
      <c r="A196" s="168"/>
      <c r="B196" s="168"/>
      <c r="C196" s="169"/>
      <c r="D196" s="170"/>
      <c r="E196" s="162"/>
    </row>
    <row r="197" spans="1:5" s="111" customFormat="1" x14ac:dyDescent="0.25">
      <c r="A197" s="168"/>
      <c r="B197" s="168"/>
      <c r="C197" s="169"/>
      <c r="D197" s="170"/>
      <c r="E197" s="162"/>
    </row>
    <row r="198" spans="1:5" s="111" customFormat="1" x14ac:dyDescent="0.25">
      <c r="A198" s="168"/>
      <c r="B198" s="168"/>
      <c r="C198" s="169"/>
      <c r="D198" s="170"/>
      <c r="E198" s="162"/>
    </row>
    <row r="199" spans="1:5" s="111" customFormat="1" x14ac:dyDescent="0.25">
      <c r="A199" s="168"/>
      <c r="B199" s="168"/>
      <c r="C199" s="169"/>
      <c r="D199" s="170"/>
      <c r="E199" s="162"/>
    </row>
    <row r="200" spans="1:5" s="111" customFormat="1" x14ac:dyDescent="0.25">
      <c r="A200" s="168"/>
      <c r="B200" s="168"/>
      <c r="C200" s="169"/>
      <c r="D200" s="170"/>
      <c r="E200" s="162"/>
    </row>
    <row r="201" spans="1:5" s="111" customFormat="1" x14ac:dyDescent="0.25">
      <c r="A201" s="168"/>
      <c r="B201" s="168"/>
      <c r="C201" s="169"/>
      <c r="D201" s="170"/>
      <c r="E201" s="162"/>
    </row>
    <row r="202" spans="1:5" s="111" customFormat="1" x14ac:dyDescent="0.25">
      <c r="A202" s="168"/>
      <c r="B202" s="168"/>
      <c r="C202" s="169"/>
      <c r="D202" s="170"/>
      <c r="E202" s="162"/>
    </row>
    <row r="203" spans="1:5" s="111" customFormat="1" x14ac:dyDescent="0.25">
      <c r="A203" s="168"/>
      <c r="B203" s="168"/>
      <c r="C203" s="169"/>
      <c r="D203" s="170"/>
      <c r="E203" s="162"/>
    </row>
    <row r="204" spans="1:5" s="111" customFormat="1" x14ac:dyDescent="0.25">
      <c r="A204" s="168"/>
      <c r="B204" s="168"/>
      <c r="C204" s="169"/>
      <c r="D204" s="170"/>
      <c r="E204" s="162"/>
    </row>
    <row r="205" spans="1:5" s="111" customFormat="1" x14ac:dyDescent="0.25">
      <c r="A205" s="168"/>
      <c r="B205" s="168"/>
      <c r="C205" s="169"/>
      <c r="D205" s="170"/>
      <c r="E205" s="162"/>
    </row>
    <row r="206" spans="1:5" s="111" customFormat="1" x14ac:dyDescent="0.25">
      <c r="A206" s="168"/>
      <c r="B206" s="168"/>
      <c r="C206" s="169"/>
      <c r="D206" s="170"/>
      <c r="E206" s="162"/>
    </row>
    <row r="207" spans="1:5" s="111" customFormat="1" x14ac:dyDescent="0.25">
      <c r="A207" s="168"/>
      <c r="B207" s="168"/>
      <c r="C207" s="169"/>
      <c r="D207" s="170"/>
      <c r="E207" s="162"/>
    </row>
    <row r="208" spans="1:5" s="111" customFormat="1" x14ac:dyDescent="0.25">
      <c r="A208" s="168"/>
      <c r="B208" s="168"/>
      <c r="C208" s="169"/>
      <c r="D208" s="170"/>
      <c r="E208" s="162"/>
    </row>
    <row r="209" spans="1:5" s="111" customFormat="1" x14ac:dyDescent="0.25">
      <c r="A209" s="168"/>
      <c r="B209" s="168"/>
      <c r="C209" s="169"/>
      <c r="D209" s="170"/>
      <c r="E209" s="162"/>
    </row>
    <row r="210" spans="1:5" s="111" customFormat="1" x14ac:dyDescent="0.25">
      <c r="A210" s="168"/>
      <c r="B210" s="168"/>
      <c r="C210" s="169"/>
      <c r="D210" s="170"/>
      <c r="E210" s="162"/>
    </row>
    <row r="211" spans="1:5" s="111" customFormat="1" x14ac:dyDescent="0.25">
      <c r="A211" s="168"/>
      <c r="B211" s="168"/>
      <c r="C211" s="169"/>
      <c r="D211" s="170"/>
      <c r="E211" s="162"/>
    </row>
    <row r="212" spans="1:5" s="111" customFormat="1" x14ac:dyDescent="0.25">
      <c r="A212" s="168"/>
      <c r="B212" s="168"/>
      <c r="C212" s="169"/>
      <c r="D212" s="170"/>
      <c r="E212" s="162"/>
    </row>
    <row r="213" spans="1:5" s="111" customFormat="1" x14ac:dyDescent="0.25">
      <c r="A213" s="168"/>
      <c r="B213" s="168"/>
      <c r="C213" s="169"/>
      <c r="D213" s="170"/>
      <c r="E213" s="162"/>
    </row>
    <row r="214" spans="1:5" s="111" customFormat="1" x14ac:dyDescent="0.25">
      <c r="A214" s="168"/>
      <c r="B214" s="168"/>
      <c r="C214" s="169"/>
      <c r="D214" s="170"/>
      <c r="E214" s="162"/>
    </row>
    <row r="215" spans="1:5" s="111" customFormat="1" x14ac:dyDescent="0.25">
      <c r="A215" s="168"/>
      <c r="B215" s="168"/>
      <c r="C215" s="169"/>
      <c r="D215" s="170"/>
      <c r="E215" s="162"/>
    </row>
    <row r="216" spans="1:5" s="111" customFormat="1" x14ac:dyDescent="0.25">
      <c r="A216" s="168"/>
      <c r="B216" s="168"/>
      <c r="C216" s="169"/>
      <c r="D216" s="170"/>
      <c r="E216" s="162"/>
    </row>
    <row r="217" spans="1:5" s="111" customFormat="1" x14ac:dyDescent="0.25">
      <c r="A217" s="168"/>
      <c r="B217" s="168"/>
      <c r="C217" s="169"/>
      <c r="D217" s="170"/>
      <c r="E217" s="162"/>
    </row>
    <row r="218" spans="1:5" s="111" customFormat="1" x14ac:dyDescent="0.25">
      <c r="A218" s="168"/>
      <c r="B218" s="168"/>
      <c r="C218" s="169"/>
      <c r="D218" s="170"/>
      <c r="E218" s="162"/>
    </row>
    <row r="219" spans="1:5" s="111" customFormat="1" x14ac:dyDescent="0.25">
      <c r="A219" s="168"/>
      <c r="B219" s="168"/>
      <c r="C219" s="169"/>
      <c r="D219" s="170"/>
      <c r="E219" s="162"/>
    </row>
    <row r="220" spans="1:5" s="111" customFormat="1" x14ac:dyDescent="0.25">
      <c r="A220" s="168"/>
      <c r="B220" s="168"/>
      <c r="C220" s="169"/>
      <c r="D220" s="170"/>
      <c r="E220" s="162"/>
    </row>
    <row r="221" spans="1:5" s="111" customFormat="1" x14ac:dyDescent="0.25">
      <c r="A221" s="168"/>
      <c r="B221" s="168"/>
      <c r="C221" s="169"/>
      <c r="D221" s="170"/>
      <c r="E221" s="162"/>
    </row>
    <row r="222" spans="1:5" s="111" customFormat="1" x14ac:dyDescent="0.25">
      <c r="A222" s="168"/>
      <c r="B222" s="168"/>
      <c r="C222" s="169"/>
      <c r="D222" s="170"/>
      <c r="E222" s="162"/>
    </row>
    <row r="223" spans="1:5" s="111" customFormat="1" x14ac:dyDescent="0.25">
      <c r="A223" s="168"/>
      <c r="B223" s="168"/>
      <c r="C223" s="169"/>
      <c r="D223" s="170"/>
      <c r="E223" s="162"/>
    </row>
    <row r="224" spans="1:5" s="111" customFormat="1" x14ac:dyDescent="0.25">
      <c r="A224" s="168"/>
      <c r="B224" s="168"/>
      <c r="C224" s="169"/>
      <c r="D224" s="170"/>
      <c r="E224" s="162"/>
    </row>
    <row r="225" spans="1:5" s="111" customFormat="1" x14ac:dyDescent="0.25">
      <c r="A225" s="168"/>
      <c r="B225" s="168"/>
      <c r="C225" s="169"/>
      <c r="D225" s="170"/>
      <c r="E225" s="162"/>
    </row>
    <row r="226" spans="1:5" s="111" customFormat="1" x14ac:dyDescent="0.25">
      <c r="A226" s="168"/>
      <c r="B226" s="168"/>
      <c r="C226" s="169"/>
      <c r="D226" s="170"/>
      <c r="E226" s="162"/>
    </row>
    <row r="227" spans="1:5" s="111" customFormat="1" x14ac:dyDescent="0.25">
      <c r="A227" s="168"/>
      <c r="B227" s="168"/>
      <c r="C227" s="169"/>
      <c r="D227" s="170"/>
      <c r="E227" s="162"/>
    </row>
    <row r="228" spans="1:5" s="111" customFormat="1" x14ac:dyDescent="0.25">
      <c r="A228" s="168"/>
      <c r="B228" s="168"/>
      <c r="C228" s="169"/>
      <c r="D228" s="170"/>
      <c r="E228" s="162"/>
    </row>
    <row r="229" spans="1:5" s="111" customFormat="1" x14ac:dyDescent="0.25">
      <c r="A229" s="168"/>
      <c r="B229" s="168"/>
      <c r="C229" s="169"/>
      <c r="D229" s="170"/>
      <c r="E229" s="162"/>
    </row>
    <row r="230" spans="1:5" s="111" customFormat="1" x14ac:dyDescent="0.25">
      <c r="A230" s="168"/>
      <c r="B230" s="168"/>
      <c r="C230" s="169"/>
      <c r="D230" s="170"/>
      <c r="E230" s="162"/>
    </row>
    <row r="231" spans="1:5" s="111" customFormat="1" x14ac:dyDescent="0.25">
      <c r="A231" s="168"/>
      <c r="B231" s="168"/>
      <c r="C231" s="169"/>
      <c r="D231" s="170"/>
      <c r="E231" s="162"/>
    </row>
    <row r="232" spans="1:5" s="111" customFormat="1" x14ac:dyDescent="0.25">
      <c r="A232" s="168"/>
      <c r="B232" s="168"/>
      <c r="C232" s="169"/>
      <c r="D232" s="170"/>
      <c r="E232" s="162"/>
    </row>
    <row r="233" spans="1:5" s="111" customFormat="1" x14ac:dyDescent="0.25">
      <c r="A233" s="168"/>
      <c r="B233" s="168"/>
      <c r="C233" s="169"/>
      <c r="D233" s="170"/>
      <c r="E233" s="162"/>
    </row>
    <row r="234" spans="1:5" s="111" customFormat="1" x14ac:dyDescent="0.25">
      <c r="A234" s="168"/>
      <c r="B234" s="168"/>
      <c r="C234" s="169"/>
      <c r="D234" s="170"/>
      <c r="E234" s="162"/>
    </row>
    <row r="235" spans="1:5" s="111" customFormat="1" x14ac:dyDescent="0.25">
      <c r="A235" s="168"/>
      <c r="B235" s="168"/>
      <c r="C235" s="169"/>
      <c r="D235" s="170"/>
      <c r="E235" s="162"/>
    </row>
    <row r="236" spans="1:5" s="111" customFormat="1" x14ac:dyDescent="0.25">
      <c r="A236" s="168"/>
      <c r="B236" s="168"/>
      <c r="C236" s="169"/>
      <c r="D236" s="170"/>
      <c r="E236" s="162"/>
    </row>
    <row r="237" spans="1:5" s="111" customFormat="1" x14ac:dyDescent="0.25">
      <c r="A237" s="168"/>
      <c r="B237" s="168"/>
      <c r="C237" s="169"/>
      <c r="D237" s="170"/>
      <c r="E237" s="162"/>
    </row>
    <row r="238" spans="1:5" s="111" customFormat="1" x14ac:dyDescent="0.25">
      <c r="A238" s="168"/>
      <c r="B238" s="168"/>
      <c r="C238" s="169"/>
      <c r="D238" s="170"/>
      <c r="E238" s="162"/>
    </row>
    <row r="239" spans="1:5" s="111" customFormat="1" x14ac:dyDescent="0.25">
      <c r="A239" s="168"/>
      <c r="B239" s="168"/>
      <c r="C239" s="169"/>
      <c r="D239" s="170"/>
      <c r="E239" s="162"/>
    </row>
    <row r="240" spans="1:5" x14ac:dyDescent="0.25">
      <c r="A240" s="168"/>
      <c r="B240" s="168"/>
    </row>
    <row r="241" spans="1:2" x14ac:dyDescent="0.25">
      <c r="A241" s="168"/>
      <c r="B241" s="168"/>
    </row>
    <row r="242" spans="1:2" x14ac:dyDescent="0.25">
      <c r="A242" s="168"/>
      <c r="B242" s="168"/>
    </row>
    <row r="243" spans="1:2" x14ac:dyDescent="0.25">
      <c r="A243" s="168"/>
      <c r="B243" s="168"/>
    </row>
    <row r="244" spans="1:2" x14ac:dyDescent="0.25">
      <c r="A244" s="168"/>
      <c r="B244" s="168"/>
    </row>
    <row r="245" spans="1:2" x14ac:dyDescent="0.25">
      <c r="A245" s="168"/>
      <c r="B245" s="168"/>
    </row>
    <row r="246" spans="1:2" x14ac:dyDescent="0.25">
      <c r="A246" s="168"/>
      <c r="B246" s="168"/>
    </row>
    <row r="247" spans="1:2" x14ac:dyDescent="0.25">
      <c r="A247" s="168"/>
      <c r="B247" s="168"/>
    </row>
    <row r="248" spans="1:2" x14ac:dyDescent="0.25">
      <c r="A248" s="168"/>
      <c r="B248" s="168"/>
    </row>
    <row r="249" spans="1:2" x14ac:dyDescent="0.25">
      <c r="A249" s="168"/>
      <c r="B249" s="168"/>
    </row>
    <row r="250" spans="1:2" x14ac:dyDescent="0.25">
      <c r="A250" s="168"/>
      <c r="B250" s="168"/>
    </row>
    <row r="251" spans="1:2" x14ac:dyDescent="0.25">
      <c r="A251" s="168"/>
      <c r="B251" s="168"/>
    </row>
    <row r="252" spans="1:2" x14ac:dyDescent="0.25">
      <c r="A252" s="168"/>
      <c r="B252" s="168"/>
    </row>
    <row r="253" spans="1:2" x14ac:dyDescent="0.25">
      <c r="A253" s="168"/>
      <c r="B253" s="168"/>
    </row>
    <row r="254" spans="1:2" x14ac:dyDescent="0.25">
      <c r="A254" s="168"/>
      <c r="B254" s="168"/>
    </row>
    <row r="255" spans="1:2" x14ac:dyDescent="0.25">
      <c r="A255" s="168"/>
      <c r="B255" s="168"/>
    </row>
    <row r="256" spans="1:2" x14ac:dyDescent="0.25">
      <c r="A256" s="168"/>
      <c r="B256" s="168"/>
    </row>
    <row r="257" spans="1:2" x14ac:dyDescent="0.25">
      <c r="A257" s="168"/>
      <c r="B257" s="168"/>
    </row>
    <row r="258" spans="1:2" x14ac:dyDescent="0.25">
      <c r="A258" s="168"/>
      <c r="B258" s="168"/>
    </row>
    <row r="259" spans="1:2" x14ac:dyDescent="0.25">
      <c r="A259" s="168"/>
      <c r="B259" s="168"/>
    </row>
    <row r="260" spans="1:2" x14ac:dyDescent="0.25">
      <c r="A260" s="168"/>
      <c r="B260" s="168"/>
    </row>
    <row r="261" spans="1:2" x14ac:dyDescent="0.25">
      <c r="A261" s="168"/>
      <c r="B261" s="168"/>
    </row>
    <row r="262" spans="1:2" x14ac:dyDescent="0.25">
      <c r="A262" s="168"/>
      <c r="B262" s="168"/>
    </row>
    <row r="263" spans="1:2" x14ac:dyDescent="0.25">
      <c r="A263" s="168"/>
      <c r="B263" s="168"/>
    </row>
    <row r="264" spans="1:2" x14ac:dyDescent="0.25">
      <c r="A264" s="168"/>
      <c r="B264" s="168"/>
    </row>
    <row r="265" spans="1:2" x14ac:dyDescent="0.25">
      <c r="A265" s="168"/>
      <c r="B265" s="168"/>
    </row>
    <row r="266" spans="1:2" x14ac:dyDescent="0.25">
      <c r="A266" s="168"/>
      <c r="B266" s="168"/>
    </row>
    <row r="267" spans="1:2" x14ac:dyDescent="0.25">
      <c r="A267" s="168"/>
      <c r="B267" s="168"/>
    </row>
    <row r="268" spans="1:2" x14ac:dyDescent="0.25">
      <c r="A268" s="168"/>
      <c r="B268" s="168"/>
    </row>
    <row r="269" spans="1:2" x14ac:dyDescent="0.25">
      <c r="A269" s="168"/>
      <c r="B269" s="168"/>
    </row>
    <row r="270" spans="1:2" x14ac:dyDescent="0.25">
      <c r="A270" s="168"/>
      <c r="B270" s="168"/>
    </row>
    <row r="271" spans="1:2" x14ac:dyDescent="0.25">
      <c r="A271" s="168"/>
      <c r="B271" s="168"/>
    </row>
    <row r="272" spans="1:2" x14ac:dyDescent="0.25">
      <c r="A272" s="168"/>
      <c r="B272" s="168"/>
    </row>
    <row r="273" spans="1:2" x14ac:dyDescent="0.25">
      <c r="A273" s="168"/>
      <c r="B273" s="168"/>
    </row>
    <row r="274" spans="1:2" x14ac:dyDescent="0.25">
      <c r="A274" s="168"/>
      <c r="B274" s="168"/>
    </row>
    <row r="275" spans="1:2" x14ac:dyDescent="0.25">
      <c r="A275" s="168"/>
      <c r="B275" s="168"/>
    </row>
    <row r="276" spans="1:2" x14ac:dyDescent="0.25">
      <c r="A276" s="168"/>
      <c r="B276" s="168"/>
    </row>
    <row r="277" spans="1:2" x14ac:dyDescent="0.25">
      <c r="A277" s="168"/>
      <c r="B277" s="168"/>
    </row>
    <row r="278" spans="1:2" x14ac:dyDescent="0.25">
      <c r="A278" s="168"/>
      <c r="B278" s="168"/>
    </row>
    <row r="279" spans="1:2" x14ac:dyDescent="0.25">
      <c r="A279" s="168"/>
      <c r="B279" s="168"/>
    </row>
    <row r="280" spans="1:2" x14ac:dyDescent="0.25">
      <c r="A280" s="168"/>
      <c r="B280" s="168"/>
    </row>
    <row r="281" spans="1:2" x14ac:dyDescent="0.25">
      <c r="A281" s="168"/>
      <c r="B281" s="168"/>
    </row>
    <row r="282" spans="1:2" x14ac:dyDescent="0.25">
      <c r="A282" s="168"/>
      <c r="B282" s="168"/>
    </row>
    <row r="283" spans="1:2" x14ac:dyDescent="0.25">
      <c r="A283" s="168"/>
      <c r="B283" s="168"/>
    </row>
    <row r="284" spans="1:2" x14ac:dyDescent="0.25">
      <c r="A284" s="168"/>
      <c r="B284" s="168"/>
    </row>
    <row r="285" spans="1:2" x14ac:dyDescent="0.25">
      <c r="A285" s="168"/>
      <c r="B285" s="168"/>
    </row>
    <row r="286" spans="1:2" x14ac:dyDescent="0.25">
      <c r="A286" s="168"/>
      <c r="B286" s="168"/>
    </row>
    <row r="287" spans="1:2" x14ac:dyDescent="0.25">
      <c r="A287" s="168"/>
      <c r="B287" s="168"/>
    </row>
    <row r="288" spans="1:2" x14ac:dyDescent="0.25">
      <c r="A288" s="168"/>
      <c r="B288" s="168"/>
    </row>
    <row r="289" spans="1:2" x14ac:dyDescent="0.25">
      <c r="A289" s="168"/>
      <c r="B289" s="168"/>
    </row>
    <row r="290" spans="1:2" x14ac:dyDescent="0.25">
      <c r="A290" s="168"/>
      <c r="B290" s="168"/>
    </row>
    <row r="291" spans="1:2" x14ac:dyDescent="0.25">
      <c r="A291" s="168"/>
      <c r="B291" s="168"/>
    </row>
    <row r="292" spans="1:2" x14ac:dyDescent="0.25">
      <c r="A292" s="168"/>
      <c r="B292" s="168"/>
    </row>
    <row r="293" spans="1:2" x14ac:dyDescent="0.25">
      <c r="A293" s="168"/>
      <c r="B293" s="168"/>
    </row>
    <row r="294" spans="1:2" x14ac:dyDescent="0.25">
      <c r="A294" s="168"/>
      <c r="B294" s="168"/>
    </row>
    <row r="295" spans="1:2" x14ac:dyDescent="0.25">
      <c r="A295" s="168"/>
      <c r="B295" s="168"/>
    </row>
    <row r="296" spans="1:2" x14ac:dyDescent="0.25">
      <c r="A296" s="168"/>
      <c r="B296" s="168"/>
    </row>
    <row r="297" spans="1:2" x14ac:dyDescent="0.25">
      <c r="A297" s="168"/>
      <c r="B297" s="168"/>
    </row>
    <row r="298" spans="1:2" x14ac:dyDescent="0.25">
      <c r="A298" s="168"/>
      <c r="B298" s="168"/>
    </row>
    <row r="299" spans="1:2" x14ac:dyDescent="0.25">
      <c r="A299" s="168"/>
      <c r="B299" s="168"/>
    </row>
    <row r="300" spans="1:2" x14ac:dyDescent="0.25">
      <c r="A300" s="168"/>
      <c r="B300" s="168"/>
    </row>
    <row r="301" spans="1:2" x14ac:dyDescent="0.25">
      <c r="A301" s="168"/>
      <c r="B301" s="168"/>
    </row>
    <row r="302" spans="1:2" x14ac:dyDescent="0.25">
      <c r="A302" s="168"/>
      <c r="B302" s="168"/>
    </row>
    <row r="303" spans="1:2" x14ac:dyDescent="0.25">
      <c r="A303" s="168"/>
      <c r="B303" s="168"/>
    </row>
    <row r="304" spans="1:2" x14ac:dyDescent="0.25">
      <c r="A304" s="168"/>
      <c r="B304" s="168"/>
    </row>
    <row r="305" spans="1:2" x14ac:dyDescent="0.25">
      <c r="A305" s="168"/>
      <c r="B305" s="168"/>
    </row>
    <row r="306" spans="1:2" x14ac:dyDescent="0.25">
      <c r="A306" s="168"/>
      <c r="B306" s="168"/>
    </row>
    <row r="307" spans="1:2" x14ac:dyDescent="0.25">
      <c r="A307" s="168"/>
      <c r="B307" s="168"/>
    </row>
    <row r="308" spans="1:2" x14ac:dyDescent="0.25">
      <c r="A308" s="168"/>
      <c r="B308" s="168"/>
    </row>
    <row r="309" spans="1:2" x14ac:dyDescent="0.25">
      <c r="A309" s="168"/>
      <c r="B309" s="168"/>
    </row>
    <row r="310" spans="1:2" x14ac:dyDescent="0.25">
      <c r="A310" s="168"/>
      <c r="B310" s="168"/>
    </row>
    <row r="311" spans="1:2" x14ac:dyDescent="0.25">
      <c r="A311" s="168"/>
      <c r="B311" s="168"/>
    </row>
    <row r="312" spans="1:2" x14ac:dyDescent="0.25">
      <c r="A312" s="168"/>
      <c r="B312" s="168"/>
    </row>
    <row r="313" spans="1:2" x14ac:dyDescent="0.25">
      <c r="A313" s="168"/>
      <c r="B313" s="168"/>
    </row>
    <row r="314" spans="1:2" x14ac:dyDescent="0.25">
      <c r="A314" s="168"/>
      <c r="B314" s="168"/>
    </row>
    <row r="315" spans="1:2" x14ac:dyDescent="0.25">
      <c r="A315" s="168"/>
      <c r="B315" s="168"/>
    </row>
    <row r="316" spans="1:2" x14ac:dyDescent="0.25">
      <c r="A316" s="168"/>
      <c r="B316" s="168"/>
    </row>
    <row r="317" spans="1:2" x14ac:dyDescent="0.25">
      <c r="A317" s="168"/>
      <c r="B317" s="168"/>
    </row>
    <row r="318" spans="1:2" x14ac:dyDescent="0.25">
      <c r="A318" s="168"/>
      <c r="B318" s="168"/>
    </row>
    <row r="319" spans="1:2" x14ac:dyDescent="0.25">
      <c r="A319" s="168"/>
      <c r="B319" s="168"/>
    </row>
    <row r="320" spans="1:2" x14ac:dyDescent="0.25">
      <c r="A320" s="168"/>
      <c r="B320" s="168"/>
    </row>
    <row r="321" spans="1:2" x14ac:dyDescent="0.25">
      <c r="A321" s="168"/>
      <c r="B321" s="168"/>
    </row>
    <row r="322" spans="1:2" x14ac:dyDescent="0.25">
      <c r="A322" s="168"/>
      <c r="B322" s="168"/>
    </row>
    <row r="323" spans="1:2" x14ac:dyDescent="0.25">
      <c r="A323" s="168"/>
      <c r="B323" s="168"/>
    </row>
    <row r="324" spans="1:2" x14ac:dyDescent="0.25">
      <c r="A324" s="168"/>
      <c r="B324" s="168"/>
    </row>
    <row r="325" spans="1:2" x14ac:dyDescent="0.25">
      <c r="A325" s="168"/>
      <c r="B325" s="168"/>
    </row>
    <row r="326" spans="1:2" x14ac:dyDescent="0.25">
      <c r="A326" s="168"/>
      <c r="B326" s="168"/>
    </row>
    <row r="327" spans="1:2" x14ac:dyDescent="0.25">
      <c r="A327" s="168"/>
      <c r="B327" s="168"/>
    </row>
    <row r="328" spans="1:2" x14ac:dyDescent="0.25">
      <c r="A328" s="168"/>
      <c r="B328" s="168"/>
    </row>
    <row r="329" spans="1:2" x14ac:dyDescent="0.25">
      <c r="A329" s="168"/>
      <c r="B329" s="168"/>
    </row>
    <row r="330" spans="1:2" x14ac:dyDescent="0.25">
      <c r="A330" s="168"/>
      <c r="B330" s="168"/>
    </row>
    <row r="331" spans="1:2" x14ac:dyDescent="0.25">
      <c r="A331" s="168"/>
      <c r="B331" s="168"/>
    </row>
    <row r="332" spans="1:2" x14ac:dyDescent="0.25">
      <c r="A332" s="168"/>
      <c r="B332" s="168"/>
    </row>
    <row r="333" spans="1:2" x14ac:dyDescent="0.25">
      <c r="A333" s="168"/>
      <c r="B333" s="168"/>
    </row>
    <row r="334" spans="1:2" x14ac:dyDescent="0.25">
      <c r="A334" s="168"/>
      <c r="B334" s="168"/>
    </row>
    <row r="335" spans="1:2" x14ac:dyDescent="0.25">
      <c r="A335" s="168"/>
      <c r="B335" s="168"/>
    </row>
    <row r="336" spans="1:2" x14ac:dyDescent="0.25">
      <c r="A336" s="168"/>
      <c r="B336" s="168"/>
    </row>
    <row r="337" spans="1:2" x14ac:dyDescent="0.25">
      <c r="A337" s="168"/>
      <c r="B337" s="168"/>
    </row>
    <row r="338" spans="1:2" x14ac:dyDescent="0.25">
      <c r="A338" s="168"/>
      <c r="B338" s="168"/>
    </row>
    <row r="339" spans="1:2" x14ac:dyDescent="0.25">
      <c r="A339" s="168"/>
      <c r="B339" s="168"/>
    </row>
    <row r="340" spans="1:2" x14ac:dyDescent="0.25">
      <c r="A340" s="168"/>
      <c r="B340" s="168"/>
    </row>
    <row r="341" spans="1:2" x14ac:dyDescent="0.25">
      <c r="A341" s="168"/>
      <c r="B341" s="168"/>
    </row>
    <row r="342" spans="1:2" x14ac:dyDescent="0.25">
      <c r="A342" s="168"/>
      <c r="B342" s="168"/>
    </row>
    <row r="343" spans="1:2" x14ac:dyDescent="0.25">
      <c r="A343" s="168"/>
      <c r="B343" s="168"/>
    </row>
    <row r="344" spans="1:2" x14ac:dyDescent="0.25">
      <c r="A344" s="168"/>
      <c r="B344" s="168"/>
    </row>
    <row r="345" spans="1:2" x14ac:dyDescent="0.25">
      <c r="A345" s="168"/>
      <c r="B345" s="168"/>
    </row>
    <row r="346" spans="1:2" x14ac:dyDescent="0.25">
      <c r="A346" s="168"/>
      <c r="B346" s="168"/>
    </row>
    <row r="347" spans="1:2" x14ac:dyDescent="0.25">
      <c r="A347" s="168"/>
      <c r="B347" s="168"/>
    </row>
    <row r="348" spans="1:2" x14ac:dyDescent="0.25">
      <c r="A348" s="168"/>
      <c r="B348" s="168"/>
    </row>
    <row r="349" spans="1:2" x14ac:dyDescent="0.25">
      <c r="A349" s="168"/>
      <c r="B349" s="168"/>
    </row>
    <row r="350" spans="1:2" x14ac:dyDescent="0.25">
      <c r="A350" s="168"/>
      <c r="B350" s="168"/>
    </row>
    <row r="351" spans="1:2" x14ac:dyDescent="0.25">
      <c r="A351" s="168"/>
      <c r="B351" s="168"/>
    </row>
    <row r="352" spans="1:2" x14ac:dyDescent="0.25">
      <c r="A352" s="168"/>
      <c r="B352" s="168"/>
    </row>
    <row r="353" spans="1:2" x14ac:dyDescent="0.25">
      <c r="A353" s="168"/>
      <c r="B353" s="168"/>
    </row>
    <row r="354" spans="1:2" x14ac:dyDescent="0.25">
      <c r="A354" s="168"/>
      <c r="B354" s="168"/>
    </row>
    <row r="355" spans="1:2" x14ac:dyDescent="0.25">
      <c r="A355" s="168"/>
      <c r="B355" s="168"/>
    </row>
    <row r="356" spans="1:2" x14ac:dyDescent="0.25">
      <c r="A356" s="168"/>
      <c r="B356" s="168"/>
    </row>
    <row r="357" spans="1:2" x14ac:dyDescent="0.25">
      <c r="A357" s="168"/>
      <c r="B357" s="168"/>
    </row>
    <row r="358" spans="1:2" x14ac:dyDescent="0.25">
      <c r="A358" s="168"/>
      <c r="B358" s="168"/>
    </row>
    <row r="359" spans="1:2" x14ac:dyDescent="0.25">
      <c r="A359" s="168"/>
      <c r="B359" s="168"/>
    </row>
    <row r="360" spans="1:2" x14ac:dyDescent="0.25">
      <c r="A360" s="168"/>
      <c r="B360" s="168"/>
    </row>
    <row r="361" spans="1:2" x14ac:dyDescent="0.25">
      <c r="A361" s="168"/>
      <c r="B361" s="168"/>
    </row>
    <row r="362" spans="1:2" x14ac:dyDescent="0.25">
      <c r="A362" s="168"/>
      <c r="B362" s="168"/>
    </row>
    <row r="363" spans="1:2" x14ac:dyDescent="0.25">
      <c r="A363" s="168"/>
      <c r="B363" s="168"/>
    </row>
    <row r="364" spans="1:2" x14ac:dyDescent="0.25">
      <c r="A364" s="168"/>
      <c r="B364" s="168"/>
    </row>
    <row r="365" spans="1:2" x14ac:dyDescent="0.25">
      <c r="A365" s="168"/>
      <c r="B365" s="168"/>
    </row>
    <row r="366" spans="1:2" x14ac:dyDescent="0.25">
      <c r="A366" s="168"/>
      <c r="B366" s="168"/>
    </row>
    <row r="367" spans="1:2" x14ac:dyDescent="0.25">
      <c r="A367" s="168"/>
      <c r="B367" s="168"/>
    </row>
    <row r="368" spans="1:2" x14ac:dyDescent="0.25">
      <c r="A368" s="168"/>
      <c r="B368" s="168"/>
    </row>
    <row r="369" spans="1:2" x14ac:dyDescent="0.25">
      <c r="A369" s="168"/>
      <c r="B369" s="168"/>
    </row>
    <row r="370" spans="1:2" x14ac:dyDescent="0.25">
      <c r="A370" s="168"/>
      <c r="B370" s="168"/>
    </row>
    <row r="371" spans="1:2" x14ac:dyDescent="0.25">
      <c r="A371" s="168"/>
      <c r="B371" s="168"/>
    </row>
    <row r="372" spans="1:2" x14ac:dyDescent="0.25">
      <c r="A372" s="168"/>
      <c r="B372" s="168"/>
    </row>
    <row r="373" spans="1:2" x14ac:dyDescent="0.25">
      <c r="A373" s="168"/>
      <c r="B373" s="168"/>
    </row>
    <row r="374" spans="1:2" x14ac:dyDescent="0.25">
      <c r="A374" s="168"/>
      <c r="B374" s="168"/>
    </row>
    <row r="375" spans="1:2" x14ac:dyDescent="0.25">
      <c r="A375" s="168"/>
      <c r="B375" s="168"/>
    </row>
    <row r="376" spans="1:2" x14ac:dyDescent="0.25">
      <c r="A376" s="168"/>
      <c r="B376" s="168"/>
    </row>
    <row r="377" spans="1:2" x14ac:dyDescent="0.25">
      <c r="A377" s="168"/>
      <c r="B377" s="168"/>
    </row>
    <row r="378" spans="1:2" x14ac:dyDescent="0.25">
      <c r="A378" s="168"/>
      <c r="B378" s="168"/>
    </row>
    <row r="379" spans="1:2" x14ac:dyDescent="0.25">
      <c r="A379" s="168"/>
      <c r="B379" s="168"/>
    </row>
    <row r="380" spans="1:2" x14ac:dyDescent="0.25">
      <c r="A380" s="168"/>
      <c r="B380" s="168"/>
    </row>
    <row r="381" spans="1:2" x14ac:dyDescent="0.25">
      <c r="A381" s="168"/>
      <c r="B381" s="168"/>
    </row>
    <row r="382" spans="1:2" x14ac:dyDescent="0.25">
      <c r="A382" s="168"/>
      <c r="B382" s="168"/>
    </row>
    <row r="383" spans="1:2" x14ac:dyDescent="0.25">
      <c r="A383" s="168"/>
      <c r="B383" s="168"/>
    </row>
    <row r="384" spans="1:2" x14ac:dyDescent="0.25">
      <c r="A384" s="168"/>
      <c r="B384" s="168"/>
    </row>
    <row r="385" spans="1:2" x14ac:dyDescent="0.25">
      <c r="A385" s="168"/>
      <c r="B385" s="168"/>
    </row>
    <row r="386" spans="1:2" x14ac:dyDescent="0.25">
      <c r="A386" s="168"/>
      <c r="B386" s="168"/>
    </row>
    <row r="387" spans="1:2" x14ac:dyDescent="0.25">
      <c r="A387" s="168"/>
      <c r="B387" s="168"/>
    </row>
    <row r="388" spans="1:2" x14ac:dyDescent="0.25">
      <c r="A388" s="168"/>
      <c r="B388" s="168"/>
    </row>
    <row r="389" spans="1:2" x14ac:dyDescent="0.25">
      <c r="A389" s="168"/>
      <c r="B389" s="168"/>
    </row>
    <row r="390" spans="1:2" x14ac:dyDescent="0.25">
      <c r="A390" s="168"/>
      <c r="B390" s="168"/>
    </row>
    <row r="391" spans="1:2" x14ac:dyDescent="0.25">
      <c r="A391" s="168"/>
      <c r="B391" s="168"/>
    </row>
    <row r="392" spans="1:2" x14ac:dyDescent="0.25">
      <c r="A392" s="168"/>
      <c r="B392" s="168"/>
    </row>
    <row r="393" spans="1:2" x14ac:dyDescent="0.25">
      <c r="A393" s="168"/>
      <c r="B393" s="168"/>
    </row>
    <row r="394" spans="1:2" x14ac:dyDescent="0.25">
      <c r="A394" s="168"/>
      <c r="B394" s="168"/>
    </row>
    <row r="395" spans="1:2" x14ac:dyDescent="0.25">
      <c r="A395" s="168"/>
      <c r="B395" s="168"/>
    </row>
    <row r="396" spans="1:2" x14ac:dyDescent="0.25">
      <c r="A396" s="168"/>
      <c r="B396" s="168"/>
    </row>
    <row r="397" spans="1:2" x14ac:dyDescent="0.25">
      <c r="A397" s="168"/>
      <c r="B397" s="168"/>
    </row>
    <row r="398" spans="1:2" x14ac:dyDescent="0.25">
      <c r="A398" s="168"/>
      <c r="B398" s="168"/>
    </row>
    <row r="399" spans="1:2" x14ac:dyDescent="0.25">
      <c r="A399" s="168"/>
      <c r="B399" s="168"/>
    </row>
    <row r="400" spans="1:2" x14ac:dyDescent="0.25">
      <c r="A400" s="168"/>
      <c r="B400" s="168"/>
    </row>
    <row r="401" spans="1:2" x14ac:dyDescent="0.25">
      <c r="A401" s="168"/>
      <c r="B401" s="168"/>
    </row>
    <row r="402" spans="1:2" x14ac:dyDescent="0.25">
      <c r="A402" s="168"/>
      <c r="B402" s="168"/>
    </row>
    <row r="403" spans="1:2" x14ac:dyDescent="0.25">
      <c r="A403" s="168"/>
      <c r="B403" s="168"/>
    </row>
    <row r="404" spans="1:2" x14ac:dyDescent="0.25">
      <c r="A404" s="168"/>
      <c r="B404" s="168"/>
    </row>
    <row r="405" spans="1:2" x14ac:dyDescent="0.25">
      <c r="A405" s="168"/>
      <c r="B405" s="168"/>
    </row>
    <row r="406" spans="1:2" x14ac:dyDescent="0.25">
      <c r="A406" s="168"/>
      <c r="B406" s="168"/>
    </row>
    <row r="407" spans="1:2" x14ac:dyDescent="0.25">
      <c r="A407" s="168"/>
      <c r="B407" s="168"/>
    </row>
    <row r="408" spans="1:2" x14ac:dyDescent="0.25">
      <c r="A408" s="168"/>
      <c r="B408" s="168"/>
    </row>
    <row r="409" spans="1:2" x14ac:dyDescent="0.25">
      <c r="A409" s="168"/>
      <c r="B409" s="168"/>
    </row>
    <row r="410" spans="1:2" x14ac:dyDescent="0.25">
      <c r="A410" s="168"/>
      <c r="B410" s="168"/>
    </row>
    <row r="411" spans="1:2" x14ac:dyDescent="0.25">
      <c r="A411" s="168"/>
      <c r="B411" s="168"/>
    </row>
    <row r="412" spans="1:2" x14ac:dyDescent="0.25">
      <c r="A412" s="168"/>
      <c r="B412" s="168"/>
    </row>
    <row r="413" spans="1:2" x14ac:dyDescent="0.25">
      <c r="A413" s="168"/>
      <c r="B413" s="168"/>
    </row>
    <row r="414" spans="1:2" x14ac:dyDescent="0.25">
      <c r="A414" s="168"/>
      <c r="B414" s="168"/>
    </row>
    <row r="415" spans="1:2" x14ac:dyDescent="0.25">
      <c r="A415" s="168"/>
      <c r="B415" s="168"/>
    </row>
    <row r="416" spans="1:2" x14ac:dyDescent="0.25">
      <c r="A416" s="168"/>
      <c r="B416" s="168"/>
    </row>
    <row r="417" spans="1:2" x14ac:dyDescent="0.25">
      <c r="A417" s="168"/>
      <c r="B417" s="168"/>
    </row>
    <row r="418" spans="1:2" x14ac:dyDescent="0.25">
      <c r="A418" s="168"/>
      <c r="B418" s="168"/>
    </row>
    <row r="419" spans="1:2" x14ac:dyDescent="0.25">
      <c r="A419" s="168"/>
      <c r="B419" s="168"/>
    </row>
    <row r="420" spans="1:2" x14ac:dyDescent="0.25">
      <c r="A420" s="168"/>
      <c r="B420" s="168"/>
    </row>
    <row r="421" spans="1:2" x14ac:dyDescent="0.25">
      <c r="A421" s="168"/>
      <c r="B421" s="168"/>
    </row>
    <row r="422" spans="1:2" x14ac:dyDescent="0.25">
      <c r="A422" s="168"/>
      <c r="B422" s="168"/>
    </row>
    <row r="423" spans="1:2" x14ac:dyDescent="0.25">
      <c r="A423" s="168"/>
      <c r="B423" s="168"/>
    </row>
    <row r="424" spans="1:2" x14ac:dyDescent="0.25">
      <c r="A424" s="168"/>
      <c r="B424" s="168"/>
    </row>
    <row r="425" spans="1:2" x14ac:dyDescent="0.25">
      <c r="A425" s="168"/>
      <c r="B425" s="168"/>
    </row>
    <row r="426" spans="1:2" x14ac:dyDescent="0.25">
      <c r="A426" s="168"/>
      <c r="B426" s="168"/>
    </row>
    <row r="427" spans="1:2" x14ac:dyDescent="0.25">
      <c r="A427" s="168"/>
      <c r="B427" s="168"/>
    </row>
    <row r="428" spans="1:2" x14ac:dyDescent="0.25">
      <c r="A428" s="168"/>
      <c r="B428" s="168"/>
    </row>
    <row r="429" spans="1:2" x14ac:dyDescent="0.25">
      <c r="A429" s="168"/>
      <c r="B429" s="168"/>
    </row>
    <row r="430" spans="1:2" x14ac:dyDescent="0.25">
      <c r="A430" s="168"/>
      <c r="B430" s="168"/>
    </row>
    <row r="431" spans="1:2" x14ac:dyDescent="0.25">
      <c r="A431" s="168"/>
      <c r="B431" s="168"/>
    </row>
    <row r="432" spans="1:2" x14ac:dyDescent="0.25">
      <c r="A432" s="168"/>
      <c r="B432" s="168"/>
    </row>
    <row r="433" spans="1:2" x14ac:dyDescent="0.25">
      <c r="A433" s="168"/>
      <c r="B433" s="168"/>
    </row>
    <row r="434" spans="1:2" x14ac:dyDescent="0.25">
      <c r="A434" s="168"/>
      <c r="B434" s="168"/>
    </row>
    <row r="435" spans="1:2" x14ac:dyDescent="0.25">
      <c r="A435" s="168"/>
      <c r="B435" s="168"/>
    </row>
    <row r="436" spans="1:2" x14ac:dyDescent="0.25">
      <c r="A436" s="168"/>
      <c r="B436" s="168"/>
    </row>
    <row r="437" spans="1:2" x14ac:dyDescent="0.25">
      <c r="A437" s="168"/>
      <c r="B437" s="168"/>
    </row>
    <row r="438" spans="1:2" x14ac:dyDescent="0.25">
      <c r="A438" s="168"/>
      <c r="B438" s="168"/>
    </row>
    <row r="439" spans="1:2" x14ac:dyDescent="0.25">
      <c r="A439" s="168"/>
      <c r="B439" s="168"/>
    </row>
    <row r="440" spans="1:2" x14ac:dyDescent="0.25">
      <c r="A440" s="168"/>
      <c r="B440" s="168"/>
    </row>
    <row r="441" spans="1:2" x14ac:dyDescent="0.25">
      <c r="A441" s="168"/>
      <c r="B441" s="168"/>
    </row>
    <row r="442" spans="1:2" x14ac:dyDescent="0.25">
      <c r="A442" s="168"/>
      <c r="B442" s="168"/>
    </row>
    <row r="443" spans="1:2" x14ac:dyDescent="0.25">
      <c r="A443" s="168"/>
      <c r="B443" s="168"/>
    </row>
    <row r="444" spans="1:2" x14ac:dyDescent="0.25">
      <c r="A444" s="168"/>
      <c r="B444" s="168"/>
    </row>
    <row r="445" spans="1:2" x14ac:dyDescent="0.25">
      <c r="A445" s="168"/>
      <c r="B445" s="168"/>
    </row>
    <row r="446" spans="1:2" x14ac:dyDescent="0.25">
      <c r="A446" s="168"/>
      <c r="B446" s="168"/>
    </row>
    <row r="447" spans="1:2" x14ac:dyDescent="0.25">
      <c r="A447" s="168"/>
      <c r="B447" s="168"/>
    </row>
    <row r="448" spans="1:2" x14ac:dyDescent="0.25">
      <c r="A448" s="168"/>
      <c r="B448" s="168"/>
    </row>
    <row r="449" spans="1:2" x14ac:dyDescent="0.25">
      <c r="A449" s="168"/>
      <c r="B449" s="168"/>
    </row>
    <row r="450" spans="1:2" x14ac:dyDescent="0.25">
      <c r="A450" s="168"/>
      <c r="B450" s="168"/>
    </row>
    <row r="451" spans="1:2" x14ac:dyDescent="0.25">
      <c r="A451" s="168"/>
      <c r="B451" s="168"/>
    </row>
    <row r="452" spans="1:2" x14ac:dyDescent="0.25">
      <c r="A452" s="168"/>
      <c r="B452" s="168"/>
    </row>
    <row r="453" spans="1:2" x14ac:dyDescent="0.25">
      <c r="A453" s="168"/>
      <c r="B453" s="168"/>
    </row>
    <row r="454" spans="1:2" x14ac:dyDescent="0.25">
      <c r="A454" s="168"/>
      <c r="B454" s="168"/>
    </row>
    <row r="455" spans="1:2" x14ac:dyDescent="0.25">
      <c r="A455" s="168"/>
      <c r="B455" s="168"/>
    </row>
    <row r="456" spans="1:2" x14ac:dyDescent="0.25">
      <c r="A456" s="168"/>
      <c r="B456" s="168"/>
    </row>
    <row r="457" spans="1:2" x14ac:dyDescent="0.25">
      <c r="A457" s="168"/>
      <c r="B457" s="168"/>
    </row>
    <row r="458" spans="1:2" x14ac:dyDescent="0.25">
      <c r="A458" s="168"/>
      <c r="B458" s="168"/>
    </row>
    <row r="459" spans="1:2" x14ac:dyDescent="0.25">
      <c r="A459" s="168"/>
      <c r="B459" s="168"/>
    </row>
    <row r="460" spans="1:2" x14ac:dyDescent="0.25">
      <c r="A460" s="168"/>
      <c r="B460" s="168"/>
    </row>
    <row r="461" spans="1:2" x14ac:dyDescent="0.25">
      <c r="A461" s="168"/>
      <c r="B461" s="168"/>
    </row>
    <row r="462" spans="1:2" x14ac:dyDescent="0.25">
      <c r="A462" s="168"/>
      <c r="B462" s="168"/>
    </row>
    <row r="463" spans="1:2" x14ac:dyDescent="0.25">
      <c r="A463" s="168"/>
      <c r="B463" s="168"/>
    </row>
    <row r="464" spans="1:2" x14ac:dyDescent="0.25">
      <c r="A464" s="168"/>
      <c r="B464" s="168"/>
    </row>
    <row r="465" spans="1:2" x14ac:dyDescent="0.25">
      <c r="A465" s="168"/>
      <c r="B465" s="168"/>
    </row>
    <row r="466" spans="1:2" x14ac:dyDescent="0.25">
      <c r="A466" s="168"/>
      <c r="B466" s="168"/>
    </row>
    <row r="467" spans="1:2" x14ac:dyDescent="0.25">
      <c r="A467" s="168"/>
      <c r="B467" s="168"/>
    </row>
    <row r="468" spans="1:2" x14ac:dyDescent="0.25">
      <c r="A468" s="168"/>
      <c r="B468" s="168"/>
    </row>
    <row r="469" spans="1:2" x14ac:dyDescent="0.25">
      <c r="A469" s="168"/>
      <c r="B469" s="168"/>
    </row>
    <row r="470" spans="1:2" x14ac:dyDescent="0.25">
      <c r="A470" s="168"/>
      <c r="B470" s="168"/>
    </row>
    <row r="471" spans="1:2" x14ac:dyDescent="0.25">
      <c r="A471" s="168"/>
      <c r="B471" s="168"/>
    </row>
    <row r="472" spans="1:2" x14ac:dyDescent="0.25">
      <c r="A472" s="168"/>
      <c r="B472" s="168"/>
    </row>
    <row r="473" spans="1:2" x14ac:dyDescent="0.25">
      <c r="A473" s="168"/>
      <c r="B473" s="168"/>
    </row>
    <row r="474" spans="1:2" x14ac:dyDescent="0.25">
      <c r="A474" s="168"/>
      <c r="B474" s="168"/>
    </row>
    <row r="475" spans="1:2" x14ac:dyDescent="0.25">
      <c r="A475" s="168"/>
      <c r="B475" s="168"/>
    </row>
    <row r="476" spans="1:2" x14ac:dyDescent="0.25">
      <c r="A476" s="168"/>
      <c r="B476" s="168"/>
    </row>
    <row r="477" spans="1:2" x14ac:dyDescent="0.25">
      <c r="A477" s="168"/>
      <c r="B477" s="168"/>
    </row>
    <row r="478" spans="1:2" x14ac:dyDescent="0.25">
      <c r="A478" s="168"/>
      <c r="B478" s="168"/>
    </row>
    <row r="479" spans="1:2" x14ac:dyDescent="0.25">
      <c r="A479" s="168"/>
      <c r="B479" s="168"/>
    </row>
    <row r="480" spans="1:2" x14ac:dyDescent="0.25">
      <c r="A480" s="168"/>
      <c r="B480" s="168"/>
    </row>
    <row r="481" spans="1:2" x14ac:dyDescent="0.25">
      <c r="A481" s="168"/>
      <c r="B481" s="168"/>
    </row>
    <row r="482" spans="1:2" x14ac:dyDescent="0.25">
      <c r="A482" s="168"/>
      <c r="B482" s="168"/>
    </row>
    <row r="483" spans="1:2" x14ac:dyDescent="0.25">
      <c r="A483" s="168"/>
      <c r="B483" s="168"/>
    </row>
    <row r="484" spans="1:2" x14ac:dyDescent="0.25">
      <c r="A484" s="168"/>
      <c r="B484" s="168"/>
    </row>
    <row r="485" spans="1:2" x14ac:dyDescent="0.25">
      <c r="A485" s="168"/>
      <c r="B485" s="168"/>
    </row>
    <row r="486" spans="1:2" x14ac:dyDescent="0.25">
      <c r="A486" s="168"/>
      <c r="B486" s="168"/>
    </row>
    <row r="487" spans="1:2" x14ac:dyDescent="0.25">
      <c r="A487" s="168"/>
      <c r="B487" s="168"/>
    </row>
    <row r="488" spans="1:2" x14ac:dyDescent="0.25">
      <c r="A488" s="168"/>
      <c r="B488" s="168"/>
    </row>
    <row r="489" spans="1:2" x14ac:dyDescent="0.25">
      <c r="A489" s="168"/>
      <c r="B489" s="168"/>
    </row>
    <row r="490" spans="1:2" x14ac:dyDescent="0.25">
      <c r="A490" s="168"/>
      <c r="B490" s="168"/>
    </row>
    <row r="491" spans="1:2" x14ac:dyDescent="0.25">
      <c r="A491" s="168"/>
      <c r="B491" s="168"/>
    </row>
    <row r="492" spans="1:2" x14ac:dyDescent="0.25">
      <c r="A492" s="168"/>
      <c r="B492" s="168"/>
    </row>
    <row r="493" spans="1:2" x14ac:dyDescent="0.25">
      <c r="A493" s="168"/>
      <c r="B493" s="168"/>
    </row>
    <row r="494" spans="1:2" x14ac:dyDescent="0.25">
      <c r="A494" s="168"/>
      <c r="B494" s="168"/>
    </row>
    <row r="495" spans="1:2" x14ac:dyDescent="0.25">
      <c r="A495" s="168"/>
      <c r="B495" s="168"/>
    </row>
    <row r="496" spans="1:2" x14ac:dyDescent="0.25">
      <c r="A496" s="168"/>
      <c r="B496" s="168"/>
    </row>
    <row r="497" spans="1:2" x14ac:dyDescent="0.25">
      <c r="A497" s="168"/>
      <c r="B497" s="168"/>
    </row>
    <row r="498" spans="1:2" x14ac:dyDescent="0.25">
      <c r="A498" s="168"/>
      <c r="B498" s="168"/>
    </row>
    <row r="499" spans="1:2" x14ac:dyDescent="0.25">
      <c r="A499" s="168"/>
      <c r="B499" s="168"/>
    </row>
    <row r="500" spans="1:2" x14ac:dyDescent="0.25">
      <c r="A500" s="168"/>
      <c r="B500" s="168"/>
    </row>
    <row r="501" spans="1:2" x14ac:dyDescent="0.25">
      <c r="A501" s="168"/>
      <c r="B501" s="168"/>
    </row>
    <row r="502" spans="1:2" x14ac:dyDescent="0.25">
      <c r="A502" s="168"/>
      <c r="B502" s="168"/>
    </row>
    <row r="503" spans="1:2" x14ac:dyDescent="0.25">
      <c r="A503" s="168"/>
      <c r="B503" s="168"/>
    </row>
    <row r="504" spans="1:2" x14ac:dyDescent="0.25">
      <c r="A504" s="168"/>
      <c r="B504" s="168"/>
    </row>
    <row r="505" spans="1:2" x14ac:dyDescent="0.25">
      <c r="A505" s="168"/>
      <c r="B505" s="168"/>
    </row>
    <row r="506" spans="1:2" x14ac:dyDescent="0.25">
      <c r="A506" s="168"/>
      <c r="B506" s="168"/>
    </row>
    <row r="507" spans="1:2" x14ac:dyDescent="0.25">
      <c r="A507" s="168"/>
      <c r="B507" s="168"/>
    </row>
    <row r="508" spans="1:2" x14ac:dyDescent="0.25">
      <c r="A508" s="168"/>
      <c r="B508" s="168"/>
    </row>
    <row r="509" spans="1:2" x14ac:dyDescent="0.25">
      <c r="A509" s="168"/>
      <c r="B509" s="168"/>
    </row>
    <row r="510" spans="1:2" x14ac:dyDescent="0.25">
      <c r="A510" s="168"/>
      <c r="B510" s="168"/>
    </row>
    <row r="511" spans="1:2" x14ac:dyDescent="0.25">
      <c r="A511" s="168"/>
      <c r="B511" s="168"/>
    </row>
    <row r="512" spans="1:2" x14ac:dyDescent="0.25">
      <c r="A512" s="168"/>
      <c r="B512" s="168"/>
    </row>
    <row r="513" spans="1:2" x14ac:dyDescent="0.25">
      <c r="A513" s="168"/>
      <c r="B513" s="168"/>
    </row>
    <row r="514" spans="1:2" x14ac:dyDescent="0.25">
      <c r="A514" s="168"/>
      <c r="B514" s="168"/>
    </row>
    <row r="515" spans="1:2" x14ac:dyDescent="0.25">
      <c r="A515" s="168"/>
      <c r="B515" s="168"/>
    </row>
    <row r="516" spans="1:2" x14ac:dyDescent="0.25">
      <c r="A516" s="168"/>
      <c r="B516" s="168"/>
    </row>
    <row r="517" spans="1:2" x14ac:dyDescent="0.25">
      <c r="A517" s="168"/>
      <c r="B517" s="168"/>
    </row>
    <row r="518" spans="1:2" x14ac:dyDescent="0.25">
      <c r="A518" s="168"/>
      <c r="B518" s="168"/>
    </row>
    <row r="519" spans="1:2" x14ac:dyDescent="0.25">
      <c r="A519" s="168"/>
      <c r="B519" s="168"/>
    </row>
    <row r="520" spans="1:2" x14ac:dyDescent="0.25">
      <c r="A520" s="168"/>
      <c r="B520" s="168"/>
    </row>
    <row r="521" spans="1:2" x14ac:dyDescent="0.25">
      <c r="A521" s="168"/>
      <c r="B521" s="168"/>
    </row>
    <row r="522" spans="1:2" x14ac:dyDescent="0.25">
      <c r="A522" s="168"/>
      <c r="B522" s="168"/>
    </row>
    <row r="523" spans="1:2" x14ac:dyDescent="0.25">
      <c r="A523" s="168"/>
      <c r="B523" s="168"/>
    </row>
    <row r="524" spans="1:2" x14ac:dyDescent="0.25">
      <c r="A524" s="168"/>
      <c r="B524" s="168"/>
    </row>
    <row r="525" spans="1:2" x14ac:dyDescent="0.25">
      <c r="A525" s="168"/>
      <c r="B525" s="168"/>
    </row>
    <row r="526" spans="1:2" x14ac:dyDescent="0.25">
      <c r="A526" s="168"/>
      <c r="B526" s="168"/>
    </row>
    <row r="527" spans="1:2" x14ac:dyDescent="0.25">
      <c r="A527" s="168"/>
      <c r="B527" s="168"/>
    </row>
    <row r="528" spans="1:2" x14ac:dyDescent="0.25">
      <c r="A528" s="168"/>
      <c r="B528" s="168"/>
    </row>
    <row r="529" spans="1:2" x14ac:dyDescent="0.25">
      <c r="A529" s="168"/>
      <c r="B529" s="168"/>
    </row>
    <row r="530" spans="1:2" x14ac:dyDescent="0.25">
      <c r="A530" s="168"/>
      <c r="B530" s="168"/>
    </row>
    <row r="531" spans="1:2" x14ac:dyDescent="0.25">
      <c r="A531" s="168"/>
      <c r="B531" s="168"/>
    </row>
    <row r="532" spans="1:2" x14ac:dyDescent="0.25">
      <c r="A532" s="168"/>
      <c r="B532" s="168"/>
    </row>
    <row r="533" spans="1:2" x14ac:dyDescent="0.25">
      <c r="A533" s="168"/>
      <c r="B533" s="168"/>
    </row>
    <row r="534" spans="1:2" x14ac:dyDescent="0.25">
      <c r="A534" s="168"/>
      <c r="B534" s="168"/>
    </row>
    <row r="535" spans="1:2" x14ac:dyDescent="0.25">
      <c r="A535" s="168"/>
      <c r="B535" s="168"/>
    </row>
    <row r="536" spans="1:2" x14ac:dyDescent="0.25">
      <c r="A536" s="168"/>
      <c r="B536" s="168"/>
    </row>
    <row r="537" spans="1:2" x14ac:dyDescent="0.25">
      <c r="A537" s="168"/>
      <c r="B537" s="168"/>
    </row>
    <row r="538" spans="1:2" x14ac:dyDescent="0.25">
      <c r="A538" s="168"/>
      <c r="B538" s="168"/>
    </row>
    <row r="539" spans="1:2" x14ac:dyDescent="0.25">
      <c r="A539" s="168"/>
      <c r="B539" s="168"/>
    </row>
    <row r="540" spans="1:2" x14ac:dyDescent="0.25">
      <c r="A540" s="168"/>
      <c r="B540" s="168"/>
    </row>
    <row r="541" spans="1:2" x14ac:dyDescent="0.25">
      <c r="A541" s="168"/>
      <c r="B541" s="168"/>
    </row>
    <row r="542" spans="1:2" x14ac:dyDescent="0.25">
      <c r="A542" s="168"/>
      <c r="B542" s="168"/>
    </row>
    <row r="543" spans="1:2" x14ac:dyDescent="0.25">
      <c r="A543" s="168"/>
      <c r="B543" s="168"/>
    </row>
    <row r="544" spans="1:2" x14ac:dyDescent="0.25">
      <c r="A544" s="168"/>
      <c r="B544" s="168"/>
    </row>
    <row r="545" spans="1:2" x14ac:dyDescent="0.25">
      <c r="A545" s="168"/>
      <c r="B545" s="168"/>
    </row>
    <row r="546" spans="1:2" x14ac:dyDescent="0.25">
      <c r="A546" s="168"/>
      <c r="B546" s="168"/>
    </row>
    <row r="547" spans="1:2" x14ac:dyDescent="0.25">
      <c r="A547" s="168"/>
      <c r="B547" s="168"/>
    </row>
    <row r="548" spans="1:2" x14ac:dyDescent="0.25">
      <c r="A548" s="168"/>
      <c r="B548" s="168"/>
    </row>
    <row r="549" spans="1:2" x14ac:dyDescent="0.25">
      <c r="A549" s="168"/>
      <c r="B549" s="168"/>
    </row>
    <row r="550" spans="1:2" x14ac:dyDescent="0.25">
      <c r="A550" s="168"/>
      <c r="B550" s="168"/>
    </row>
    <row r="551" spans="1:2" x14ac:dyDescent="0.25">
      <c r="A551" s="168"/>
      <c r="B551" s="168"/>
    </row>
    <row r="552" spans="1:2" x14ac:dyDescent="0.25">
      <c r="A552" s="168"/>
      <c r="B552" s="168"/>
    </row>
    <row r="553" spans="1:2" x14ac:dyDescent="0.25">
      <c r="A553" s="168"/>
      <c r="B553" s="168"/>
    </row>
    <row r="554" spans="1:2" x14ac:dyDescent="0.25">
      <c r="A554" s="168"/>
      <c r="B554" s="168"/>
    </row>
    <row r="555" spans="1:2" x14ac:dyDescent="0.25">
      <c r="A555" s="168"/>
      <c r="B555" s="168"/>
    </row>
    <row r="556" spans="1:2" x14ac:dyDescent="0.25">
      <c r="A556" s="168"/>
      <c r="B556" s="168"/>
    </row>
    <row r="557" spans="1:2" x14ac:dyDescent="0.25">
      <c r="A557" s="168"/>
      <c r="B557" s="168"/>
    </row>
    <row r="558" spans="1:2" x14ac:dyDescent="0.25">
      <c r="A558" s="168"/>
      <c r="B558" s="168"/>
    </row>
    <row r="559" spans="1:2" x14ac:dyDescent="0.25">
      <c r="A559" s="168"/>
      <c r="B559" s="168"/>
    </row>
    <row r="560" spans="1:2" x14ac:dyDescent="0.25">
      <c r="A560" s="168"/>
      <c r="B560" s="168"/>
    </row>
    <row r="561" spans="1:2" x14ac:dyDescent="0.25">
      <c r="A561" s="168"/>
      <c r="B561" s="168"/>
    </row>
    <row r="562" spans="1:2" x14ac:dyDescent="0.25">
      <c r="A562" s="168"/>
      <c r="B562" s="168"/>
    </row>
    <row r="563" spans="1:2" x14ac:dyDescent="0.25">
      <c r="A563" s="168"/>
      <c r="B563" s="168"/>
    </row>
    <row r="564" spans="1:2" x14ac:dyDescent="0.25">
      <c r="A564" s="168"/>
      <c r="B564" s="168"/>
    </row>
    <row r="565" spans="1:2" x14ac:dyDescent="0.25">
      <c r="A565" s="168"/>
      <c r="B565" s="168"/>
    </row>
    <row r="566" spans="1:2" x14ac:dyDescent="0.25">
      <c r="A566" s="168"/>
      <c r="B566" s="168"/>
    </row>
    <row r="567" spans="1:2" x14ac:dyDescent="0.25">
      <c r="A567" s="168"/>
      <c r="B567" s="168"/>
    </row>
    <row r="568" spans="1:2" x14ac:dyDescent="0.25">
      <c r="A568" s="168"/>
      <c r="B568" s="168"/>
    </row>
    <row r="569" spans="1:2" x14ac:dyDescent="0.25">
      <c r="A569" s="168"/>
      <c r="B569" s="168"/>
    </row>
    <row r="570" spans="1:2" x14ac:dyDescent="0.25">
      <c r="A570" s="168"/>
      <c r="B570" s="168"/>
    </row>
    <row r="571" spans="1:2" x14ac:dyDescent="0.25">
      <c r="A571" s="168"/>
      <c r="B571" s="168"/>
    </row>
    <row r="572" spans="1:2" x14ac:dyDescent="0.25">
      <c r="A572" s="168"/>
      <c r="B572" s="168"/>
    </row>
    <row r="573" spans="1:2" x14ac:dyDescent="0.25">
      <c r="A573" s="168"/>
      <c r="B573" s="168"/>
    </row>
    <row r="574" spans="1:2" x14ac:dyDescent="0.25">
      <c r="A574" s="168"/>
      <c r="B574" s="168"/>
    </row>
    <row r="575" spans="1:2" x14ac:dyDescent="0.25">
      <c r="A575" s="168"/>
      <c r="B575" s="168"/>
    </row>
    <row r="576" spans="1:2" x14ac:dyDescent="0.25">
      <c r="A576" s="168"/>
      <c r="B576" s="168"/>
    </row>
    <row r="577" spans="1:2" x14ac:dyDescent="0.25">
      <c r="A577" s="168"/>
      <c r="B577" s="168"/>
    </row>
    <row r="578" spans="1:2" x14ac:dyDescent="0.25">
      <c r="A578" s="168"/>
      <c r="B578" s="168"/>
    </row>
    <row r="579" spans="1:2" x14ac:dyDescent="0.25">
      <c r="A579" s="168"/>
      <c r="B579" s="168"/>
    </row>
    <row r="580" spans="1:2" x14ac:dyDescent="0.25">
      <c r="A580" s="168"/>
      <c r="B580" s="168"/>
    </row>
    <row r="581" spans="1:2" x14ac:dyDescent="0.25">
      <c r="A581" s="168"/>
      <c r="B581" s="168"/>
    </row>
    <row r="582" spans="1:2" x14ac:dyDescent="0.25">
      <c r="A582" s="168"/>
      <c r="B582" s="168"/>
    </row>
    <row r="583" spans="1:2" x14ac:dyDescent="0.25">
      <c r="A583" s="168"/>
      <c r="B583" s="168"/>
    </row>
    <row r="584" spans="1:2" x14ac:dyDescent="0.25">
      <c r="A584" s="168"/>
      <c r="B584" s="168"/>
    </row>
    <row r="585" spans="1:2" x14ac:dyDescent="0.25">
      <c r="A585" s="168"/>
      <c r="B585" s="168"/>
    </row>
    <row r="586" spans="1:2" x14ac:dyDescent="0.25">
      <c r="A586" s="168"/>
      <c r="B586" s="168"/>
    </row>
    <row r="587" spans="1:2" x14ac:dyDescent="0.25">
      <c r="A587" s="168"/>
      <c r="B587" s="168"/>
    </row>
    <row r="588" spans="1:2" x14ac:dyDescent="0.25">
      <c r="A588" s="168"/>
      <c r="B588" s="168"/>
    </row>
    <row r="589" spans="1:2" x14ac:dyDescent="0.25">
      <c r="A589" s="168"/>
      <c r="B589" s="168"/>
    </row>
    <row r="590" spans="1:2" x14ac:dyDescent="0.25">
      <c r="A590" s="168"/>
      <c r="B590" s="168"/>
    </row>
    <row r="591" spans="1:2" x14ac:dyDescent="0.25">
      <c r="A591" s="168"/>
      <c r="B591" s="168"/>
    </row>
    <row r="592" spans="1:2" x14ac:dyDescent="0.25">
      <c r="A592" s="168"/>
      <c r="B592" s="168"/>
    </row>
    <row r="593" spans="1:2" x14ac:dyDescent="0.25">
      <c r="A593" s="168"/>
      <c r="B593" s="168"/>
    </row>
    <row r="594" spans="1:2" x14ac:dyDescent="0.25">
      <c r="A594" s="168"/>
      <c r="B594" s="168"/>
    </row>
    <row r="595" spans="1:2" x14ac:dyDescent="0.25">
      <c r="A595" s="168"/>
      <c r="B595" s="168"/>
    </row>
    <row r="596" spans="1:2" x14ac:dyDescent="0.25">
      <c r="A596" s="168"/>
      <c r="B596" s="168"/>
    </row>
    <row r="597" spans="1:2" x14ac:dyDescent="0.25">
      <c r="A597" s="168"/>
      <c r="B597" s="168"/>
    </row>
    <row r="598" spans="1:2" x14ac:dyDescent="0.25">
      <c r="A598" s="168"/>
      <c r="B598" s="168"/>
    </row>
    <row r="599" spans="1:2" x14ac:dyDescent="0.25">
      <c r="A599" s="168"/>
      <c r="B599" s="168"/>
    </row>
    <row r="600" spans="1:2" x14ac:dyDescent="0.25">
      <c r="A600" s="168"/>
      <c r="B600" s="168"/>
    </row>
    <row r="601" spans="1:2" x14ac:dyDescent="0.25">
      <c r="A601" s="168"/>
      <c r="B601" s="168"/>
    </row>
    <row r="602" spans="1:2" x14ac:dyDescent="0.25">
      <c r="A602" s="168"/>
      <c r="B602" s="168"/>
    </row>
    <row r="603" spans="1:2" x14ac:dyDescent="0.25">
      <c r="A603" s="168"/>
      <c r="B603" s="168"/>
    </row>
    <row r="604" spans="1:2" x14ac:dyDescent="0.25">
      <c r="A604" s="168"/>
      <c r="B604" s="168"/>
    </row>
    <row r="605" spans="1:2" x14ac:dyDescent="0.25">
      <c r="A605" s="168"/>
      <c r="B605" s="168"/>
    </row>
    <row r="606" spans="1:2" x14ac:dyDescent="0.25">
      <c r="A606" s="168"/>
      <c r="B606" s="168"/>
    </row>
    <row r="607" spans="1:2" x14ac:dyDescent="0.25">
      <c r="A607" s="168"/>
      <c r="B607" s="168"/>
    </row>
    <row r="608" spans="1:2" x14ac:dyDescent="0.25">
      <c r="A608" s="168"/>
      <c r="B608" s="168"/>
    </row>
    <row r="609" spans="1:2" x14ac:dyDescent="0.25">
      <c r="A609" s="168"/>
      <c r="B609" s="168"/>
    </row>
    <row r="610" spans="1:2" x14ac:dyDescent="0.25">
      <c r="A610" s="168"/>
      <c r="B610" s="168"/>
    </row>
    <row r="611" spans="1:2" x14ac:dyDescent="0.25">
      <c r="A611" s="168"/>
      <c r="B611" s="168"/>
    </row>
    <row r="612" spans="1:2" x14ac:dyDescent="0.25">
      <c r="A612" s="168"/>
      <c r="B612" s="168"/>
    </row>
    <row r="613" spans="1:2" x14ac:dyDescent="0.25">
      <c r="A613" s="168"/>
      <c r="B613" s="168"/>
    </row>
    <row r="614" spans="1:2" x14ac:dyDescent="0.25">
      <c r="A614" s="168"/>
      <c r="B614" s="168"/>
    </row>
    <row r="615" spans="1:2" x14ac:dyDescent="0.25">
      <c r="A615" s="168"/>
      <c r="B615" s="168"/>
    </row>
    <row r="616" spans="1:2" x14ac:dyDescent="0.25">
      <c r="A616" s="168"/>
      <c r="B616" s="168"/>
    </row>
    <row r="617" spans="1:2" x14ac:dyDescent="0.25">
      <c r="A617" s="168"/>
      <c r="B617" s="168"/>
    </row>
    <row r="618" spans="1:2" x14ac:dyDescent="0.25">
      <c r="A618" s="168"/>
      <c r="B618" s="168"/>
    </row>
    <row r="619" spans="1:2" x14ac:dyDescent="0.25">
      <c r="A619" s="168"/>
      <c r="B619" s="168"/>
    </row>
    <row r="620" spans="1:2" x14ac:dyDescent="0.25">
      <c r="A620" s="168"/>
      <c r="B620" s="168"/>
    </row>
    <row r="621" spans="1:2" x14ac:dyDescent="0.25">
      <c r="A621" s="168"/>
      <c r="B621" s="168"/>
    </row>
    <row r="622" spans="1:2" x14ac:dyDescent="0.25">
      <c r="A622" s="168"/>
      <c r="B622" s="168"/>
    </row>
    <row r="623" spans="1:2" x14ac:dyDescent="0.25">
      <c r="A623" s="168"/>
      <c r="B623" s="168"/>
    </row>
    <row r="624" spans="1:2" x14ac:dyDescent="0.25">
      <c r="A624" s="168"/>
      <c r="B624" s="168"/>
    </row>
    <row r="625" spans="1:2" x14ac:dyDescent="0.25">
      <c r="A625" s="168"/>
      <c r="B625" s="168"/>
    </row>
    <row r="626" spans="1:2" x14ac:dyDescent="0.25">
      <c r="A626" s="168"/>
      <c r="B626" s="168"/>
    </row>
    <row r="627" spans="1:2" x14ac:dyDescent="0.25">
      <c r="A627" s="168"/>
      <c r="B627" s="168"/>
    </row>
    <row r="628" spans="1:2" x14ac:dyDescent="0.25">
      <c r="A628" s="168"/>
      <c r="B628" s="168"/>
    </row>
    <row r="629" spans="1:2" x14ac:dyDescent="0.25">
      <c r="A629" s="168"/>
      <c r="B629" s="168"/>
    </row>
    <row r="630" spans="1:2" x14ac:dyDescent="0.25">
      <c r="A630" s="168"/>
      <c r="B630" s="168"/>
    </row>
    <row r="631" spans="1:2" x14ac:dyDescent="0.25">
      <c r="A631" s="168"/>
      <c r="B631" s="168"/>
    </row>
    <row r="632" spans="1:2" x14ac:dyDescent="0.25">
      <c r="A632" s="168"/>
      <c r="B632" s="168"/>
    </row>
    <row r="633" spans="1:2" x14ac:dyDescent="0.25">
      <c r="A633" s="168"/>
      <c r="B633" s="168"/>
    </row>
    <row r="634" spans="1:2" x14ac:dyDescent="0.25">
      <c r="A634" s="168"/>
      <c r="B634" s="168"/>
    </row>
    <row r="635" spans="1:2" x14ac:dyDescent="0.25">
      <c r="A635" s="168"/>
      <c r="B635" s="168"/>
    </row>
    <row r="636" spans="1:2" x14ac:dyDescent="0.25">
      <c r="A636" s="168"/>
      <c r="B636" s="168"/>
    </row>
    <row r="637" spans="1:2" x14ac:dyDescent="0.25">
      <c r="A637" s="168"/>
      <c r="B637" s="168"/>
    </row>
    <row r="638" spans="1:2" x14ac:dyDescent="0.25">
      <c r="A638" s="168"/>
      <c r="B638" s="168"/>
    </row>
    <row r="639" spans="1:2" x14ac:dyDescent="0.25">
      <c r="A639" s="168"/>
      <c r="B639" s="168"/>
    </row>
    <row r="640" spans="1:2" x14ac:dyDescent="0.25">
      <c r="A640" s="168"/>
      <c r="B640" s="168"/>
    </row>
    <row r="641" spans="1:2" x14ac:dyDescent="0.25">
      <c r="A641" s="168"/>
      <c r="B641" s="168"/>
    </row>
    <row r="642" spans="1:2" x14ac:dyDescent="0.25">
      <c r="A642" s="168"/>
      <c r="B642" s="168"/>
    </row>
    <row r="643" spans="1:2" x14ac:dyDescent="0.25">
      <c r="A643" s="168"/>
      <c r="B643" s="168"/>
    </row>
    <row r="644" spans="1:2" x14ac:dyDescent="0.25">
      <c r="A644" s="168"/>
      <c r="B644" s="168"/>
    </row>
    <row r="645" spans="1:2" x14ac:dyDescent="0.25">
      <c r="A645" s="168"/>
      <c r="B645" s="168"/>
    </row>
    <row r="646" spans="1:2" x14ac:dyDescent="0.25">
      <c r="A646" s="168"/>
      <c r="B646" s="168"/>
    </row>
    <row r="647" spans="1:2" x14ac:dyDescent="0.25">
      <c r="A647" s="168"/>
      <c r="B647" s="168"/>
    </row>
    <row r="648" spans="1:2" x14ac:dyDescent="0.25">
      <c r="A648" s="168"/>
      <c r="B648" s="168"/>
    </row>
    <row r="649" spans="1:2" x14ac:dyDescent="0.25">
      <c r="A649" s="168"/>
      <c r="B649" s="168"/>
    </row>
    <row r="650" spans="1:2" x14ac:dyDescent="0.25">
      <c r="A650" s="168"/>
      <c r="B650" s="168"/>
    </row>
    <row r="651" spans="1:2" x14ac:dyDescent="0.25">
      <c r="A651" s="168"/>
      <c r="B651" s="168"/>
    </row>
    <row r="652" spans="1:2" x14ac:dyDescent="0.25">
      <c r="A652" s="168"/>
      <c r="B652" s="168"/>
    </row>
    <row r="653" spans="1:2" x14ac:dyDescent="0.25">
      <c r="A653" s="168"/>
      <c r="B653" s="168"/>
    </row>
    <row r="654" spans="1:2" x14ac:dyDescent="0.25">
      <c r="A654" s="168"/>
      <c r="B654" s="168"/>
    </row>
    <row r="655" spans="1:2" x14ac:dyDescent="0.25">
      <c r="A655" s="168"/>
      <c r="B655" s="168"/>
    </row>
    <row r="656" spans="1:2" x14ac:dyDescent="0.25">
      <c r="A656" s="168"/>
      <c r="B656" s="168"/>
    </row>
    <row r="657" spans="1:2" x14ac:dyDescent="0.25">
      <c r="A657" s="168"/>
      <c r="B657" s="168"/>
    </row>
    <row r="658" spans="1:2" x14ac:dyDescent="0.25">
      <c r="A658" s="168"/>
      <c r="B658" s="168"/>
    </row>
    <row r="659" spans="1:2" x14ac:dyDescent="0.25">
      <c r="A659" s="168"/>
      <c r="B659" s="168"/>
    </row>
    <row r="660" spans="1:2" x14ac:dyDescent="0.25">
      <c r="A660" s="168"/>
      <c r="B660" s="168"/>
    </row>
    <row r="661" spans="1:2" x14ac:dyDescent="0.25">
      <c r="A661" s="168"/>
      <c r="B661" s="168"/>
    </row>
    <row r="662" spans="1:2" x14ac:dyDescent="0.25">
      <c r="A662" s="168"/>
      <c r="B662" s="168"/>
    </row>
    <row r="663" spans="1:2" x14ac:dyDescent="0.25">
      <c r="A663" s="168"/>
      <c r="B663" s="168"/>
    </row>
    <row r="664" spans="1:2" x14ac:dyDescent="0.25">
      <c r="A664" s="168"/>
      <c r="B664" s="168"/>
    </row>
    <row r="665" spans="1:2" x14ac:dyDescent="0.25">
      <c r="A665" s="168"/>
      <c r="B665" s="168"/>
    </row>
    <row r="666" spans="1:2" x14ac:dyDescent="0.25">
      <c r="A666" s="168"/>
      <c r="B666" s="168"/>
    </row>
    <row r="667" spans="1:2" x14ac:dyDescent="0.25">
      <c r="A667" s="168"/>
      <c r="B667" s="168"/>
    </row>
    <row r="668" spans="1:2" x14ac:dyDescent="0.25">
      <c r="A668" s="168"/>
      <c r="B668" s="168"/>
    </row>
    <row r="669" spans="1:2" x14ac:dyDescent="0.25">
      <c r="A669" s="168"/>
      <c r="B669" s="168"/>
    </row>
    <row r="670" spans="1:2" x14ac:dyDescent="0.25">
      <c r="A670" s="168"/>
      <c r="B670" s="168"/>
    </row>
    <row r="671" spans="1:2" x14ac:dyDescent="0.25">
      <c r="A671" s="168"/>
      <c r="B671" s="168"/>
    </row>
    <row r="672" spans="1:2" x14ac:dyDescent="0.25">
      <c r="A672" s="168"/>
      <c r="B672" s="168"/>
    </row>
    <row r="673" spans="1:2" x14ac:dyDescent="0.25">
      <c r="A673" s="168"/>
      <c r="B673" s="168"/>
    </row>
    <row r="674" spans="1:2" x14ac:dyDescent="0.25">
      <c r="A674" s="168"/>
      <c r="B674" s="168"/>
    </row>
    <row r="675" spans="1:2" x14ac:dyDescent="0.25">
      <c r="A675" s="168"/>
      <c r="B675" s="168"/>
    </row>
    <row r="676" spans="1:2" x14ac:dyDescent="0.25">
      <c r="A676" s="168"/>
      <c r="B676" s="168"/>
    </row>
    <row r="677" spans="1:2" x14ac:dyDescent="0.25">
      <c r="A677" s="168"/>
      <c r="B677" s="168"/>
    </row>
    <row r="678" spans="1:2" x14ac:dyDescent="0.25">
      <c r="A678" s="168"/>
      <c r="B678" s="168"/>
    </row>
    <row r="679" spans="1:2" x14ac:dyDescent="0.25">
      <c r="A679" s="168"/>
      <c r="B679" s="168"/>
    </row>
    <row r="680" spans="1:2" x14ac:dyDescent="0.25">
      <c r="A680" s="168"/>
      <c r="B680" s="168"/>
    </row>
    <row r="681" spans="1:2" x14ac:dyDescent="0.25">
      <c r="A681" s="168"/>
      <c r="B681" s="168"/>
    </row>
    <row r="682" spans="1:2" x14ac:dyDescent="0.25">
      <c r="A682" s="168"/>
      <c r="B682" s="168"/>
    </row>
    <row r="683" spans="1:2" x14ac:dyDescent="0.25">
      <c r="A683" s="168"/>
      <c r="B683" s="168"/>
    </row>
    <row r="684" spans="1:2" x14ac:dyDescent="0.25">
      <c r="A684" s="168"/>
      <c r="B684" s="168"/>
    </row>
    <row r="685" spans="1:2" x14ac:dyDescent="0.25">
      <c r="A685" s="168"/>
      <c r="B685" s="168"/>
    </row>
    <row r="686" spans="1:2" x14ac:dyDescent="0.25">
      <c r="A686" s="168"/>
      <c r="B686" s="168"/>
    </row>
    <row r="687" spans="1:2" x14ac:dyDescent="0.25">
      <c r="A687" s="168"/>
      <c r="B687" s="168"/>
    </row>
    <row r="688" spans="1:2" x14ac:dyDescent="0.25">
      <c r="A688" s="168"/>
      <c r="B688" s="168"/>
    </row>
    <row r="689" spans="1:2" x14ac:dyDescent="0.25">
      <c r="A689" s="168"/>
      <c r="B689" s="168"/>
    </row>
    <row r="690" spans="1:2" x14ac:dyDescent="0.25">
      <c r="A690" s="168"/>
      <c r="B690" s="168"/>
    </row>
    <row r="691" spans="1:2" x14ac:dyDescent="0.25">
      <c r="A691" s="168"/>
      <c r="B691" s="168"/>
    </row>
    <row r="692" spans="1:2" x14ac:dyDescent="0.25">
      <c r="A692" s="168"/>
      <c r="B692" s="168"/>
    </row>
    <row r="693" spans="1:2" x14ac:dyDescent="0.25">
      <c r="A693" s="168"/>
      <c r="B693" s="168"/>
    </row>
    <row r="694" spans="1:2" x14ac:dyDescent="0.25">
      <c r="A694" s="168"/>
      <c r="B694" s="168"/>
    </row>
    <row r="695" spans="1:2" x14ac:dyDescent="0.25">
      <c r="A695" s="168"/>
      <c r="B695" s="168"/>
    </row>
    <row r="696" spans="1:2" x14ac:dyDescent="0.25">
      <c r="A696" s="168"/>
      <c r="B696" s="168"/>
    </row>
    <row r="697" spans="1:2" x14ac:dyDescent="0.25">
      <c r="A697" s="168"/>
      <c r="B697" s="168"/>
    </row>
    <row r="698" spans="1:2" x14ac:dyDescent="0.25">
      <c r="A698" s="168"/>
      <c r="B698" s="168"/>
    </row>
    <row r="699" spans="1:2" x14ac:dyDescent="0.25">
      <c r="A699" s="168"/>
      <c r="B699" s="168"/>
    </row>
    <row r="700" spans="1:2" x14ac:dyDescent="0.25">
      <c r="A700" s="168"/>
      <c r="B700" s="168"/>
    </row>
    <row r="701" spans="1:2" x14ac:dyDescent="0.25">
      <c r="A701" s="168"/>
      <c r="B701" s="168"/>
    </row>
    <row r="702" spans="1:2" x14ac:dyDescent="0.25">
      <c r="A702" s="168"/>
      <c r="B702" s="168"/>
    </row>
    <row r="703" spans="1:2" x14ac:dyDescent="0.25">
      <c r="A703" s="168"/>
      <c r="B703" s="168"/>
    </row>
    <row r="704" spans="1:2" x14ac:dyDescent="0.25">
      <c r="A704" s="168"/>
      <c r="B704" s="168"/>
    </row>
    <row r="705" spans="1:2" x14ac:dyDescent="0.25">
      <c r="A705" s="168"/>
      <c r="B705" s="168"/>
    </row>
    <row r="706" spans="1:2" x14ac:dyDescent="0.25">
      <c r="A706" s="168"/>
      <c r="B706" s="168"/>
    </row>
    <row r="707" spans="1:2" x14ac:dyDescent="0.25">
      <c r="B707" s="171"/>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Sección 1. Metas_Magnitud</vt:lpstr>
      <vt:lpstr>Anualización</vt:lpstr>
      <vt:lpstr>1. PAAI</vt:lpstr>
      <vt:lpstr>Act_1</vt:lpstr>
      <vt:lpstr>Variables</vt:lpstr>
      <vt:lpstr>ODS</vt:lpstr>
      <vt:lpstr>'1. PAAI'!Área_de_impresión</vt:lpstr>
      <vt:lpstr>'1. PAAI'!Títulos_a_imprimir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2019-02-14T21:55:06Z</cp:lastPrinted>
  <dcterms:created xsi:type="dcterms:W3CDTF">2010-03-25T16:40:43Z</dcterms:created>
  <dcterms:modified xsi:type="dcterms:W3CDTF">2021-01-21T22:13:18Z</dcterms:modified>
</cp:coreProperties>
</file>