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453" activeTab="0"/>
  </bookViews>
  <sheets>
    <sheet name="Metas_Magnitud" sheetId="1" r:id="rId1"/>
    <sheet name="Anualización" sheetId="2" r:id="rId2"/>
    <sheet name="HV 1" sheetId="3" r:id="rId3"/>
    <sheet name="Act 1" sheetId="4" r:id="rId4"/>
    <sheet name="HV 2" sheetId="5" r:id="rId5"/>
    <sheet name="Act 2 " sheetId="6" r:id="rId6"/>
    <sheet name="HV 3_PAAC" sheetId="7" r:id="rId7"/>
    <sheet name="Act.3 PAAC" sheetId="8" r:id="rId8"/>
    <sheet name="Variables" sheetId="9" r:id="rId9"/>
    <sheet name="ODS" sheetId="10" r:id="rId10"/>
  </sheets>
  <externalReferences>
    <externalReference r:id="rId13"/>
    <externalReference r:id="rId14"/>
  </externalReferences>
  <definedNames>
    <definedName name="CONDICION_POBLACIONAL">#REF!</definedName>
    <definedName name="GRUPO_ETAREO">#REF!</definedName>
    <definedName name="GRUPO_ETAREOS" localSheetId="5">#REF!</definedName>
    <definedName name="GRUPO_ETAREOS" localSheetId="4">#REF!</definedName>
    <definedName name="GRUPO_ETAREOS">#REF!</definedName>
    <definedName name="GRUPO_ETARIO" localSheetId="5">#REF!</definedName>
    <definedName name="GRUPO_ETARIO" localSheetId="4">#REF!</definedName>
    <definedName name="GRUPO_ETARIO">#REF!</definedName>
    <definedName name="GRUPO_ETNICO" localSheetId="5">#REF!</definedName>
    <definedName name="GRUPO_ETNICO" localSheetId="4">#REF!</definedName>
    <definedName name="GRUPO_ETNICO">#REF!</definedName>
    <definedName name="GRUPOETNICO" localSheetId="5">#REF!</definedName>
    <definedName name="GRUPOETNICO" localSheetId="4">#REF!</definedName>
    <definedName name="GRUPOETNICO">#REF!</definedName>
    <definedName name="GRUPOS_ETNICOS">#REF!</definedName>
    <definedName name="LOCALIDAD" localSheetId="5">#REF!</definedName>
    <definedName name="LOCALIDAD" localSheetId="4">#REF!</definedName>
    <definedName name="LOCALIDAD">#REF!</definedName>
    <definedName name="LOCALIZACION" localSheetId="5">#REF!</definedName>
    <definedName name="LOCALIZACION" localSheetId="4">#REF!</definedName>
    <definedName name="LOCALIZACION">#REF!</definedName>
  </definedNames>
  <calcPr fullCalcOnLoad="1"/>
</workbook>
</file>

<file path=xl/comments3.xml><?xml version="1.0" encoding="utf-8"?>
<comments xmlns="http://schemas.openxmlformats.org/spreadsheetml/2006/main">
  <authors>
    <author>Luz Dary Guerrero Tibata</author>
  </authors>
  <commentList>
    <comment ref="A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A9" authorId="0">
      <text>
        <r>
          <rPr>
            <b/>
            <sz val="9"/>
            <rFont val="Tahoma"/>
            <family val="2"/>
          </rPr>
          <t>Corresponde al número asignado para
la meta.</t>
        </r>
      </text>
    </comment>
    <comment ref="A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A11" authorId="0">
      <text>
        <r>
          <rPr>
            <b/>
            <sz val="9"/>
            <rFont val="Tahoma"/>
            <family val="2"/>
          </rPr>
          <t>Corresponde (en caso de que aplique) al proyecto de inversión
bajo el cual se define el indicador.</t>
        </r>
        <r>
          <rPr>
            <sz val="9"/>
            <rFont val="Tahoma"/>
            <family val="2"/>
          </rPr>
          <t xml:space="preserve">
</t>
        </r>
      </text>
    </comment>
    <comment ref="A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A13" authorId="0">
      <text>
        <r>
          <rPr>
            <b/>
            <sz val="9"/>
            <rFont val="Tahoma"/>
            <family val="2"/>
          </rPr>
          <t>Se refiere al objetivo estratégico que define al
indicador según el manual de calidad.</t>
        </r>
        <r>
          <rPr>
            <sz val="9"/>
            <rFont val="Tahoma"/>
            <family val="2"/>
          </rPr>
          <t xml:space="preserve">
</t>
        </r>
      </text>
    </comment>
    <comment ref="A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A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A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A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A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A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A20" authorId="0">
      <text>
        <r>
          <rPr>
            <b/>
            <sz val="9"/>
            <rFont val="Tahoma"/>
            <family val="2"/>
          </rPr>
          <t>Es representación de la cuantificación del cumplimiento de lo realizado sobre lo programado.</t>
        </r>
      </text>
    </comment>
    <comment ref="A21" authorId="0">
      <text>
        <r>
          <rPr>
            <b/>
            <sz val="9"/>
            <rFont val="Tahoma"/>
            <family val="2"/>
          </rPr>
          <t>Descripción del elemento sujeto de medición, a partir de los cuales se construye la fórmula del indicador.</t>
        </r>
        <r>
          <rPr>
            <sz val="9"/>
            <rFont val="Tahoma"/>
            <family val="2"/>
          </rPr>
          <t xml:space="preserve">
</t>
        </r>
      </text>
    </comment>
    <comment ref="A23" authorId="0">
      <text>
        <r>
          <rPr>
            <b/>
            <sz val="9"/>
            <rFont val="Tahoma"/>
            <family val="2"/>
          </rPr>
          <t>Corresponde a la cantidad estandarizada de la magnitud física de la variable.</t>
        </r>
        <r>
          <rPr>
            <sz val="9"/>
            <rFont val="Tahoma"/>
            <family val="2"/>
          </rPr>
          <t xml:space="preserve">
</t>
        </r>
      </text>
    </comment>
    <comment ref="A24" authorId="0">
      <text>
        <r>
          <rPr>
            <b/>
            <sz val="9"/>
            <rFont val="Tahoma"/>
            <family val="2"/>
          </rPr>
          <t>refiere a la explicación de la variable, si es
necesario.</t>
        </r>
        <r>
          <rPr>
            <sz val="9"/>
            <rFont val="Tahoma"/>
            <family val="2"/>
          </rPr>
          <t xml:space="preserve">
</t>
        </r>
      </text>
    </comment>
    <comment ref="A25" authorId="0">
      <text>
        <r>
          <rPr>
            <b/>
            <sz val="9"/>
            <rFont val="Tahoma"/>
            <family val="2"/>
          </rPr>
          <t>Es la fecha de inicio de la medición del indicador en la
vigencia.</t>
        </r>
        <r>
          <rPr>
            <sz val="9"/>
            <rFont val="Tahoma"/>
            <family val="2"/>
          </rPr>
          <t xml:space="preserve">
</t>
        </r>
      </text>
    </comment>
    <comment ref="A26" authorId="0">
      <text>
        <r>
          <rPr>
            <b/>
            <sz val="9"/>
            <rFont val="Tahoma"/>
            <family val="2"/>
          </rPr>
          <t>Es la fecha de finalización de la medición del indicador en
la vigencia (Ejemplo: diciembre de 2013).</t>
        </r>
      </text>
    </comment>
    <comment ref="A27" authorId="0">
      <text>
        <r>
          <rPr>
            <b/>
            <sz val="9"/>
            <rFont val="Tahoma"/>
            <family val="2"/>
          </rPr>
          <t>Indica la periodicidad en que se reporta el
indicador (Anual, Semestral, Trimestral, Bimestral o Mensual).</t>
        </r>
      </text>
    </comment>
  </commentList>
</comments>
</file>

<file path=xl/comments4.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5.xml><?xml version="1.0" encoding="utf-8"?>
<comments xmlns="http://schemas.openxmlformats.org/spreadsheetml/2006/main">
  <authors>
    <author>Luz Dary Guerrero Tibata</author>
  </authors>
  <commentList>
    <comment ref="A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A9" authorId="0">
      <text>
        <r>
          <rPr>
            <b/>
            <sz val="9"/>
            <rFont val="Tahoma"/>
            <family val="2"/>
          </rPr>
          <t>Corresponde al número asignado para
la meta.</t>
        </r>
      </text>
    </comment>
    <comment ref="A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A11" authorId="0">
      <text>
        <r>
          <rPr>
            <b/>
            <sz val="9"/>
            <rFont val="Tahoma"/>
            <family val="2"/>
          </rPr>
          <t>Corresponde (en caso de que aplique) al proyecto de inversión
bajo el cual se define el indicador.</t>
        </r>
        <r>
          <rPr>
            <sz val="9"/>
            <rFont val="Tahoma"/>
            <family val="2"/>
          </rPr>
          <t xml:space="preserve">
</t>
        </r>
      </text>
    </comment>
    <comment ref="A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A13" authorId="0">
      <text>
        <r>
          <rPr>
            <b/>
            <sz val="9"/>
            <rFont val="Tahoma"/>
            <family val="2"/>
          </rPr>
          <t>Se refiere al objetivo estratégico que define al
indicador según el manual de calidad.</t>
        </r>
        <r>
          <rPr>
            <sz val="9"/>
            <rFont val="Tahoma"/>
            <family val="2"/>
          </rPr>
          <t xml:space="preserve">
</t>
        </r>
      </text>
    </comment>
    <comment ref="A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A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A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A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A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A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A20" authorId="0">
      <text>
        <r>
          <rPr>
            <b/>
            <sz val="9"/>
            <rFont val="Tahoma"/>
            <family val="2"/>
          </rPr>
          <t>Es representación de la cuantificación del cumplimiento de lo realizado sobre lo programado.</t>
        </r>
      </text>
    </comment>
    <comment ref="A21" authorId="0">
      <text>
        <r>
          <rPr>
            <b/>
            <sz val="9"/>
            <rFont val="Tahoma"/>
            <family val="2"/>
          </rPr>
          <t>Descripción del elemento sujeto de medición, a partir de los cuales se construye la fórmula del indicador.</t>
        </r>
        <r>
          <rPr>
            <sz val="9"/>
            <rFont val="Tahoma"/>
            <family val="2"/>
          </rPr>
          <t xml:space="preserve">
</t>
        </r>
      </text>
    </comment>
    <comment ref="A23" authorId="0">
      <text>
        <r>
          <rPr>
            <b/>
            <sz val="9"/>
            <rFont val="Tahoma"/>
            <family val="2"/>
          </rPr>
          <t>Corresponde a la cantidad estandarizada de la magnitud física de la variable.</t>
        </r>
        <r>
          <rPr>
            <sz val="9"/>
            <rFont val="Tahoma"/>
            <family val="2"/>
          </rPr>
          <t xml:space="preserve">
</t>
        </r>
      </text>
    </comment>
    <comment ref="A24" authorId="0">
      <text>
        <r>
          <rPr>
            <b/>
            <sz val="9"/>
            <rFont val="Tahoma"/>
            <family val="2"/>
          </rPr>
          <t>refiere a la explicación de la variable, si es
necesario.</t>
        </r>
        <r>
          <rPr>
            <sz val="9"/>
            <rFont val="Tahoma"/>
            <family val="2"/>
          </rPr>
          <t xml:space="preserve">
</t>
        </r>
      </text>
    </comment>
    <comment ref="A25" authorId="0">
      <text>
        <r>
          <rPr>
            <b/>
            <sz val="9"/>
            <rFont val="Tahoma"/>
            <family val="2"/>
          </rPr>
          <t>Es la fecha de inicio de la medición del indicador en la
vigencia.</t>
        </r>
        <r>
          <rPr>
            <sz val="9"/>
            <rFont val="Tahoma"/>
            <family val="2"/>
          </rPr>
          <t xml:space="preserve">
</t>
        </r>
      </text>
    </comment>
    <comment ref="A26" authorId="0">
      <text>
        <r>
          <rPr>
            <b/>
            <sz val="9"/>
            <rFont val="Tahoma"/>
            <family val="2"/>
          </rPr>
          <t>Es la fecha de finalización de la medición del indicador en
la vigencia (Ejemplo: diciembre de 2013).</t>
        </r>
      </text>
    </comment>
    <comment ref="A27" authorId="0">
      <text>
        <r>
          <rPr>
            <b/>
            <sz val="9"/>
            <rFont val="Tahoma"/>
            <family val="2"/>
          </rPr>
          <t>Indica la periodicidad en que se reporta el
indicador (Anual, Semestral, Trimestral, Bimestral o Mensual).</t>
        </r>
      </text>
    </comment>
  </commentList>
</comments>
</file>

<file path=xl/comments6.xml><?xml version="1.0" encoding="utf-8"?>
<comments xmlns="http://schemas.openxmlformats.org/spreadsheetml/2006/main">
  <authors>
    <author>Luz Dary Guerrero Tibata</author>
  </authors>
  <commentList>
    <comment ref="B12" authorId="0">
      <text>
        <r>
          <rPr>
            <b/>
            <sz val="9"/>
            <rFont val="Tahoma"/>
            <family val="2"/>
          </rPr>
          <t>Esta sección comprende los campos del uno (1) al
siete (7). En el rótulo de la sección debe registrarse la vigencia objeto de reporte.</t>
        </r>
      </text>
    </comment>
    <comment ref="B13" authorId="0">
      <text>
        <r>
          <rPr>
            <b/>
            <sz val="9"/>
            <rFont val="Tahoma"/>
            <family val="2"/>
          </rPr>
          <t>Corresponde a la cuenta de las Actividades Primarias (acciones,
fases, etapas, procesos contractuales, etc) que requiere la meta en la vigencia.</t>
        </r>
      </text>
    </comment>
    <comment ref="C13"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3"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3"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3"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3"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3"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3"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3"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3"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7.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B9" authorId="0">
      <text>
        <r>
          <rPr>
            <b/>
            <sz val="9"/>
            <rFont val="Tahoma"/>
            <family val="2"/>
          </rPr>
          <t>Corresponde al número asignado para
la meta.</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B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B20" authorId="0">
      <text>
        <r>
          <rPr>
            <b/>
            <sz val="9"/>
            <rFont val="Tahoma"/>
            <family val="2"/>
          </rPr>
          <t>Es representación de la cuantificación del cumplimiento de lo realizado sobre lo programado.</t>
        </r>
      </text>
    </comment>
    <comment ref="B21" authorId="0">
      <text>
        <r>
          <rPr>
            <b/>
            <sz val="9"/>
            <rFont val="Tahoma"/>
            <family val="2"/>
          </rPr>
          <t>Descripción del elemento sujeto de medición, a partir de los cuales se construye la fórmula del indicador.</t>
        </r>
        <r>
          <rPr>
            <sz val="9"/>
            <rFont val="Tahoma"/>
            <family val="2"/>
          </rPr>
          <t xml:space="preserve">
</t>
        </r>
      </text>
    </comment>
    <comment ref="B23" authorId="0">
      <text>
        <r>
          <rPr>
            <b/>
            <sz val="9"/>
            <rFont val="Tahoma"/>
            <family val="2"/>
          </rPr>
          <t>Corresponde a la cantidad estandarizada de la magnitud física de la variable.</t>
        </r>
        <r>
          <rPr>
            <sz val="9"/>
            <rFont val="Tahoma"/>
            <family val="2"/>
          </rPr>
          <t xml:space="preserve">
</t>
        </r>
      </text>
    </comment>
    <comment ref="B24" authorId="0">
      <text>
        <r>
          <rPr>
            <b/>
            <sz val="9"/>
            <rFont val="Tahoma"/>
            <family val="2"/>
          </rPr>
          <t>refiere a la explicación de la variable, si es
necesario.</t>
        </r>
        <r>
          <rPr>
            <sz val="9"/>
            <rFont val="Tahoma"/>
            <family val="2"/>
          </rPr>
          <t xml:space="preserve">
</t>
        </r>
      </text>
    </comment>
    <comment ref="B25" authorId="0">
      <text>
        <r>
          <rPr>
            <b/>
            <sz val="9"/>
            <rFont val="Tahoma"/>
            <family val="2"/>
          </rPr>
          <t>Es la fecha de inicio de la medición del indicador en la
vigencia.</t>
        </r>
        <r>
          <rPr>
            <sz val="9"/>
            <rFont val="Tahoma"/>
            <family val="2"/>
          </rPr>
          <t xml:space="preserve">
</t>
        </r>
      </text>
    </comment>
    <comment ref="B26" authorId="0">
      <text>
        <r>
          <rPr>
            <b/>
            <sz val="9"/>
            <rFont val="Tahoma"/>
            <family val="2"/>
          </rPr>
          <t>Es la fecha de finalización de la medición del indicador en
la vigencia (Ejemplo: diciembre de 2013).</t>
        </r>
      </text>
    </comment>
    <comment ref="B27" authorId="0">
      <text>
        <r>
          <rPr>
            <b/>
            <sz val="9"/>
            <rFont val="Tahoma"/>
            <family val="2"/>
          </rPr>
          <t>Indica la periodicidad en que se reporta el
indicador (Anual, Semestral, Trimestral, Bimestral o Mensual).</t>
        </r>
      </text>
    </comment>
  </commentList>
</comments>
</file>

<file path=xl/comments8.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 ref="B12" authorId="0">
      <text>
        <r>
          <rPr>
            <b/>
            <sz val="9"/>
            <rFont val="Tahoma"/>
            <family val="2"/>
          </rPr>
          <t>Esta sección comprende los campos del uno (1) al
siete (7). En el rótulo de la sección debe registrarse la vigencia objeto de reporte.</t>
        </r>
      </text>
    </comment>
    <comment ref="B13" authorId="0">
      <text>
        <r>
          <rPr>
            <b/>
            <sz val="9"/>
            <rFont val="Tahoma"/>
            <family val="2"/>
          </rPr>
          <t>Corresponde a la cuenta de las Actividades Primarias (acciones,
fases, etapas, procesos contractuales, etc) que requiere la meta en la vigencia.</t>
        </r>
      </text>
    </comment>
    <comment ref="C13"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3"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3"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3"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3"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3"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3"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3"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3"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List>
</comments>
</file>

<file path=xl/sharedStrings.xml><?xml version="1.0" encoding="utf-8"?>
<sst xmlns="http://schemas.openxmlformats.org/spreadsheetml/2006/main" count="915" uniqueCount="530">
  <si>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</si>
  <si>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</si>
  <si>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</si>
  <si>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</si>
  <si>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</si>
  <si>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</si>
  <si>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</si>
  <si>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</si>
  <si>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</si>
  <si>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</si>
  <si>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</si>
  <si>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</si>
  <si>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</si>
  <si>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</si>
  <si>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</si>
  <si>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</si>
  <si>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</si>
  <si>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</si>
  <si>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</si>
  <si>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</si>
  <si>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</si>
  <si>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</si>
  <si>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</si>
  <si>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</si>
  <si>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</si>
  <si>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</si>
  <si>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</si>
  <si>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0-5 años Primera infancia </t>
  </si>
  <si>
    <t>Usaquen</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</si>
  <si>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</si>
  <si>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</si>
  <si>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</si>
  <si>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</si>
  <si>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</si>
  <si>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</si>
  <si>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</si>
  <si>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</si>
  <si>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</si>
  <si>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</si>
  <si>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</si>
  <si>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</si>
  <si>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</si>
  <si>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</si>
  <si>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</si>
  <si>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</si>
  <si>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</si>
  <si>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</si>
  <si>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</si>
  <si>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</si>
  <si>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</si>
  <si>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</si>
  <si>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</si>
  <si>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</si>
  <si>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</si>
  <si>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</si>
  <si>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</si>
  <si>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</si>
  <si>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</si>
  <si>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</si>
  <si>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</si>
  <si>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</si>
  <si>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</si>
  <si>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</si>
  <si>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</si>
  <si>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</si>
  <si>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</si>
  <si>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</si>
  <si>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</si>
  <si>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</si>
  <si>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</si>
  <si>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</si>
  <si>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</si>
  <si>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</si>
  <si>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</si>
  <si>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</si>
  <si>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</si>
  <si>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</si>
  <si>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</si>
  <si>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</si>
  <si>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</si>
  <si>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</si>
  <si>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</si>
  <si>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</si>
  <si>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</si>
  <si>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</si>
  <si>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</si>
  <si>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</si>
  <si>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</si>
  <si>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</si>
  <si>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</si>
  <si>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</si>
  <si>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</si>
  <si>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</si>
  <si>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</si>
  <si>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</si>
  <si>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</si>
  <si>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</si>
  <si>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</si>
  <si>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</si>
  <si>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</si>
  <si>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COMPONENTES DE LA MISIÓN</t>
  </si>
  <si>
    <t>1. Prestación de servicios, planeación y formulación de políticas del sector.</t>
  </si>
  <si>
    <t>META</t>
  </si>
  <si>
    <t>VARIABLES FÓRMULA DEL INDICADOR</t>
  </si>
  <si>
    <t>% de Cumplimiento = (Numerador / Denominador )*100</t>
  </si>
  <si>
    <t>Total presupuesto ejecutado de los proyectos de inversión.</t>
  </si>
  <si>
    <t>Formato de Hoja de Vida Indicador</t>
  </si>
  <si>
    <t xml:space="preserve">CODIGO: PE01-PR01-F03 </t>
  </si>
  <si>
    <t>HOJA DE VIDA INDICADOR</t>
  </si>
  <si>
    <t>SECRETARÍA DISTRITAL DE MOVILIDAD</t>
  </si>
  <si>
    <t>SECCIÓN 1. Identificación del Indicador</t>
  </si>
  <si>
    <t>3. Fuente PMR</t>
  </si>
  <si>
    <t>4. Dependencia responsable</t>
  </si>
  <si>
    <t>5. Meta con territorialización</t>
  </si>
  <si>
    <t>6. Proyecto</t>
  </si>
  <si>
    <t>7. Código del Proyecto</t>
  </si>
  <si>
    <t>8. Proceso</t>
  </si>
  <si>
    <t>9. Código del proceso</t>
  </si>
  <si>
    <t>10. Objetivo estratégico</t>
  </si>
  <si>
    <t>11. Meta Producto</t>
  </si>
  <si>
    <t>12. Nombre del indicador</t>
  </si>
  <si>
    <t>13. Tipología</t>
  </si>
  <si>
    <t>Eficiencia</t>
  </si>
  <si>
    <t>14. Fecha de programación</t>
  </si>
  <si>
    <t>15. Tipo anualización</t>
  </si>
  <si>
    <t>Constante</t>
  </si>
  <si>
    <t>16. Objetivo y descripción del Indicador</t>
  </si>
  <si>
    <t>17. Fuente u origen de Datos</t>
  </si>
  <si>
    <t>18. Fórmula de Cálculo</t>
  </si>
  <si>
    <t>19. Unidad de medida del indicador</t>
  </si>
  <si>
    <t xml:space="preserve">20.  Nombre de las Variables </t>
  </si>
  <si>
    <t>VARIABLE 1 - Numerador</t>
  </si>
  <si>
    <t>VARIABLE 2 - Denominador</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</si>
  <si>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</si>
  <si>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</si>
  <si>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</si>
  <si>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</si>
  <si>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</si>
  <si>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</si>
  <si>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</si>
  <si>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</si>
  <si>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</si>
  <si>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</si>
  <si>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</si>
  <si>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</si>
  <si>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</si>
  <si>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</si>
  <si>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</si>
  <si>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</si>
  <si>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</si>
  <si>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</si>
  <si>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</si>
  <si>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</si>
  <si>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</si>
  <si>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</si>
  <si>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</si>
  <si>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</si>
  <si>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</si>
  <si>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</si>
  <si>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</si>
  <si>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</si>
  <si>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</si>
  <si>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</si>
  <si>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</si>
  <si>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</si>
  <si>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</si>
  <si>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</si>
  <si>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</si>
  <si>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</si>
  <si>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</si>
  <si>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</si>
  <si>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</si>
  <si>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</si>
  <si>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</si>
  <si>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</si>
  <si>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</si>
  <si>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</si>
  <si>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</si>
  <si>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</si>
  <si>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</si>
  <si>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Misional</t>
  </si>
  <si>
    <t>Producto</t>
  </si>
  <si>
    <t>Proceso</t>
  </si>
  <si>
    <t>Actividad</t>
  </si>
  <si>
    <t>Operación</t>
  </si>
  <si>
    <t>Apoyo</t>
  </si>
  <si>
    <t>Creciente</t>
  </si>
  <si>
    <t>Decreciente</t>
  </si>
  <si>
    <t>Estratégico</t>
  </si>
  <si>
    <t>Suma</t>
  </si>
  <si>
    <t>Evaluación</t>
  </si>
  <si>
    <t>SI</t>
  </si>
  <si>
    <t>Anual</t>
  </si>
  <si>
    <t>NO</t>
  </si>
  <si>
    <t>Semestral</t>
  </si>
  <si>
    <t>Trimestral</t>
  </si>
  <si>
    <t>1. Orientar las acciones de la Secretaría Distrital de Movilidad hacia la visión cero, es decir, la reducción sustancial de víctimas fatales y lesionadas en siniestros de tránsito</t>
  </si>
  <si>
    <t>Mensual</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</si>
  <si>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</si>
  <si>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</si>
  <si>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Eficacia</t>
  </si>
  <si>
    <t>4. Ser ejemplo en la rendición de cuentas a la ciudadanía</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</si>
  <si>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</si>
  <si>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</si>
  <si>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</si>
  <si>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</si>
  <si>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</si>
  <si>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N.A.</t>
  </si>
  <si>
    <t xml:space="preserve">Valor </t>
  </si>
  <si>
    <t>Porcentaje %</t>
  </si>
  <si>
    <t>Informe de Ejecución del Presupuesto de Gastos e Inversiones</t>
  </si>
  <si>
    <t>(Total presupuesto ejecutado de los proyectos de inversión / Total presupuesto programado de los proyectos de inversión) * 100</t>
  </si>
  <si>
    <t>Total presupuesto programado de los proyectos de inversión</t>
  </si>
  <si>
    <t>Ejecución Presupuestal proyectos de inversión</t>
  </si>
  <si>
    <t>Ejecución Presupuestal Plan Anualizado de Caja</t>
  </si>
  <si>
    <t>(Total de Autorizaciones de Giro / Plan Anualizado de Caja programado)*100</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</si>
  <si>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</si>
  <si>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sin inversión</t>
  </si>
  <si>
    <t>Cumplimiento del P.A.A.C</t>
  </si>
  <si>
    <t>(Total actividades ejecutadas / Total actividades programadas)*100</t>
  </si>
  <si>
    <t>Porcentaje</t>
  </si>
  <si>
    <t xml:space="preserve">Total actividades ejecutadas </t>
  </si>
  <si>
    <t>Total actividades programadas</t>
  </si>
  <si>
    <t>Cantidad</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</si>
  <si>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</si>
  <si>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</si>
  <si>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</si>
  <si>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</si>
  <si>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</si>
  <si>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</si>
  <si>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</si>
  <si>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</si>
  <si>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</si>
  <si>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</si>
  <si>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</si>
  <si>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</si>
  <si>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</si>
  <si>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</si>
  <si>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</si>
  <si>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</si>
  <si>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</si>
  <si>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Componente gestión del Riesgo</t>
  </si>
  <si>
    <t>TOTAL MAGNITUD VIGENCIA</t>
  </si>
  <si>
    <t>Matriz de riesgos de la Secretaria de Movilidad</t>
  </si>
  <si>
    <t>N/A</t>
  </si>
  <si>
    <t xml:space="preserve">2.  Descripción Meta  </t>
  </si>
  <si>
    <t xml:space="preserve">2.  Descripción Meta </t>
  </si>
  <si>
    <t xml:space="preserve">SISTEMA INTEGRADO DE GESTION DISTRITAL BAJO EL ESTÁNDAR MIPG
</t>
  </si>
  <si>
    <t>VERSIÓN 1.0</t>
  </si>
  <si>
    <t>SISTEMA INTEGRADO DE GESTION DISTRITAL BAJO EL ESTÁNDAR MIPG</t>
  </si>
  <si>
    <t>CÓDIGO: PE01-PR01-F07</t>
  </si>
  <si>
    <t>SISTEMA INTEGRADO DE GESTION DISTRITAL  BAJO EL ESTÁNDAR MIPG</t>
  </si>
  <si>
    <t>1. Código Meta</t>
  </si>
  <si>
    <t>SUBSECRETARIA DE GESTION DE LA MOVILIDAD</t>
  </si>
  <si>
    <t>1. Alcanzar al 95 % la ejecución presupuestal de los proyectos de inversión de la Subsecretaría de Gestion de la Movilidad</t>
  </si>
  <si>
    <t>Subsecretaría de Gestion de la Movilidad</t>
  </si>
  <si>
    <t>Medir el porcentaje de ejecución presupuestal de la vigencia de los proyectos de Inversión que conforman la Subsecretaría de Gestion de la Movilidad</t>
  </si>
  <si>
    <t>Corresponde a los compromisos ejecutados en el mes en cada uno de los proyectos de inversion que conforman la Subsecretaría de Gestion de la Movilidad</t>
  </si>
  <si>
    <t>Corresponde al total de la apropiacion disponible para la vigencia de los proyectos de inversion de la Subsecretaría de Gestion de la Movilidad</t>
  </si>
  <si>
    <t>La meta planteada es la propuesta por la Subsecretaria teniendo en cuenta que el logro de la misma depende de factores tal como el comportamiento de la ejecución de los proyectos de Inversión de la Subsecretaría de Gestion de la Movilidad</t>
  </si>
  <si>
    <t>JONNY LEONARDO VASQUEZ ESCOBAR</t>
  </si>
  <si>
    <t>POA SIN INVERSIÓN DE LA SUBSECRETARIA DE GESTION DE LA MOVILIDAD</t>
  </si>
  <si>
    <t>2. Alcanzar al 90 % la ejecución del PAC programado de vigencia y reserva por la Subsecretaría de Gestion de la Movilidad de los proyectos de inversion a su cargo.</t>
  </si>
  <si>
    <t>Subsecretaría de Gestion  de la Movilidad</t>
  </si>
  <si>
    <t xml:space="preserve">Mostar el porcentaje de ejecución mensual del Plan Anualizado de Caja (PAC) programado de vigencia y reserva por la Subsecretaría de Gestion de la Movilidad de los proyectos de inversion a su cargo. </t>
  </si>
  <si>
    <t>Programado de vigencia y reserva por la Subsecretaría de Gestion de la Movilidad - OPGET ( SDH)</t>
  </si>
  <si>
    <t>Giros efectivos (OPGET)</t>
  </si>
  <si>
    <t>Plan Anualizado de Caja (PAC) programado de vigencia y reserva por la Subsecretaría de Gestion de la Movilidad</t>
  </si>
  <si>
    <t xml:space="preserve">Corresponde a los giros pagados reportados en el OPGET por mes  que corresponden a los proyectos de Inversión que conforman la Subesecretaria de Gestion de la Movilidad </t>
  </si>
  <si>
    <t>Corresponde al Plan Anualizado de Caja (PAC) de vigencia y reserva por la Subsecretaría de Gestion de la Movilidad de acuerdo a la programacion realizada por las Direcciones que conforman la Subsecretaria.</t>
  </si>
  <si>
    <t>Verificar el cumplimiento de los compromisos adquiridos por la Subsecretaria de Gestion de la Movilidad en el P.A.A.C. de la vigencia</t>
  </si>
  <si>
    <t>Corresponde a las actividades registradas en cada componente del P.A.A.C. donde participa la Subsecretaria de Gestion de la Movilidad</t>
  </si>
  <si>
    <t>Código: PE01-PR01-F02</t>
  </si>
  <si>
    <t>SUBSECRETARIA RESPONSABLE:</t>
  </si>
  <si>
    <t>PROGRAMACIÓN CUATRIENIO</t>
  </si>
  <si>
    <t>% CUMPLIMIENTO CUATRIENIO</t>
  </si>
  <si>
    <t>TIPO DE ANUALIZACIÓN</t>
  </si>
  <si>
    <t xml:space="preserve">VARIABLE </t>
  </si>
  <si>
    <t>MAGNITUD CUATRIENIO</t>
  </si>
  <si>
    <t>MAGNITUD META - Vigencia</t>
  </si>
  <si>
    <t>Consolidación, actualización y seguimiento del Plan Anual de Adquisiciones</t>
  </si>
  <si>
    <t>Realizar el seguimiento mensual y consolidado de la ejecución presupuestal de los proyectos de inversión</t>
  </si>
  <si>
    <t xml:space="preserve">Solicitar por medio de memorando todas las actualizaciones, modificaciones o ajustes del PAA que sean requeridas para llevar a cabo los procesos de contratación de la Subsecretaría. </t>
  </si>
  <si>
    <t>Consolidación y seguimiento programado  al PAC de los proyectos que hacen parte de la Subsecretaria.</t>
  </si>
  <si>
    <t>Revision del OPGET</t>
  </si>
  <si>
    <t>2. Prestar servicios eficientes, oportunos y de calidad a la ciudadanía, tanto en gestión como en trámites de la movilidad.</t>
  </si>
  <si>
    <t>PM02/PM03</t>
  </si>
  <si>
    <r>
      <t xml:space="preserve">Monitoreo del comportamiento de los riesgos de corrupción de la </t>
    </r>
    <r>
      <rPr>
        <sz val="11"/>
        <rFont val="Calibri"/>
        <family val="2"/>
      </rPr>
      <t xml:space="preserve">Subsecretaria de Gestión de la Movilidad a abril </t>
    </r>
  </si>
  <si>
    <r>
      <t xml:space="preserve">Monitoreo del comportamiento de los riesgos de corrupción de la </t>
    </r>
    <r>
      <rPr>
        <sz val="11"/>
        <rFont val="Calibri"/>
        <family val="2"/>
      </rPr>
      <t>Subsecretaria de Gestión de la Movilidad a agosto</t>
    </r>
  </si>
  <si>
    <r>
      <t xml:space="preserve">Monitoreo del comportamiento de los riesgos de corrupción de la </t>
    </r>
    <r>
      <rPr>
        <sz val="11"/>
        <rFont val="Calibri"/>
        <family val="2"/>
      </rPr>
      <t>Subsecretaria de Gestión de la Movilidad a diciembre</t>
    </r>
  </si>
  <si>
    <t>3. Realizar el 100% de las actividades programadas en el Plan Anticorrupción y de Atención al Ciudadano de la vigencia por la Subsecretaria de Gestión de la Movilidad</t>
  </si>
  <si>
    <t>Subsecretaria de Gestión de la Movilidad</t>
  </si>
  <si>
    <t>VIGENCIA 2016</t>
  </si>
  <si>
    <t>VIGENCIA 2017</t>
  </si>
  <si>
    <t>VIGENCIA 2018</t>
  </si>
  <si>
    <t>VIGENCIA 2019</t>
  </si>
  <si>
    <t>VIGENCIA 2020</t>
  </si>
  <si>
    <t>Revisión informe de ejecucion del presupuesto (PREDIS)</t>
  </si>
  <si>
    <t>Enero 2020</t>
  </si>
  <si>
    <t>Enero de 2020</t>
  </si>
  <si>
    <t>EJES</t>
  </si>
  <si>
    <t>Un territorio que enfrenta el cambio climático y se ordena alrededor del agua</t>
  </si>
  <si>
    <t>Una Bogotá en defensa y fortalecimiento de lo público</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</si>
  <si>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</si>
  <si>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</si>
  <si>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</si>
  <si>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</si>
  <si>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</si>
  <si>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</si>
  <si>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</si>
  <si>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</si>
  <si>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</si>
  <si>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</si>
  <si>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</si>
  <si>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</si>
  <si>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</si>
  <si>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</si>
  <si>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</si>
  <si>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</si>
  <si>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</si>
  <si>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</si>
  <si>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</si>
  <si>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</si>
  <si>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</si>
  <si>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</si>
  <si>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</si>
  <si>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</si>
  <si>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</si>
  <si>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</si>
  <si>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</si>
  <si>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</si>
  <si>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</si>
  <si>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</si>
  <si>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</si>
  <si>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</si>
  <si>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</si>
  <si>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</si>
  <si>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</si>
  <si>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</si>
  <si>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</si>
  <si>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</si>
  <si>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</si>
  <si>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</si>
  <si>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</si>
  <si>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</si>
  <si>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</si>
  <si>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</si>
  <si>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</si>
  <si>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</si>
  <si>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</si>
  <si>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</si>
  <si>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</si>
  <si>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</si>
  <si>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</si>
  <si>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</si>
  <si>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</si>
  <si>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</si>
  <si>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</si>
  <si>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</si>
  <si>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</si>
  <si>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</si>
  <si>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</si>
  <si>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</si>
  <si>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</si>
  <si>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</si>
  <si>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</si>
  <si>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</si>
  <si>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</si>
  <si>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</si>
  <si>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</si>
  <si>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</si>
  <si>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</si>
  <si>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</si>
  <si>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</si>
  <si>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</si>
  <si>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</si>
  <si>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</si>
  <si>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</si>
  <si>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</si>
  <si>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</si>
  <si>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</si>
  <si>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</si>
  <si>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</si>
  <si>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</si>
  <si>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</si>
  <si>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</si>
  <si>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</si>
  <si>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</si>
  <si>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</si>
  <si>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</si>
  <si>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</si>
  <si>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</si>
  <si>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</si>
  <si>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</si>
  <si>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</si>
  <si>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</si>
  <si>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</si>
  <si>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</si>
  <si>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</si>
  <si>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</si>
  <si>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</si>
  <si>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</si>
  <si>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</si>
  <si>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</si>
  <si>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</si>
  <si>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</si>
  <si>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</si>
  <si>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</si>
  <si>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</si>
  <si>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</si>
  <si>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</si>
  <si>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</si>
  <si>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</si>
  <si>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</si>
  <si>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</si>
  <si>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</si>
  <si>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</si>
  <si>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</si>
  <si>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</si>
  <si>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</si>
  <si>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</si>
  <si>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</si>
  <si>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</si>
  <si>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</si>
  <si>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</si>
  <si>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</si>
  <si>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</si>
  <si>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</si>
  <si>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</si>
  <si>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</si>
  <si>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</si>
  <si>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</si>
  <si>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</si>
  <si>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</si>
  <si>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</si>
  <si>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</si>
  <si>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</si>
  <si>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</si>
  <si>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</si>
  <si>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</si>
  <si>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</si>
  <si>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</si>
  <si>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</si>
  <si>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</si>
  <si>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</si>
  <si>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</si>
  <si>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</si>
  <si>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</si>
  <si>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</si>
  <si>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</si>
  <si>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</si>
  <si>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</si>
  <si>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</si>
  <si>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</si>
  <si>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</si>
  <si>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</si>
  <si>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</si>
  <si>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</si>
  <si>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</si>
  <si>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</si>
  <si>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</si>
  <si>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</si>
  <si>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</si>
  <si>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</si>
  <si>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</si>
  <si>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</si>
  <si>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</si>
  <si>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</si>
  <si>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</si>
  <si>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</si>
  <si>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</si>
  <si>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</si>
  <si>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</si>
  <si>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</si>
  <si>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</si>
  <si>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</si>
  <si>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</si>
  <si>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</si>
  <si>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</si>
  <si>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</si>
  <si>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</si>
  <si>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</si>
  <si>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</si>
  <si>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</si>
  <si>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</si>
  <si>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</si>
  <si>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</si>
  <si>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</si>
  <si>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</si>
  <si>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</si>
  <si>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</si>
  <si>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</si>
  <si>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</si>
  <si>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</si>
  <si>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</si>
  <si>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</si>
  <si>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</si>
  <si>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</si>
  <si>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OBJETIVO ESTRATÉGICO, DE CALIDAD Y ANTISOBORNO</t>
  </si>
  <si>
    <t>OBJETIVO Y META DE DESARROLLO SOSTENIBLE_ODS</t>
  </si>
  <si>
    <t>EJECUCIÓN</t>
  </si>
  <si>
    <t>Magnitud Ejecutado vigencia</t>
  </si>
  <si>
    <t>Avance Transcurrido PDD</t>
  </si>
  <si>
    <t>SEGUIMIENTO PLAN OPERATIVO ANUAL - POA                                         VIGENCIA: 2020</t>
  </si>
  <si>
    <r>
      <t>Sección No. 1: PROGRAMACIÓN  VIGENCIA _</t>
    </r>
    <r>
      <rPr>
        <b/>
        <u val="single"/>
        <sz val="11"/>
        <color indexed="56"/>
        <rFont val="Calibri"/>
        <family val="2"/>
      </rPr>
      <t>2020</t>
    </r>
  </si>
  <si>
    <t>Sección No. 1: PROGRAMACIÓN  VIGENCIA 2020</t>
  </si>
  <si>
    <r>
      <rPr>
        <b/>
        <sz val="14"/>
        <color indexed="8"/>
        <rFont val="Calibri"/>
        <family val="2"/>
      </rPr>
      <t>Objetivo 16:</t>
    </r>
    <r>
      <rPr>
        <sz val="14"/>
        <color indexed="8"/>
        <rFont val="Calibri"/>
        <family val="2"/>
      </rPr>
      <t xml:space="preserve"> Promover sociedades pacíficas e inclusivas para el desarrrollo sostenible, facilitar el acceso a la justicia para todos y crear instituciones eficaces, responsables e inclusivas a todos los niveles.
</t>
    </r>
    <r>
      <rPr>
        <b/>
        <sz val="14"/>
        <color indexed="8"/>
        <rFont val="Calibri"/>
        <family val="2"/>
      </rPr>
      <t xml:space="preserve">Meta 144: </t>
    </r>
    <r>
      <rPr>
        <sz val="14"/>
        <color indexed="8"/>
        <rFont val="Calibri"/>
        <family val="2"/>
      </rPr>
      <t>Crear instituciones eficaces, responsables y transparentes a todos los niveles</t>
    </r>
  </si>
  <si>
    <r>
      <rPr>
        <b/>
        <sz val="12"/>
        <color indexed="8"/>
        <rFont val="Arial"/>
        <family val="2"/>
      </rPr>
      <t xml:space="preserve">Objetivo 11: </t>
    </r>
    <r>
      <rPr>
        <sz val="12"/>
        <color indexed="8"/>
        <rFont val="Arial"/>
        <family val="2"/>
      </rPr>
      <t xml:space="preserve"> Lograr que las ciudades y los asentamientos humanos sean inclusivos, seguros, resilientes y sostenibles
</t>
    </r>
    <r>
      <rPr>
        <b/>
        <sz val="12"/>
        <color indexed="8"/>
        <rFont val="Arial"/>
        <family val="2"/>
      </rPr>
      <t xml:space="preserve">Meta 92: </t>
    </r>
    <r>
      <rPr>
        <sz val="12"/>
        <color indexed="8"/>
        <rFont val="Arial"/>
        <family val="2"/>
      </rPr>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r>
  </si>
  <si>
    <t>VERSIÓN: 3.0</t>
  </si>
  <si>
    <t>Versión: 3.0</t>
  </si>
  <si>
    <t>92.63%</t>
  </si>
  <si>
    <t>84.06%</t>
  </si>
  <si>
    <t>GERMÁN PARDO MORALES</t>
  </si>
  <si>
    <t>NANCY HAIDY MUÑOZ CHAVARRO</t>
  </si>
  <si>
    <t xml:space="preserve">                 -  </t>
  </si>
  <si>
    <r>
      <rPr>
        <b/>
        <sz val="14"/>
        <rFont val="Arial"/>
        <family val="2"/>
      </rPr>
      <t>Estratégico</t>
    </r>
    <r>
      <rPr>
        <sz val="14"/>
        <rFont val="Arial"/>
        <family val="2"/>
      </rPr>
      <t xml:space="preserve">: 7. Prestar servicios eficientes, ooportunos y de calidad a la ciudadanía, tanto en gestión como en trámites de la movilidad.
</t>
    </r>
    <r>
      <rPr>
        <b/>
        <sz val="14"/>
        <rFont val="Arial"/>
        <family val="2"/>
      </rPr>
      <t>Calidad</t>
    </r>
    <r>
      <rPr>
        <sz val="14"/>
        <rFont val="Arial"/>
        <family val="2"/>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4"/>
        <rFont val="Arial"/>
        <family val="2"/>
      </rPr>
      <t>Antisoborno</t>
    </r>
    <r>
      <rPr>
        <sz val="14"/>
        <rFont val="Arial"/>
        <family val="2"/>
      </rPr>
      <t xml:space="preserve">:  Promover una cultura de integridad y ética pública en los colaboradores de la SDM, para el cumplimiento del marco de gestión antisoborno definido por la Entidad, y su concientización en la política antisoborno y en los demás elementos que integran el Sistema.
Fortalecer el reporte de las denuncias presentadas por presuntos actos de soborno, asegurando la protección de la identidad del denunciante en buena fe y bajo una sospecha razonable, y evitar represalias a este.                                                           </t>
    </r>
  </si>
  <si>
    <r>
      <rPr>
        <b/>
        <sz val="14"/>
        <rFont val="Arial"/>
        <family val="2"/>
      </rPr>
      <t>Estratégico</t>
    </r>
    <r>
      <rPr>
        <sz val="14"/>
        <rFont val="Arial"/>
        <family val="2"/>
      </rPr>
      <t xml:space="preserve">: 7. Prestar servicios eficientes, ooportunos y de calidad a la ciudadanía, tanto en gestión como en trámites de la movilidad.
</t>
    </r>
    <r>
      <rPr>
        <b/>
        <sz val="14"/>
        <rFont val="Arial"/>
        <family val="2"/>
      </rPr>
      <t>Calidad</t>
    </r>
    <r>
      <rPr>
        <sz val="14"/>
        <rFont val="Arial"/>
        <family val="2"/>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4"/>
        <rFont val="Arial"/>
        <family val="2"/>
      </rPr>
      <t>Antisoborno</t>
    </r>
    <r>
      <rPr>
        <sz val="14"/>
        <rFont val="Arial"/>
        <family val="2"/>
      </rPr>
      <t xml:space="preserve">:  Promover una cultura de integridad y ética pública en los colaboradores de la SDM, para el cumplimiento del marco de gestión antisoborno definido por la Entidad, y su concientización en la política antisoborno y en los demás elementos que integran el Sistema.
Fortalecer el reporte de las denuncias presentadas por presuntos actos de soborno, asegurando la protección de la identidad del denunciante en buena fe y bajo una sospecha razonable, y evitar represalias a este.                                                             </t>
    </r>
  </si>
  <si>
    <r>
      <rPr>
        <b/>
        <sz val="14"/>
        <rFont val="Arial"/>
        <family val="2"/>
      </rPr>
      <t>Estratégico</t>
    </r>
    <r>
      <rPr>
        <sz val="14"/>
        <rFont val="Arial"/>
        <family val="2"/>
      </rPr>
      <t xml:space="preserve">: 4. Ser ejemplo en la rendición de cuentas a la ciudadanía.
</t>
    </r>
    <r>
      <rPr>
        <b/>
        <sz val="14"/>
        <rFont val="Arial"/>
        <family val="2"/>
      </rPr>
      <t xml:space="preserve">Calidad: </t>
    </r>
    <r>
      <rPr>
        <sz val="14"/>
        <rFont val="Arial"/>
        <family val="2"/>
      </rPr>
      <t xml:space="preserve">1.Fortalecer la prestación de los servicios de la Secretaría Distrital de Movilidad que responda a la gestión de riesgos y oportunidades, la mejora continua, los recursos y los requisitos aplicables, con el fin de dar cumplimiento a la planeación estPromover una cultura de integridad y ética pública en los colaboradores de la SDM, para el cumplimiento del marco de gestión antisoborno definido por la Entidad, y su concientización en la política antisoborno y en los demás elementos que integran el Sistema.
Fortalecer el reporte de las denuncias presentadas por presuntos actos de soborno, asegurando la protección de la identidad del denunciante en buena fe y bajo una sospecha razonable, y evitar represalias a este.     </t>
    </r>
  </si>
  <si>
    <t>Para alcanzar las metas establecidas en el PDD Bogotá Mejor para todos y las del PDD Plan de Desarrollo Distrital 2020-2024: UN NUEVO CONTRATO SOCIAL Y AMBIENTAL PARA LA BOGOTÁ DEL SIGLO XXI  y el logro de las metas establecidas para el cuatrienio y cumplir con los objetivos para mejorar la calidad de vida de los ciudadanos de la ciudad.</t>
  </si>
  <si>
    <t>Por la afectación en las actividades normales por la orden del gobierno nacional por confinamiento de la pandemia por lo tanto se presentaron retrasos en los giros para cancelar durante el primer semestre de 2020.</t>
  </si>
  <si>
    <t>Se giraron los recursos que no tubieron afectación del confinamiento por la pandemia del Covid19.</t>
  </si>
  <si>
    <t>El objetivo principal del seguimiento consiste en verificar que efectivamante los riesgos en materia de corrupción que han podido ser identificados en la Entidad, sean mitigados, transferidos o eliminados de acuerdo con las competencia del área; es así como se puede garantizar que la Secretaría Distrital de Movilidad es una Entidad comprometida con el cumplimiento de las normas y que lucha porque la corrupción en cualquiera de sus múltiples facetas afecte a la ciudadanía pues ellos son los clientes finales de todas los servicios, trámites e información que suministra la información.  Es una lucha diaría de todos los servidores para hacer de la Entidad un ejemplo digno de mostrar y no solo eso sino que sea ágil, eficaz y seguro ante la comunidad haciendo también que la vida de los ciudadnos en una mejor calidad de vida.</t>
  </si>
  <si>
    <t>Las actividades previstas para este periodo se cumplieron a cabalidad.</t>
  </si>
  <si>
    <t>Las actividades previstas para este periodo se cumplieron a cabalidad, se realizo actualización de la valoración de los riesgos</t>
  </si>
  <si>
    <t>Se ejecutaron los recursos de acuerdo a la planeación para el cuarto trimestre del año 2020, logrando la congruencia de los recursos en la armonización presupuestal entre el PDD que terminaba y el PDD que comienza para el cuatrienio 2020-2024. Con la gestión se logra el cumplimiento de las metas propuesta para el año 2020</t>
  </si>
  <si>
    <t>Se realizan los seguimientos al mapa de riesgos, los lineamientos y actividades para el cumplimiento del PAAC de la vigencia 2020. Para el corte del trimestre en 24 de diciembre de 2020 se han realizado todas las actividades programadas logrando el acumulado del 100%.</t>
  </si>
  <si>
    <t>El porcentaje de compromisos realizados por la SGM en ambos periodos de la medición supero el 50% de la apropiación de la vigencia de manera que se puede decir que la misma ha sido adecuada a las expectativas y proyecciones realizadas pese a la situación un poco adversa de la ciudad y la econonomía, debído al aislamiento preventivo obligatorio en el cual se limitó la movilidad en la ciudad y se paralizaron todos los proyectos por un tiempo de casi 10 meses.</t>
  </si>
  <si>
    <t>Se lograron los giros de muchos de pasivos programados en los meses de enero a septiembre y las etapas de contratación fueron necesarios suspender por la situación de la pandemia del Covid19. Sin embargo, para el año 2020, se logro alcanzar el giro de reservas en un 71% y la vigencia del segundo semestre por encima del 50%</t>
  </si>
  <si>
    <t>Para la ejecución de los recursos del año 2020, al pasar por el proceso de armonización entre cambio de administración se evidencia una ejecución del mes de enero-mayo de 2020 del 50,80%. Al iniciar en el mes de julio de 2020 hasta diciembre de 2020 con una ejecución del 55,81% de los recursos asignados. Para una ejecución de la vigencia del 97,10%.</t>
  </si>
  <si>
    <t>El comportamiento de los giros durante el año 2020, reflejo para los meses de enero-mayo un % de cumplimiento del 98,98% y para los giros de los recursos de los meses de julio-diciembre de 2020 un porcentaje de 51,58%, dejando un total de giros del año representado en un 78,71%</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</si>
</sst>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quot;$&quot;\ #,##0"/>
    <numFmt numFmtId="183" formatCode="0.0"/>
    <numFmt numFmtId="184" formatCode="#,##0.0"/>
    <numFmt numFmtId="185" formatCode="_(* #,##0.0_);_(* \(#,##0.0\);_(* &quot;-&quot;??_);_(@_)"/>
    <numFmt numFmtId="186" formatCode="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00"/>
    <numFmt numFmtId="192" formatCode="0.0000"/>
    <numFmt numFmtId="193" formatCode="0.000"/>
    <numFmt numFmtId="194" formatCode="[$-240A]dddd\,\ d\ &quot;de&quot;\ mmmm\ &quot;de&quot;\ yyyy"/>
    <numFmt numFmtId="195" formatCode="d/m/yy;@"/>
    <numFmt numFmtId="196" formatCode="_(* #,##0.000_);_(* \(#,##0.000\);_(* &quot;-&quot;??_);_(@_)"/>
    <numFmt numFmtId="197" formatCode="_(* #,##0_);_(* \(#,##0\);_(* &quot;-&quot;??_);_(@_)"/>
  </numFmts>
  <fonts count="127">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b/>
      <sz val="11"/>
      <name val="Arial"/>
      <family val="2"/>
    </font>
    <font>
      <b/>
      <sz val="14"/>
      <name val="Arial"/>
      <family val="2"/>
    </font>
    <font>
      <sz val="14"/>
      <name val="Arial"/>
      <family val="2"/>
    </font>
    <font>
      <u val="single"/>
      <sz val="9"/>
      <name val="Arial"/>
      <family val="2"/>
    </font>
    <font>
      <b/>
      <sz val="10"/>
      <color indexed="8"/>
      <name val="Arial"/>
      <family val="2"/>
    </font>
    <font>
      <b/>
      <u val="single"/>
      <sz val="11"/>
      <color indexed="56"/>
      <name val="Calibri"/>
      <family val="2"/>
    </font>
    <font>
      <sz val="11"/>
      <name val="Calibri"/>
      <family val="2"/>
    </font>
    <font>
      <u val="single"/>
      <sz val="7"/>
      <color indexed="12"/>
      <name val="Arial"/>
      <family val="2"/>
    </font>
    <font>
      <b/>
      <sz val="9"/>
      <name val="Tahoma"/>
      <family val="2"/>
    </font>
    <font>
      <sz val="9"/>
      <name val="Tahoma"/>
      <family val="2"/>
    </font>
    <font>
      <b/>
      <sz val="11"/>
      <name val="Tahoma"/>
      <family val="2"/>
    </font>
    <font>
      <b/>
      <sz val="8"/>
      <name val="Arial"/>
      <family val="2"/>
    </font>
    <font>
      <b/>
      <sz val="16"/>
      <name val="Arial"/>
      <family val="2"/>
    </font>
    <font>
      <sz val="16"/>
      <name val="Arial"/>
      <family val="2"/>
    </font>
    <font>
      <sz val="11"/>
      <name val="Arial"/>
      <family val="2"/>
    </font>
    <font>
      <sz val="14"/>
      <color indexed="8"/>
      <name val="Calibri"/>
      <family val="2"/>
    </font>
    <font>
      <b/>
      <sz val="14"/>
      <color indexed="8"/>
      <name val="Calibri"/>
      <family val="2"/>
    </font>
    <font>
      <b/>
      <sz val="12"/>
      <color indexed="8"/>
      <name val="Arial"/>
      <family val="2"/>
    </font>
    <font>
      <sz val="12"/>
      <color indexed="8"/>
      <name val="Arial"/>
      <family val="2"/>
    </font>
    <font>
      <sz val="10"/>
      <color indexed="8"/>
      <name val="Calibri"/>
      <family val="0"/>
    </font>
    <font>
      <sz val="9"/>
      <color indexed="63"/>
      <name val="Calibri"/>
      <family val="0"/>
    </font>
    <font>
      <sz val="1.7"/>
      <color indexed="63"/>
      <name val="Calibri"/>
      <family val="0"/>
    </font>
    <font>
      <sz val="14"/>
      <color indexed="63"/>
      <name val="Calibri"/>
      <family val="0"/>
    </font>
    <font>
      <sz val="2.55"/>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sz val="9"/>
      <color indexed="8"/>
      <name val="Arial"/>
      <family val="2"/>
    </font>
    <font>
      <b/>
      <sz val="9"/>
      <color indexed="8"/>
      <name val="Arial"/>
      <family val="2"/>
    </font>
    <font>
      <sz val="9"/>
      <color indexed="9"/>
      <name val="Arial"/>
      <family val="2"/>
    </font>
    <font>
      <sz val="10"/>
      <color indexed="8"/>
      <name val="Arial"/>
      <family val="2"/>
    </font>
    <font>
      <b/>
      <sz val="9"/>
      <color indexed="62"/>
      <name val="Arial"/>
      <family val="2"/>
    </font>
    <font>
      <sz val="9"/>
      <color indexed="62"/>
      <name val="Arial"/>
      <family val="2"/>
    </font>
    <font>
      <sz val="14"/>
      <color indexed="8"/>
      <name val="Arial"/>
      <family val="2"/>
    </font>
    <font>
      <sz val="9"/>
      <color indexed="22"/>
      <name val="Arial"/>
      <family val="2"/>
    </font>
    <font>
      <sz val="7"/>
      <color indexed="8"/>
      <name val="Arial"/>
      <family val="2"/>
    </font>
    <font>
      <sz val="8"/>
      <color indexed="8"/>
      <name val="Calibri"/>
      <family val="2"/>
    </font>
    <font>
      <b/>
      <sz val="8"/>
      <color indexed="8"/>
      <name val="Arial"/>
      <family val="2"/>
    </font>
    <font>
      <sz val="8"/>
      <color indexed="8"/>
      <name val="Arial"/>
      <family val="2"/>
    </font>
    <font>
      <sz val="16"/>
      <color indexed="8"/>
      <name val="Calibri"/>
      <family val="2"/>
    </font>
    <font>
      <sz val="9"/>
      <color indexed="10"/>
      <name val="Arial"/>
      <family val="2"/>
    </font>
    <font>
      <sz val="11"/>
      <color indexed="44"/>
      <name val="Calibri"/>
      <family val="2"/>
    </font>
    <font>
      <b/>
      <sz val="9"/>
      <color indexed="8"/>
      <name val="Calibri"/>
      <family val="2"/>
    </font>
    <font>
      <sz val="9"/>
      <color indexed="8"/>
      <name val="Calibri"/>
      <family val="2"/>
    </font>
    <font>
      <sz val="9"/>
      <color indexed="23"/>
      <name val="Arial"/>
      <family val="2"/>
    </font>
    <font>
      <b/>
      <sz val="14"/>
      <color indexed="8"/>
      <name val="Arial"/>
      <family val="2"/>
    </font>
    <font>
      <b/>
      <sz val="16"/>
      <color indexed="8"/>
      <name val="Arial"/>
      <family val="2"/>
    </font>
    <font>
      <sz val="10"/>
      <color indexed="62"/>
      <name val="Arial"/>
      <family val="2"/>
    </font>
    <font>
      <b/>
      <sz val="11"/>
      <color indexed="8"/>
      <name val="Arial"/>
      <family val="2"/>
    </font>
    <font>
      <sz val="14"/>
      <color indexed="10"/>
      <name val="Calibri"/>
      <family val="2"/>
    </font>
    <font>
      <b/>
      <sz val="9"/>
      <color indexed="23"/>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sz val="9"/>
      <color theme="1"/>
      <name val="Arial"/>
      <family val="2"/>
    </font>
    <font>
      <b/>
      <sz val="9"/>
      <color theme="1"/>
      <name val="Arial"/>
      <family val="2"/>
    </font>
    <font>
      <sz val="9"/>
      <color theme="0"/>
      <name val="Arial"/>
      <family val="2"/>
    </font>
    <font>
      <b/>
      <sz val="10"/>
      <color theme="1"/>
      <name val="Arial"/>
      <family val="2"/>
    </font>
    <font>
      <sz val="10"/>
      <color theme="1"/>
      <name val="Arial"/>
      <family val="2"/>
    </font>
    <font>
      <b/>
      <sz val="9"/>
      <color theme="3" tint="0.39998000860214233"/>
      <name val="Arial"/>
      <family val="2"/>
    </font>
    <font>
      <sz val="9"/>
      <color theme="3" tint="0.39998000860214233"/>
      <name val="Arial"/>
      <family val="2"/>
    </font>
    <font>
      <sz val="14"/>
      <color theme="1"/>
      <name val="Arial"/>
      <family val="2"/>
    </font>
    <font>
      <b/>
      <sz val="12"/>
      <color theme="1"/>
      <name val="Arial"/>
      <family val="2"/>
    </font>
    <font>
      <sz val="9"/>
      <color theme="4"/>
      <name val="Arial"/>
      <family val="2"/>
    </font>
    <font>
      <sz val="9"/>
      <color theme="0" tint="-0.1499900072813034"/>
      <name val="Arial"/>
      <family val="2"/>
    </font>
    <font>
      <b/>
      <sz val="9"/>
      <color theme="4"/>
      <name val="Arial"/>
      <family val="2"/>
    </font>
    <font>
      <sz val="7"/>
      <color theme="1"/>
      <name val="Arial"/>
      <family val="2"/>
    </font>
    <font>
      <sz val="8"/>
      <color theme="1"/>
      <name val="Calibri"/>
      <family val="2"/>
    </font>
    <font>
      <b/>
      <sz val="8"/>
      <color theme="1"/>
      <name val="Arial"/>
      <family val="2"/>
    </font>
    <font>
      <sz val="8"/>
      <color theme="1"/>
      <name val="Arial"/>
      <family val="2"/>
    </font>
    <font>
      <sz val="16"/>
      <color theme="1"/>
      <name val="Calibri"/>
      <family val="2"/>
    </font>
    <font>
      <sz val="9"/>
      <color rgb="FFFF0000"/>
      <name val="Arial"/>
      <family val="2"/>
    </font>
    <font>
      <sz val="11"/>
      <color theme="3" tint="0.5999900102615356"/>
      <name val="Calibri"/>
      <family val="2"/>
    </font>
    <font>
      <b/>
      <sz val="9"/>
      <color theme="1"/>
      <name val="Calibri"/>
      <family val="2"/>
    </font>
    <font>
      <sz val="9"/>
      <color theme="1"/>
      <name val="Calibri"/>
      <family val="2"/>
    </font>
    <font>
      <sz val="9"/>
      <color rgb="FF000000"/>
      <name val="Arial"/>
      <family val="2"/>
    </font>
    <font>
      <sz val="9"/>
      <color rgb="FF747474"/>
      <name val="Arial"/>
      <family val="2"/>
    </font>
    <font>
      <sz val="14"/>
      <color theme="1"/>
      <name val="Calibri"/>
      <family val="2"/>
    </font>
    <font>
      <sz val="12"/>
      <color theme="1"/>
      <name val="Arial"/>
      <family val="2"/>
    </font>
    <font>
      <b/>
      <sz val="14"/>
      <color theme="1"/>
      <name val="Calibri"/>
      <family val="2"/>
    </font>
    <font>
      <b/>
      <sz val="11"/>
      <color theme="1"/>
      <name val="Arial"/>
      <family val="2"/>
    </font>
    <font>
      <sz val="10"/>
      <color theme="4"/>
      <name val="Arial"/>
      <family val="2"/>
    </font>
    <font>
      <b/>
      <sz val="11"/>
      <color theme="3" tint="-0.4999699890613556"/>
      <name val="Calibri"/>
      <family val="2"/>
    </font>
    <font>
      <sz val="14"/>
      <color rgb="FFFF0000"/>
      <name val="Calibri"/>
      <family val="2"/>
    </font>
    <font>
      <b/>
      <sz val="9"/>
      <color rgb="FF747474"/>
      <name val="Arial"/>
      <family val="2"/>
    </font>
    <font>
      <b/>
      <sz val="14"/>
      <color theme="1"/>
      <name val="Arial"/>
      <family val="2"/>
    </font>
    <font>
      <b/>
      <sz val="16"/>
      <color theme="1"/>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indexed="9"/>
        <bgColor indexed="64"/>
      </patternFill>
    </fill>
    <fill>
      <patternFill patternType="solid">
        <fgColor theme="2"/>
        <bgColor indexed="64"/>
      </patternFill>
    </fill>
    <fill>
      <patternFill patternType="solid">
        <fgColor theme="0" tint="-0.1499900072813034"/>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border>
    <border>
      <left style="thin"/>
      <right style="medium"/>
      <top style="thin"/>
      <bottom style="thin"/>
    </border>
    <border>
      <left style="thin"/>
      <right>
        <color indexed="63"/>
      </right>
      <top style="thin"/>
      <bottom style="thin"/>
    </border>
    <border>
      <left style="medium"/>
      <right style="medium"/>
      <top style="medium"/>
      <bottom style="medium"/>
    </border>
    <border>
      <left style="thin"/>
      <right/>
      <top/>
      <bottom style="thin"/>
    </border>
    <border>
      <left style="medium"/>
      <right/>
      <top style="medium"/>
      <bottom style="medium"/>
    </border>
    <border>
      <left>
        <color indexed="63"/>
      </left>
      <right style="thin"/>
      <top style="thin"/>
      <bottom style="thin"/>
    </border>
    <border>
      <left style="medium"/>
      <right style="thin"/>
      <top style="thin"/>
      <bottom style="medium"/>
    </border>
    <border>
      <left style="medium"/>
      <right style="thin"/>
      <top style="thin"/>
      <bottom/>
    </border>
    <border>
      <left style="thin"/>
      <right style="thin"/>
      <top/>
      <bottom style="thin"/>
    </border>
    <border>
      <left style="thin"/>
      <right style="thin"/>
      <top>
        <color indexed="63"/>
      </top>
      <bottom>
        <color indexed="63"/>
      </bottom>
    </border>
    <border>
      <left style="thin"/>
      <right/>
      <top style="thin"/>
      <bottom/>
    </border>
    <border>
      <left>
        <color indexed="63"/>
      </left>
      <right style="thin"/>
      <top style="thin"/>
      <bottom/>
    </border>
    <border>
      <left style="thin"/>
      <right/>
      <top/>
      <bottom/>
    </border>
    <border>
      <left/>
      <right style="thin"/>
      <top/>
      <bottom/>
    </border>
    <border>
      <left/>
      <right style="thin"/>
      <top/>
      <bottom style="thin"/>
    </border>
    <border>
      <left>
        <color indexed="63"/>
      </left>
      <right>
        <color indexed="63"/>
      </right>
      <top style="thin"/>
      <bottom style="thin"/>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border>
    <border>
      <left/>
      <right style="medium"/>
      <top style="thin"/>
      <bottom/>
    </border>
    <border>
      <left/>
      <right style="medium"/>
      <top style="thin"/>
      <bottom style="thin"/>
    </border>
    <border>
      <left style="medium"/>
      <right style="thin"/>
      <top/>
      <bottom style="thin"/>
    </border>
    <border>
      <left style="medium"/>
      <right/>
      <top/>
      <bottom style="thin"/>
    </border>
    <border>
      <left/>
      <right/>
      <top/>
      <bottom style="thin"/>
    </border>
    <border>
      <left/>
      <right style="medium"/>
      <top/>
      <bottom style="thin"/>
    </border>
    <border>
      <left style="thin"/>
      <right/>
      <top/>
      <bottom style="medium"/>
    </border>
    <border>
      <left/>
      <right style="thin"/>
      <top/>
      <bottom style="medium"/>
    </border>
    <border>
      <left style="thin"/>
      <right style="thin"/>
      <top style="thin"/>
      <bottom style="medium"/>
    </border>
    <border>
      <left/>
      <right/>
      <top/>
      <bottom style="medium"/>
    </border>
    <border>
      <left style="medium"/>
      <right style="medium"/>
      <top style="medium"/>
      <bottom/>
    </border>
    <border>
      <left style="medium"/>
      <right style="medium"/>
      <top/>
      <bottom/>
    </border>
    <border>
      <left style="medium"/>
      <right style="medium"/>
      <top/>
      <bottom style="mediu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180" fontId="2" fillId="0" borderId="0" applyFont="0" applyFill="0" applyBorder="0" applyAlignment="0" applyProtection="0"/>
    <xf numFmtId="180" fontId="2" fillId="0" borderId="0" applyFont="0" applyFill="0" applyBorder="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83" fillId="0" borderId="0" applyNumberFormat="0" applyFill="0" applyBorder="0" applyAlignment="0" applyProtection="0"/>
    <xf numFmtId="0" fontId="8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8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0" fillId="0" borderId="8" applyNumberFormat="0" applyFill="0" applyAlignment="0" applyProtection="0"/>
    <xf numFmtId="0" fontId="91" fillId="0" borderId="9" applyNumberFormat="0" applyFill="0" applyAlignment="0" applyProtection="0"/>
  </cellStyleXfs>
  <cellXfs count="526">
    <xf numFmtId="0" fontId="0" fillId="0" borderId="0" xfId="0" applyFont="1" applyAlignment="1">
      <alignment/>
    </xf>
    <xf numFmtId="0" fontId="0" fillId="0" borderId="0" xfId="0" applyFill="1" applyAlignment="1" applyProtection="1">
      <alignment/>
      <protection/>
    </xf>
    <xf numFmtId="0" fontId="92" fillId="0" borderId="0" xfId="0" applyFont="1" applyBorder="1" applyAlignment="1" applyProtection="1">
      <alignment horizontal="center" vertical="center" wrapText="1"/>
      <protection/>
    </xf>
    <xf numFmtId="0" fontId="0" fillId="0" borderId="0" xfId="0" applyAlignment="1" applyProtection="1">
      <alignment/>
      <protection/>
    </xf>
    <xf numFmtId="0" fontId="92" fillId="0" borderId="0" xfId="0" applyFont="1" applyBorder="1" applyAlignment="1" applyProtection="1">
      <alignment vertical="center" wrapText="1"/>
      <protection/>
    </xf>
    <xf numFmtId="0" fontId="0" fillId="33" borderId="0" xfId="0" applyFill="1" applyBorder="1" applyAlignment="1" applyProtection="1">
      <alignment/>
      <protection/>
    </xf>
    <xf numFmtId="0" fontId="92" fillId="33" borderId="0" xfId="0" applyFont="1" applyFill="1" applyBorder="1" applyAlignment="1" applyProtection="1">
      <alignment horizontal="center" vertical="center" wrapText="1"/>
      <protection/>
    </xf>
    <xf numFmtId="0" fontId="92" fillId="33" borderId="0" xfId="0" applyFont="1" applyFill="1" applyBorder="1" applyAlignment="1" applyProtection="1">
      <alignment vertical="center" wrapText="1"/>
      <protection/>
    </xf>
    <xf numFmtId="183" fontId="92" fillId="33" borderId="0" xfId="0" applyNumberFormat="1" applyFont="1" applyFill="1" applyBorder="1" applyAlignment="1" applyProtection="1">
      <alignment horizontal="center" vertical="center" wrapText="1"/>
      <protection/>
    </xf>
    <xf numFmtId="0" fontId="92" fillId="33" borderId="0" xfId="0" applyFont="1" applyFill="1" applyBorder="1" applyAlignment="1" applyProtection="1">
      <alignment vertical="center"/>
      <protection/>
    </xf>
    <xf numFmtId="0" fontId="2" fillId="0" borderId="0" xfId="68">
      <alignment/>
      <protection/>
    </xf>
    <xf numFmtId="0" fontId="2" fillId="0" borderId="0" xfId="68" applyAlignment="1">
      <alignment vertical="center"/>
      <protection/>
    </xf>
    <xf numFmtId="0" fontId="2" fillId="0" borderId="10" xfId="65" applyBorder="1" applyAlignment="1">
      <alignment vertical="center"/>
      <protection/>
    </xf>
    <xf numFmtId="0" fontId="2" fillId="0" borderId="10" xfId="68" applyBorder="1" applyAlignment="1">
      <alignment vertical="center"/>
      <protection/>
    </xf>
    <xf numFmtId="0" fontId="2" fillId="0" borderId="10" xfId="68" applyBorder="1" applyAlignment="1">
      <alignment horizontal="center" vertical="center"/>
      <protection/>
    </xf>
    <xf numFmtId="0" fontId="3" fillId="34" borderId="10" xfId="68" applyFont="1" applyFill="1" applyBorder="1" applyAlignment="1">
      <alignment horizontal="center" vertical="center"/>
      <protection/>
    </xf>
    <xf numFmtId="0" fontId="2" fillId="0" borderId="10" xfId="68" applyBorder="1" applyAlignment="1">
      <alignment vertical="center" wrapText="1"/>
      <protection/>
    </xf>
    <xf numFmtId="0" fontId="2" fillId="0" borderId="0" xfId="68" applyBorder="1" applyAlignment="1">
      <alignment horizontal="center" vertical="center"/>
      <protection/>
    </xf>
    <xf numFmtId="0" fontId="2" fillId="0" borderId="0" xfId="68" applyAlignment="1">
      <alignment horizontal="center" vertical="center"/>
      <protection/>
    </xf>
    <xf numFmtId="0" fontId="3" fillId="0" borderId="0" xfId="68" applyFont="1" applyBorder="1" applyAlignment="1">
      <alignment vertical="center"/>
      <protection/>
    </xf>
    <xf numFmtId="0" fontId="2" fillId="0" borderId="0" xfId="68" applyBorder="1" applyAlignment="1">
      <alignment vertical="center"/>
      <protection/>
    </xf>
    <xf numFmtId="0" fontId="93" fillId="0" borderId="0" xfId="0" applyFont="1" applyFill="1" applyAlignment="1" applyProtection="1">
      <alignment/>
      <protection/>
    </xf>
    <xf numFmtId="0" fontId="93" fillId="0" borderId="0" xfId="0" applyFont="1" applyFill="1" applyAlignment="1" applyProtection="1">
      <alignment horizontal="center" vertical="center"/>
      <protection/>
    </xf>
    <xf numFmtId="0" fontId="4" fillId="35" borderId="10" xfId="66" applyFont="1" applyFill="1" applyBorder="1" applyAlignment="1">
      <alignment horizontal="left" vertical="center" wrapText="1"/>
      <protection/>
    </xf>
    <xf numFmtId="0" fontId="4" fillId="35" borderId="10" xfId="66" applyFont="1" applyFill="1" applyBorder="1" applyAlignment="1">
      <alignment vertical="center" wrapText="1"/>
      <protection/>
    </xf>
    <xf numFmtId="0" fontId="4" fillId="35" borderId="11" xfId="66" applyFont="1" applyFill="1" applyBorder="1" applyAlignment="1">
      <alignment horizontal="left" vertical="center" wrapText="1"/>
      <protection/>
    </xf>
    <xf numFmtId="0" fontId="4" fillId="35" borderId="12" xfId="66" applyFont="1" applyFill="1" applyBorder="1" applyAlignment="1">
      <alignment vertical="top" wrapText="1"/>
      <protection/>
    </xf>
    <xf numFmtId="0" fontId="4" fillId="35" borderId="11" xfId="66" applyFont="1" applyFill="1" applyBorder="1" applyAlignment="1">
      <alignment horizontal="center" vertical="center" wrapText="1"/>
      <protection/>
    </xf>
    <xf numFmtId="0" fontId="4" fillId="35" borderId="10" xfId="66" applyFont="1" applyFill="1" applyBorder="1" applyAlignment="1">
      <alignment horizontal="center" vertical="center" wrapText="1"/>
      <protection/>
    </xf>
    <xf numFmtId="0" fontId="4" fillId="35" borderId="10" xfId="0" applyFont="1" applyFill="1" applyBorder="1" applyAlignment="1">
      <alignment horizontal="center" vertical="center" wrapText="1"/>
    </xf>
    <xf numFmtId="0" fontId="4" fillId="35" borderId="13" xfId="66" applyFont="1" applyFill="1" applyBorder="1" applyAlignment="1">
      <alignment horizontal="center" vertical="center" wrapText="1"/>
      <protection/>
    </xf>
    <xf numFmtId="0" fontId="4" fillId="35" borderId="11" xfId="66" applyFont="1" applyFill="1" applyBorder="1" applyAlignment="1">
      <alignment horizontal="center" vertical="center"/>
      <protection/>
    </xf>
    <xf numFmtId="3" fontId="5" fillId="33" borderId="10" xfId="71" applyNumberFormat="1" applyFont="1" applyFill="1" applyBorder="1" applyAlignment="1" applyProtection="1">
      <alignment horizontal="center" vertical="center" wrapText="1"/>
      <protection locked="0"/>
    </xf>
    <xf numFmtId="0" fontId="87" fillId="0" borderId="0" xfId="0" applyFont="1" applyAlignment="1">
      <alignment/>
    </xf>
    <xf numFmtId="0" fontId="94" fillId="0" borderId="0" xfId="0" applyFont="1" applyAlignment="1">
      <alignment horizontal="center"/>
    </xf>
    <xf numFmtId="0" fontId="93" fillId="0" borderId="0" xfId="0" applyFont="1" applyAlignment="1">
      <alignment/>
    </xf>
    <xf numFmtId="0" fontId="94" fillId="0" borderId="0" xfId="0" applyFont="1" applyAlignment="1">
      <alignment/>
    </xf>
    <xf numFmtId="0" fontId="5" fillId="36" borderId="10" xfId="66" applyFont="1" applyFill="1" applyBorder="1" applyAlignment="1">
      <alignment vertical="center"/>
      <protection/>
    </xf>
    <xf numFmtId="1" fontId="0" fillId="0" borderId="0" xfId="0" applyNumberFormat="1" applyAlignment="1">
      <alignment/>
    </xf>
    <xf numFmtId="0" fontId="93" fillId="33" borderId="0" xfId="0" applyFont="1" applyFill="1" applyAlignment="1" applyProtection="1">
      <alignment horizontal="center" vertical="center"/>
      <protection/>
    </xf>
    <xf numFmtId="0" fontId="95" fillId="0" borderId="0" xfId="0" applyFont="1" applyFill="1" applyAlignment="1">
      <alignment/>
    </xf>
    <xf numFmtId="0" fontId="74" fillId="0" borderId="0" xfId="0" applyFont="1" applyAlignment="1">
      <alignment/>
    </xf>
    <xf numFmtId="0" fontId="95" fillId="0" borderId="0" xfId="62" applyFont="1" applyFill="1" applyAlignment="1" applyProtection="1">
      <alignment vertical="center" wrapText="1"/>
      <protection/>
    </xf>
    <xf numFmtId="0" fontId="95" fillId="0" borderId="0" xfId="62" applyFont="1" applyFill="1" applyAlignment="1" applyProtection="1">
      <alignment vertical="center"/>
      <protection/>
    </xf>
    <xf numFmtId="0" fontId="96" fillId="0" borderId="0" xfId="0" applyFont="1" applyAlignment="1">
      <alignment horizontal="center" vertical="center"/>
    </xf>
    <xf numFmtId="0" fontId="97" fillId="0" borderId="0" xfId="0" applyFont="1" applyAlignment="1">
      <alignment vertical="center"/>
    </xf>
    <xf numFmtId="0" fontId="96" fillId="0" borderId="0" xfId="0" applyFont="1" applyAlignment="1">
      <alignment vertical="center"/>
    </xf>
    <xf numFmtId="0" fontId="93" fillId="0" borderId="0" xfId="0" applyFont="1" applyAlignment="1">
      <alignment vertical="center"/>
    </xf>
    <xf numFmtId="181" fontId="8" fillId="37" borderId="10" xfId="0" applyNumberFormat="1" applyFont="1" applyFill="1" applyBorder="1" applyAlignment="1" applyProtection="1">
      <alignment vertical="center" wrapText="1"/>
      <protection/>
    </xf>
    <xf numFmtId="181" fontId="8" fillId="37" borderId="14" xfId="0" applyNumberFormat="1" applyFont="1" applyFill="1" applyBorder="1" applyAlignment="1" applyProtection="1">
      <alignment vertical="center" wrapText="1"/>
      <protection/>
    </xf>
    <xf numFmtId="10" fontId="98" fillId="0" borderId="10" xfId="70" applyNumberFormat="1" applyFont="1" applyBorder="1" applyAlignment="1">
      <alignment horizontal="center" vertical="center" wrapText="1"/>
    </xf>
    <xf numFmtId="10" fontId="99" fillId="0" borderId="10" xfId="70" applyNumberFormat="1" applyFont="1" applyBorder="1" applyAlignment="1">
      <alignment horizontal="center" vertical="center" wrapText="1"/>
    </xf>
    <xf numFmtId="10" fontId="99" fillId="0" borderId="13" xfId="70" applyNumberFormat="1" applyFont="1" applyBorder="1" applyAlignment="1">
      <alignment horizontal="center" vertical="center" wrapText="1"/>
    </xf>
    <xf numFmtId="0" fontId="4" fillId="36" borderId="10" xfId="66" applyFont="1" applyFill="1" applyBorder="1" applyAlignment="1">
      <alignment horizontal="center" vertical="center"/>
      <protection/>
    </xf>
    <xf numFmtId="0" fontId="4" fillId="35" borderId="12" xfId="66" applyFont="1" applyFill="1" applyBorder="1" applyAlignment="1">
      <alignment vertical="center" wrapText="1"/>
      <protection/>
    </xf>
    <xf numFmtId="0" fontId="100" fillId="37" borderId="0" xfId="0" applyFont="1" applyFill="1" applyAlignment="1" applyProtection="1">
      <alignment horizontal="left" vertical="center" wrapText="1"/>
      <protection/>
    </xf>
    <xf numFmtId="0" fontId="101" fillId="0" borderId="15" xfId="0" applyFont="1" applyBorder="1" applyAlignment="1" applyProtection="1">
      <alignment vertical="center" wrapText="1"/>
      <protection/>
    </xf>
    <xf numFmtId="0" fontId="6" fillId="2" borderId="16" xfId="62" applyFont="1" applyFill="1" applyBorder="1" applyAlignment="1" applyProtection="1">
      <alignment horizontal="center" vertical="center" wrapText="1"/>
      <protection/>
    </xf>
    <xf numFmtId="3" fontId="102" fillId="33" borderId="10" xfId="71" applyNumberFormat="1" applyFont="1" applyFill="1" applyBorder="1" applyAlignment="1">
      <alignment horizontal="center" vertical="center"/>
    </xf>
    <xf numFmtId="3" fontId="102" fillId="33" borderId="10" xfId="71" applyNumberFormat="1" applyFont="1" applyFill="1" applyBorder="1" applyAlignment="1" applyProtection="1">
      <alignment horizontal="center" vertical="center" wrapText="1"/>
      <protection locked="0"/>
    </xf>
    <xf numFmtId="0" fontId="5" fillId="33" borderId="10" xfId="66" applyFont="1" applyFill="1" applyBorder="1" applyAlignment="1">
      <alignment horizontal="center" vertical="center"/>
      <protection/>
    </xf>
    <xf numFmtId="0" fontId="4" fillId="35" borderId="10" xfId="66" applyFont="1" applyFill="1" applyBorder="1" applyAlignment="1">
      <alignment horizontal="center" vertical="center"/>
      <protection/>
    </xf>
    <xf numFmtId="0" fontId="4" fillId="35" borderId="10" xfId="66" applyFont="1" applyFill="1" applyBorder="1" applyAlignment="1" applyProtection="1">
      <alignment horizontal="justify" vertical="center" wrapText="1"/>
      <protection locked="0"/>
    </xf>
    <xf numFmtId="0" fontId="4" fillId="35" borderId="10" xfId="66" applyFont="1" applyFill="1" applyBorder="1" applyAlignment="1">
      <alignment horizontal="justify" vertical="center" wrapText="1"/>
      <protection/>
    </xf>
    <xf numFmtId="0" fontId="4" fillId="35" borderId="10" xfId="66" applyFont="1" applyFill="1" applyBorder="1" applyAlignment="1" applyProtection="1">
      <alignment horizontal="center" vertical="center" wrapText="1"/>
      <protection locked="0"/>
    </xf>
    <xf numFmtId="0" fontId="96" fillId="0" borderId="0" xfId="0" applyFont="1" applyAlignment="1">
      <alignment horizontal="center"/>
    </xf>
    <xf numFmtId="0" fontId="97" fillId="0" borderId="0" xfId="0" applyFont="1" applyAlignment="1">
      <alignment/>
    </xf>
    <xf numFmtId="0" fontId="96" fillId="0" borderId="0" xfId="0" applyFont="1" applyAlignment="1">
      <alignment/>
    </xf>
    <xf numFmtId="0" fontId="93" fillId="0" borderId="0" xfId="0" applyFont="1" applyFill="1" applyAlignment="1">
      <alignment/>
    </xf>
    <xf numFmtId="0" fontId="103" fillId="0" borderId="0" xfId="0" applyFont="1" applyFill="1" applyAlignment="1">
      <alignment/>
    </xf>
    <xf numFmtId="0" fontId="103" fillId="0" borderId="0" xfId="62" applyFont="1" applyFill="1" applyAlignment="1" applyProtection="1">
      <alignment vertical="center" wrapText="1"/>
      <protection/>
    </xf>
    <xf numFmtId="0" fontId="103" fillId="0" borderId="0" xfId="62" applyFont="1" applyFill="1" applyAlignment="1" applyProtection="1">
      <alignment vertical="center"/>
      <protection/>
    </xf>
    <xf numFmtId="0" fontId="4" fillId="35" borderId="10" xfId="66" applyFont="1" applyFill="1" applyBorder="1" applyAlignment="1">
      <alignment vertical="top" wrapText="1"/>
      <protection/>
    </xf>
    <xf numFmtId="10" fontId="104" fillId="0" borderId="10" xfId="70" applyNumberFormat="1" applyFont="1" applyBorder="1" applyAlignment="1">
      <alignment horizontal="center" vertical="center" wrapText="1"/>
    </xf>
    <xf numFmtId="10" fontId="102" fillId="0" borderId="10" xfId="70" applyNumberFormat="1" applyFont="1" applyBorder="1" applyAlignment="1">
      <alignment horizontal="center" vertical="center" wrapText="1"/>
    </xf>
    <xf numFmtId="10" fontId="93" fillId="0" borderId="10" xfId="70" applyNumberFormat="1" applyFont="1" applyBorder="1" applyAlignment="1">
      <alignment horizontal="center" vertical="center" wrapText="1"/>
    </xf>
    <xf numFmtId="0" fontId="105" fillId="0" borderId="0" xfId="0" applyFont="1" applyAlignment="1" applyProtection="1">
      <alignment/>
      <protection/>
    </xf>
    <xf numFmtId="0" fontId="105" fillId="0" borderId="0" xfId="0" applyFont="1" applyAlignment="1" applyProtection="1">
      <alignment horizontal="center"/>
      <protection/>
    </xf>
    <xf numFmtId="0" fontId="3" fillId="36" borderId="0" xfId="66" applyFont="1" applyFill="1" applyAlignment="1">
      <alignment horizontal="center" vertical="center"/>
      <protection/>
    </xf>
    <xf numFmtId="0" fontId="2" fillId="36" borderId="0" xfId="66" applyFont="1" applyFill="1" applyAlignment="1">
      <alignment vertical="center"/>
      <protection/>
    </xf>
    <xf numFmtId="0" fontId="2" fillId="36" borderId="0" xfId="66" applyFont="1" applyFill="1" applyAlignment="1">
      <alignment vertical="top" wrapText="1"/>
      <protection/>
    </xf>
    <xf numFmtId="9" fontId="3" fillId="36" borderId="0" xfId="71" applyFont="1" applyFill="1" applyAlignment="1">
      <alignment vertical="center"/>
    </xf>
    <xf numFmtId="9" fontId="2" fillId="36" borderId="0" xfId="71" applyFont="1" applyFill="1" applyAlignment="1">
      <alignment vertical="center"/>
    </xf>
    <xf numFmtId="0" fontId="97" fillId="0" borderId="0" xfId="0" applyFont="1" applyBorder="1" applyAlignment="1" applyProtection="1">
      <alignment horizontal="center"/>
      <protection locked="0"/>
    </xf>
    <xf numFmtId="0" fontId="96" fillId="0" borderId="0" xfId="0" applyFont="1" applyBorder="1" applyAlignment="1" applyProtection="1">
      <alignment horizontal="center" vertical="center" wrapText="1"/>
      <protection locked="0"/>
    </xf>
    <xf numFmtId="0" fontId="91" fillId="0" borderId="0" xfId="0" applyFont="1" applyBorder="1" applyAlignment="1">
      <alignment horizontal="center"/>
    </xf>
    <xf numFmtId="0" fontId="94" fillId="0" borderId="17" xfId="0" applyFont="1" applyBorder="1" applyAlignment="1" applyProtection="1">
      <alignment horizontal="justify" vertical="center" wrapText="1"/>
      <protection/>
    </xf>
    <xf numFmtId="0" fontId="94" fillId="0" borderId="0" xfId="0" applyFont="1" applyBorder="1" applyAlignment="1" applyProtection="1">
      <alignment vertical="center" wrapText="1"/>
      <protection/>
    </xf>
    <xf numFmtId="0" fontId="94" fillId="0" borderId="15" xfId="0" applyFont="1" applyBorder="1" applyAlignment="1" applyProtection="1">
      <alignment vertical="center" wrapText="1"/>
      <protection/>
    </xf>
    <xf numFmtId="0" fontId="94" fillId="0" borderId="0" xfId="0" applyFont="1" applyBorder="1" applyAlignment="1" applyProtection="1">
      <alignment horizontal="center" vertical="center" wrapText="1"/>
      <protection/>
    </xf>
    <xf numFmtId="0" fontId="0" fillId="0" borderId="0" xfId="0" applyAlignment="1">
      <alignment horizontal="center"/>
    </xf>
    <xf numFmtId="0" fontId="91" fillId="14" borderId="12" xfId="0" applyFont="1" applyFill="1" applyBorder="1" applyAlignment="1">
      <alignment horizontal="center" vertical="center" wrapText="1"/>
    </xf>
    <xf numFmtId="0" fontId="91" fillId="35" borderId="10"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2" fillId="0" borderId="10" xfId="0" applyFont="1" applyFill="1" applyBorder="1" applyAlignment="1">
      <alignment horizontal="justify" vertical="center" wrapText="1"/>
    </xf>
    <xf numFmtId="17" fontId="0" fillId="0" borderId="10" xfId="0" applyNumberFormat="1" applyFont="1" applyFill="1" applyBorder="1" applyAlignment="1" applyProtection="1">
      <alignment horizontal="right" vertical="center" wrapText="1"/>
      <protection locked="0"/>
    </xf>
    <xf numFmtId="10" fontId="91" fillId="14" borderId="10" xfId="70" applyNumberFormat="1" applyFont="1" applyFill="1" applyBorder="1" applyAlignment="1">
      <alignment horizontal="center" vertical="center" wrapText="1"/>
    </xf>
    <xf numFmtId="9" fontId="91" fillId="14" borderId="10" xfId="70" applyFont="1" applyFill="1" applyBorder="1" applyAlignment="1">
      <alignment horizontal="center" vertical="center" wrapText="1"/>
    </xf>
    <xf numFmtId="10" fontId="91" fillId="35" borderId="10" xfId="70" applyNumberFormat="1" applyFont="1" applyFill="1" applyBorder="1" applyAlignment="1">
      <alignment horizontal="center" vertical="center" wrapText="1"/>
    </xf>
    <xf numFmtId="0" fontId="91" fillId="35" borderId="10" xfId="0" applyFont="1" applyFill="1" applyBorder="1" applyAlignment="1">
      <alignment vertical="center" wrapText="1"/>
    </xf>
    <xf numFmtId="0" fontId="0" fillId="0" borderId="0" xfId="0" applyAlignment="1">
      <alignment horizontal="center" vertical="center"/>
    </xf>
    <xf numFmtId="10" fontId="0" fillId="0" borderId="0" xfId="0" applyNumberFormat="1" applyAlignment="1">
      <alignment/>
    </xf>
    <xf numFmtId="17" fontId="12" fillId="0" borderId="10" xfId="0" applyNumberFormat="1" applyFont="1" applyFill="1" applyBorder="1" applyAlignment="1" applyProtection="1">
      <alignment horizontal="right" vertical="center" wrapText="1"/>
      <protection locked="0"/>
    </xf>
    <xf numFmtId="3" fontId="5" fillId="33" borderId="10" xfId="71" applyNumberFormat="1" applyFont="1" applyFill="1" applyBorder="1" applyAlignment="1">
      <alignment horizontal="center" vertical="center"/>
    </xf>
    <xf numFmtId="17" fontId="0" fillId="0" borderId="10" xfId="0" applyNumberFormat="1" applyBorder="1" applyAlignment="1">
      <alignment vertical="center"/>
    </xf>
    <xf numFmtId="169" fontId="0" fillId="0" borderId="0" xfId="53" applyFont="1" applyAlignment="1">
      <alignment/>
    </xf>
    <xf numFmtId="171" fontId="0" fillId="0" borderId="10" xfId="52" applyFont="1" applyFill="1" applyBorder="1" applyAlignment="1">
      <alignment horizontal="center" vertical="center"/>
    </xf>
    <xf numFmtId="9" fontId="91" fillId="14" borderId="18" xfId="70" applyFont="1" applyFill="1" applyBorder="1" applyAlignment="1">
      <alignment vertical="center" wrapText="1"/>
    </xf>
    <xf numFmtId="171" fontId="91" fillId="14" borderId="14" xfId="52" applyFont="1" applyFill="1" applyBorder="1" applyAlignment="1">
      <alignment vertical="center" wrapText="1"/>
    </xf>
    <xf numFmtId="0" fontId="5" fillId="33" borderId="10" xfId="66" applyFont="1" applyFill="1" applyBorder="1" applyAlignment="1">
      <alignment horizontal="center" vertical="center"/>
      <protection/>
    </xf>
    <xf numFmtId="0" fontId="4" fillId="35" borderId="10" xfId="66" applyFont="1" applyFill="1" applyBorder="1" applyAlignment="1" applyProtection="1">
      <alignment horizontal="center" vertical="center" wrapText="1"/>
      <protection locked="0"/>
    </xf>
    <xf numFmtId="0" fontId="4" fillId="35" borderId="10" xfId="66" applyFont="1" applyFill="1" applyBorder="1" applyAlignment="1">
      <alignment horizontal="center" vertical="center" wrapText="1"/>
      <protection/>
    </xf>
    <xf numFmtId="0" fontId="5" fillId="36" borderId="13" xfId="66" applyFont="1" applyFill="1" applyBorder="1" applyAlignment="1">
      <alignment vertical="center"/>
      <protection/>
    </xf>
    <xf numFmtId="0" fontId="4" fillId="35" borderId="11" xfId="66" applyFont="1" applyFill="1" applyBorder="1" applyAlignment="1" applyProtection="1">
      <alignment horizontal="justify" vertical="center" wrapText="1"/>
      <protection locked="0"/>
    </xf>
    <xf numFmtId="0" fontId="4" fillId="35" borderId="11" xfId="66" applyFont="1" applyFill="1" applyBorder="1" applyAlignment="1">
      <alignment horizontal="justify" vertical="center" wrapText="1"/>
      <protection/>
    </xf>
    <xf numFmtId="0" fontId="4" fillId="35" borderId="19" xfId="66" applyFont="1" applyFill="1" applyBorder="1" applyAlignment="1">
      <alignment horizontal="justify" vertical="center" wrapText="1"/>
      <protection/>
    </xf>
    <xf numFmtId="0" fontId="0" fillId="0" borderId="10" xfId="0" applyFont="1" applyFill="1" applyBorder="1" applyAlignment="1">
      <alignment horizontal="justify" vertical="center" wrapText="1"/>
    </xf>
    <xf numFmtId="0" fontId="4" fillId="35" borderId="20" xfId="66" applyFont="1" applyFill="1" applyBorder="1" applyAlignment="1">
      <alignment horizontal="left" vertical="center" wrapText="1"/>
      <protection/>
    </xf>
    <xf numFmtId="0" fontId="4" fillId="35" borderId="10" xfId="66" applyFont="1" applyFill="1" applyBorder="1" applyAlignment="1">
      <alignment horizontal="left" vertical="center" wrapText="1"/>
      <protection/>
    </xf>
    <xf numFmtId="0" fontId="0" fillId="0" borderId="0" xfId="0" applyBorder="1" applyAlignment="1">
      <alignment/>
    </xf>
    <xf numFmtId="0" fontId="0" fillId="0" borderId="0" xfId="0" applyBorder="1" applyAlignment="1">
      <alignment/>
    </xf>
    <xf numFmtId="0" fontId="5" fillId="33" borderId="10" xfId="66" applyFont="1" applyFill="1" applyBorder="1" applyAlignment="1">
      <alignment horizontal="center" vertical="center"/>
      <protection/>
    </xf>
    <xf numFmtId="0" fontId="4" fillId="35" borderId="20" xfId="66" applyFont="1" applyFill="1" applyBorder="1" applyAlignment="1">
      <alignment horizontal="left" vertical="center" wrapText="1"/>
      <protection/>
    </xf>
    <xf numFmtId="0" fontId="4" fillId="35" borderId="11" xfId="66" applyFont="1" applyFill="1" applyBorder="1" applyAlignment="1">
      <alignment horizontal="justify" vertical="center" wrapText="1"/>
      <protection/>
    </xf>
    <xf numFmtId="0" fontId="4" fillId="35" borderId="10" xfId="66" applyFont="1" applyFill="1" applyBorder="1" applyAlignment="1" applyProtection="1">
      <alignment horizontal="center" vertical="center" wrapText="1"/>
      <protection locked="0"/>
    </xf>
    <xf numFmtId="0" fontId="4" fillId="35" borderId="10" xfId="66" applyFont="1" applyFill="1" applyBorder="1" applyAlignment="1">
      <alignment horizontal="center" vertical="center" wrapText="1"/>
      <protection/>
    </xf>
    <xf numFmtId="0" fontId="106" fillId="33" borderId="0" xfId="0" applyFont="1" applyFill="1" applyBorder="1" applyAlignment="1" applyProtection="1">
      <alignment/>
      <protection/>
    </xf>
    <xf numFmtId="0" fontId="106" fillId="0" borderId="0" xfId="0" applyFont="1" applyBorder="1" applyAlignment="1" applyProtection="1">
      <alignment/>
      <protection/>
    </xf>
    <xf numFmtId="0" fontId="106" fillId="0" borderId="0" xfId="0" applyFont="1" applyAlignment="1" applyProtection="1">
      <alignment/>
      <protection/>
    </xf>
    <xf numFmtId="0" fontId="107" fillId="0" borderId="0" xfId="0" applyFont="1" applyAlignment="1" applyProtection="1">
      <alignment/>
      <protection/>
    </xf>
    <xf numFmtId="0" fontId="17" fillId="2" borderId="10" xfId="0" applyFont="1" applyFill="1" applyBorder="1" applyAlignment="1" applyProtection="1">
      <alignment horizontal="center" vertical="center" wrapText="1"/>
      <protection/>
    </xf>
    <xf numFmtId="0" fontId="108" fillId="0" borderId="0" xfId="0" applyFont="1" applyAlignment="1" applyProtection="1">
      <alignment/>
      <protection/>
    </xf>
    <xf numFmtId="0" fontId="108" fillId="0" borderId="10" xfId="0" applyFont="1" applyBorder="1" applyAlignment="1" applyProtection="1">
      <alignment horizontal="justify" vertical="center" wrapText="1"/>
      <protection/>
    </xf>
    <xf numFmtId="0" fontId="108" fillId="0" borderId="10" xfId="0" applyFont="1" applyBorder="1" applyAlignment="1" applyProtection="1">
      <alignment horizontal="center" vertical="center" wrapText="1"/>
      <protection/>
    </xf>
    <xf numFmtId="0" fontId="5" fillId="37" borderId="10" xfId="0" applyFont="1" applyFill="1" applyBorder="1" applyAlignment="1" applyProtection="1">
      <alignment horizontal="center" vertical="center" wrapText="1"/>
      <protection/>
    </xf>
    <xf numFmtId="9" fontId="108" fillId="0" borderId="10" xfId="0" applyNumberFormat="1" applyFont="1" applyBorder="1" applyAlignment="1" applyProtection="1">
      <alignment horizontal="center" vertical="center"/>
      <protection/>
    </xf>
    <xf numFmtId="181" fontId="108" fillId="33" borderId="10" xfId="0" applyNumberFormat="1" applyFont="1" applyFill="1" applyBorder="1" applyAlignment="1" applyProtection="1">
      <alignment vertical="center" wrapText="1"/>
      <protection/>
    </xf>
    <xf numFmtId="9" fontId="108" fillId="0" borderId="10" xfId="0" applyNumberFormat="1" applyFont="1" applyBorder="1" applyAlignment="1" applyProtection="1">
      <alignment horizontal="right" vertical="center"/>
      <protection/>
    </xf>
    <xf numFmtId="9" fontId="108" fillId="0" borderId="10" xfId="70" applyFont="1" applyBorder="1" applyAlignment="1" applyProtection="1">
      <alignment horizontal="right" vertical="center"/>
      <protection/>
    </xf>
    <xf numFmtId="0" fontId="106" fillId="33" borderId="0" xfId="0" applyFont="1" applyFill="1" applyBorder="1" applyAlignment="1" applyProtection="1">
      <alignment vertical="center" wrapText="1"/>
      <protection/>
    </xf>
    <xf numFmtId="0" fontId="3" fillId="35" borderId="11" xfId="66" applyFont="1" applyFill="1" applyBorder="1" applyAlignment="1" applyProtection="1">
      <alignment horizontal="justify" vertical="center" wrapText="1"/>
      <protection locked="0"/>
    </xf>
    <xf numFmtId="0" fontId="3" fillId="35" borderId="11" xfId="66" applyFont="1" applyFill="1" applyBorder="1" applyAlignment="1">
      <alignment horizontal="left" vertical="center" wrapText="1"/>
      <protection/>
    </xf>
    <xf numFmtId="0" fontId="3" fillId="35" borderId="11" xfId="66" applyFont="1" applyFill="1" applyBorder="1" applyAlignment="1">
      <alignment horizontal="justify" vertical="center" wrapText="1"/>
      <protection/>
    </xf>
    <xf numFmtId="0" fontId="109" fillId="33" borderId="0" xfId="0" applyFont="1" applyFill="1" applyBorder="1" applyAlignment="1" applyProtection="1">
      <alignment/>
      <protection/>
    </xf>
    <xf numFmtId="0" fontId="109" fillId="0" borderId="0" xfId="0" applyFont="1" applyBorder="1" applyAlignment="1" applyProtection="1">
      <alignment/>
      <protection/>
    </xf>
    <xf numFmtId="0" fontId="109" fillId="0" borderId="0" xfId="0" applyFont="1" applyBorder="1" applyAlignment="1" applyProtection="1">
      <alignment/>
      <protection/>
    </xf>
    <xf numFmtId="0" fontId="109" fillId="0" borderId="0" xfId="0" applyFont="1" applyFill="1" applyAlignment="1" applyProtection="1">
      <alignment/>
      <protection/>
    </xf>
    <xf numFmtId="10" fontId="18" fillId="2" borderId="10" xfId="62" applyNumberFormat="1" applyFont="1" applyFill="1" applyBorder="1" applyAlignment="1" applyProtection="1">
      <alignment horizontal="center" vertical="center" wrapText="1"/>
      <protection/>
    </xf>
    <xf numFmtId="169" fontId="19" fillId="33" borderId="10" xfId="53" applyFont="1" applyFill="1" applyBorder="1" applyAlignment="1" applyProtection="1">
      <alignment horizontal="center" vertical="center" wrapText="1"/>
      <protection/>
    </xf>
    <xf numFmtId="169" fontId="18" fillId="38" borderId="10" xfId="62" applyNumberFormat="1" applyFont="1" applyFill="1" applyBorder="1" applyAlignment="1" applyProtection="1">
      <alignment horizontal="center" vertical="center" wrapText="1"/>
      <protection/>
    </xf>
    <xf numFmtId="10" fontId="19" fillId="33" borderId="10" xfId="62" applyNumberFormat="1" applyFont="1" applyFill="1" applyBorder="1" applyAlignment="1" applyProtection="1">
      <alignment horizontal="center" vertical="center" wrapText="1"/>
      <protection/>
    </xf>
    <xf numFmtId="9" fontId="19" fillId="33" borderId="10" xfId="70" applyFont="1" applyFill="1" applyBorder="1" applyAlignment="1" applyProtection="1">
      <alignment horizontal="center" vertical="center" wrapText="1"/>
      <protection/>
    </xf>
    <xf numFmtId="10" fontId="18" fillId="38" borderId="10" xfId="70" applyNumberFormat="1" applyFont="1" applyFill="1" applyBorder="1" applyAlignment="1" applyProtection="1">
      <alignment horizontal="center" vertical="center" wrapText="1"/>
      <protection/>
    </xf>
    <xf numFmtId="0" fontId="109" fillId="0" borderId="0" xfId="0" applyFont="1" applyAlignment="1" applyProtection="1">
      <alignment/>
      <protection/>
    </xf>
    <xf numFmtId="0" fontId="0" fillId="0" borderId="10" xfId="0" applyFont="1" applyBorder="1" applyAlignment="1">
      <alignment horizontal="center" vertical="center"/>
    </xf>
    <xf numFmtId="10" fontId="0" fillId="0" borderId="12" xfId="7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10" fontId="0" fillId="33" borderId="10" xfId="70" applyNumberFormat="1" applyFont="1" applyFill="1" applyBorder="1" applyAlignment="1">
      <alignment horizontal="center" vertical="center" wrapText="1"/>
    </xf>
    <xf numFmtId="9" fontId="108" fillId="33" borderId="10" xfId="0" applyNumberFormat="1" applyFont="1" applyFill="1" applyBorder="1" applyAlignment="1" applyProtection="1">
      <alignment horizontal="right" vertical="center"/>
      <protection/>
    </xf>
    <xf numFmtId="0" fontId="110" fillId="0" borderId="0" xfId="0" applyFont="1" applyFill="1" applyAlignment="1">
      <alignment horizontal="center" vertical="center"/>
    </xf>
    <xf numFmtId="0" fontId="111" fillId="0" borderId="0" xfId="0" applyFont="1" applyAlignment="1">
      <alignment/>
    </xf>
    <xf numFmtId="10" fontId="0" fillId="33" borderId="10" xfId="70" applyNumberFormat="1" applyFont="1" applyFill="1" applyBorder="1" applyAlignment="1">
      <alignment horizontal="justify" vertical="center" wrapText="1"/>
    </xf>
    <xf numFmtId="14" fontId="5" fillId="0" borderId="10" xfId="66" applyNumberFormat="1" applyFont="1" applyFill="1" applyBorder="1" applyAlignment="1" applyProtection="1">
      <alignment vertical="center" wrapText="1"/>
      <protection/>
    </xf>
    <xf numFmtId="0" fontId="6" fillId="2" borderId="14" xfId="62" applyFont="1" applyFill="1" applyBorder="1" applyAlignment="1" applyProtection="1">
      <alignment horizontal="center" vertical="center" wrapText="1"/>
      <protection/>
    </xf>
    <xf numFmtId="0" fontId="17" fillId="2" borderId="21" xfId="0" applyFont="1" applyFill="1" applyBorder="1" applyAlignment="1" applyProtection="1">
      <alignment horizontal="center" vertical="center" wrapText="1"/>
      <protection/>
    </xf>
    <xf numFmtId="0" fontId="3" fillId="34" borderId="10" xfId="65" applyFont="1" applyFill="1" applyBorder="1" applyAlignment="1">
      <alignment horizontal="center" vertical="center"/>
      <protection/>
    </xf>
    <xf numFmtId="0" fontId="2" fillId="0" borderId="10" xfId="65" applyBorder="1" applyAlignment="1">
      <alignment vertical="center" wrapText="1"/>
      <protection/>
    </xf>
    <xf numFmtId="0" fontId="5" fillId="33" borderId="10" xfId="0" applyFont="1" applyFill="1" applyBorder="1" applyAlignment="1">
      <alignment vertical="center" wrapText="1"/>
    </xf>
    <xf numFmtId="0" fontId="20" fillId="0" borderId="10" xfId="0" applyFont="1" applyBorder="1" applyAlignment="1">
      <alignment vertical="center" wrapText="1"/>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112" fillId="34" borderId="10" xfId="0" applyFont="1" applyFill="1" applyBorder="1" applyAlignment="1">
      <alignment horizontal="center" vertical="center"/>
    </xf>
    <xf numFmtId="0" fontId="113" fillId="0" borderId="10" xfId="0" applyFont="1" applyBorder="1" applyAlignment="1">
      <alignment horizontal="justify" vertical="center"/>
    </xf>
    <xf numFmtId="0" fontId="114" fillId="0" borderId="10" xfId="0" applyFont="1" applyBorder="1" applyAlignment="1">
      <alignment horizontal="justify" vertical="center"/>
    </xf>
    <xf numFmtId="0" fontId="0" fillId="0" borderId="0" xfId="0" applyFill="1" applyAlignment="1">
      <alignment/>
    </xf>
    <xf numFmtId="0" fontId="115" fillId="0" borderId="0" xfId="0" applyFont="1" applyAlignment="1">
      <alignment horizontal="center" vertical="center"/>
    </xf>
    <xf numFmtId="0" fontId="115" fillId="0" borderId="0" xfId="0" applyFont="1" applyAlignment="1">
      <alignment horizontal="left" vertical="center" wrapText="1" indent="1"/>
    </xf>
    <xf numFmtId="0" fontId="115" fillId="0" borderId="0" xfId="0" applyFont="1" applyFill="1" applyAlignment="1">
      <alignment horizontal="left" vertical="center" indent="1"/>
    </xf>
    <xf numFmtId="0" fontId="0" fillId="33" borderId="0" xfId="0" applyFill="1" applyAlignment="1">
      <alignment/>
    </xf>
    <xf numFmtId="0" fontId="115" fillId="33" borderId="0" xfId="0" applyFont="1" applyFill="1" applyAlignment="1">
      <alignment horizontal="left" vertical="center" indent="1"/>
    </xf>
    <xf numFmtId="0" fontId="115" fillId="33" borderId="10" xfId="0" applyFont="1" applyFill="1" applyBorder="1" applyAlignment="1">
      <alignment horizontal="center" vertical="center"/>
    </xf>
    <xf numFmtId="0" fontId="115" fillId="33" borderId="10" xfId="0" applyFont="1" applyFill="1" applyBorder="1" applyAlignment="1">
      <alignment horizontal="left" vertical="center" wrapText="1" indent="1"/>
    </xf>
    <xf numFmtId="0" fontId="5" fillId="33" borderId="10" xfId="0" applyFont="1" applyFill="1" applyBorder="1" applyAlignment="1">
      <alignment horizontal="left" vertical="center" wrapText="1" indent="1"/>
    </xf>
    <xf numFmtId="0" fontId="0" fillId="33" borderId="0" xfId="0" applyFill="1" applyBorder="1" applyAlignment="1">
      <alignment/>
    </xf>
    <xf numFmtId="0" fontId="115" fillId="33" borderId="0" xfId="0" applyFont="1" applyFill="1" applyAlignment="1">
      <alignment horizontal="center" vertical="center"/>
    </xf>
    <xf numFmtId="0" fontId="115" fillId="33" borderId="0" xfId="0" applyFont="1" applyFill="1" applyAlignment="1">
      <alignment horizontal="left" vertical="center" wrapText="1" indent="1"/>
    </xf>
    <xf numFmtId="0" fontId="0" fillId="0" borderId="21" xfId="0" applyBorder="1" applyAlignment="1">
      <alignment/>
    </xf>
    <xf numFmtId="0" fontId="0" fillId="0" borderId="10" xfId="0" applyBorder="1" applyAlignment="1">
      <alignment/>
    </xf>
    <xf numFmtId="0" fontId="107" fillId="0" borderId="0" xfId="0" applyFont="1" applyFill="1" applyBorder="1" applyAlignment="1" applyProtection="1">
      <alignment horizontal="center" vertical="center" wrapText="1"/>
      <protection/>
    </xf>
    <xf numFmtId="0" fontId="107" fillId="33" borderId="0" xfId="0" applyFont="1" applyFill="1" applyBorder="1" applyAlignment="1" applyProtection="1">
      <alignment horizontal="center" vertical="center"/>
      <protection/>
    </xf>
    <xf numFmtId="0" fontId="17" fillId="2" borderId="22" xfId="0" applyFont="1" applyFill="1" applyBorder="1" applyAlignment="1" applyProtection="1">
      <alignment horizontal="center" vertical="center" wrapText="1"/>
      <protection/>
    </xf>
    <xf numFmtId="0" fontId="4" fillId="35" borderId="10" xfId="66" applyFont="1" applyFill="1" applyBorder="1" applyAlignment="1">
      <alignment vertical="center"/>
      <protection/>
    </xf>
    <xf numFmtId="0" fontId="93" fillId="0" borderId="10" xfId="0" applyFont="1" applyBorder="1" applyAlignment="1">
      <alignment horizontal="justify" vertical="center" wrapText="1"/>
    </xf>
    <xf numFmtId="10" fontId="0" fillId="0" borderId="10" xfId="70" applyNumberFormat="1" applyFont="1" applyFill="1" applyBorder="1" applyAlignment="1">
      <alignment horizontal="center" vertical="center"/>
    </xf>
    <xf numFmtId="42" fontId="0" fillId="0" borderId="0" xfId="0" applyNumberFormat="1" applyAlignment="1">
      <alignment/>
    </xf>
    <xf numFmtId="3" fontId="0" fillId="0" borderId="0" xfId="0" applyNumberFormat="1" applyAlignment="1">
      <alignment/>
    </xf>
    <xf numFmtId="197" fontId="0" fillId="0" borderId="0" xfId="52" applyNumberFormat="1" applyFont="1" applyAlignment="1">
      <alignment/>
    </xf>
    <xf numFmtId="197" fontId="0" fillId="0" borderId="0" xfId="0" applyNumberFormat="1" applyAlignment="1">
      <alignment/>
    </xf>
    <xf numFmtId="171" fontId="0" fillId="0" borderId="0" xfId="52" applyFont="1" applyAlignment="1">
      <alignment/>
    </xf>
    <xf numFmtId="171" fontId="0" fillId="0" borderId="0" xfId="0" applyNumberFormat="1" applyAlignment="1">
      <alignment/>
    </xf>
    <xf numFmtId="3" fontId="5" fillId="36" borderId="12" xfId="71" applyNumberFormat="1" applyFont="1" applyFill="1" applyBorder="1" applyAlignment="1">
      <alignment vertical="center"/>
    </xf>
    <xf numFmtId="3" fontId="5" fillId="36" borderId="10" xfId="71" applyNumberFormat="1" applyFont="1" applyFill="1" applyBorder="1" applyAlignment="1">
      <alignment horizontal="right" vertical="center"/>
    </xf>
    <xf numFmtId="0" fontId="19" fillId="33" borderId="23" xfId="0" applyFont="1" applyFill="1" applyBorder="1" applyAlignment="1" applyProtection="1">
      <alignment horizontal="center" vertical="center" wrapText="1"/>
      <protection/>
    </xf>
    <xf numFmtId="0" fontId="19" fillId="33" borderId="24" xfId="0" applyFont="1" applyFill="1" applyBorder="1" applyAlignment="1" applyProtection="1">
      <alignment horizontal="center" vertical="center" wrapText="1"/>
      <protection/>
    </xf>
    <xf numFmtId="0" fontId="19" fillId="33" borderId="25" xfId="0" applyFont="1" applyFill="1" applyBorder="1" applyAlignment="1" applyProtection="1">
      <alignment horizontal="center" vertical="center" wrapText="1"/>
      <protection/>
    </xf>
    <xf numFmtId="0" fontId="19" fillId="33" borderId="26" xfId="0" applyFont="1" applyFill="1" applyBorder="1" applyAlignment="1" applyProtection="1">
      <alignment horizontal="center" vertical="center" wrapText="1"/>
      <protection/>
    </xf>
    <xf numFmtId="0" fontId="19" fillId="33" borderId="16" xfId="0" applyFont="1" applyFill="1" applyBorder="1" applyAlignment="1" applyProtection="1">
      <alignment horizontal="center" vertical="center" wrapText="1"/>
      <protection/>
    </xf>
    <xf numFmtId="0" fontId="19" fillId="33" borderId="27" xfId="0"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116" fillId="33" borderId="22" xfId="0" applyFont="1" applyFill="1" applyBorder="1" applyAlignment="1">
      <alignment horizontal="center" vertical="center" wrapText="1"/>
    </xf>
    <xf numFmtId="0" fontId="116" fillId="33" borderId="21" xfId="0" applyFont="1" applyFill="1" applyBorder="1" applyAlignment="1">
      <alignment horizontal="center" vertical="center" wrapText="1"/>
    </xf>
    <xf numFmtId="0" fontId="117" fillId="33" borderId="12" xfId="0" applyFont="1" applyFill="1" applyBorder="1" applyAlignment="1">
      <alignment horizontal="center" vertical="center" wrapText="1"/>
    </xf>
    <xf numFmtId="0" fontId="117" fillId="33" borderId="22" xfId="0" applyFont="1" applyFill="1" applyBorder="1" applyAlignment="1">
      <alignment horizontal="center" vertical="center" wrapText="1"/>
    </xf>
    <xf numFmtId="0" fontId="117" fillId="33" borderId="21" xfId="0" applyFont="1" applyFill="1" applyBorder="1" applyAlignment="1">
      <alignment horizontal="center" vertical="center" wrapText="1"/>
    </xf>
    <xf numFmtId="0" fontId="6" fillId="2" borderId="12" xfId="62" applyFont="1" applyFill="1" applyBorder="1" applyAlignment="1" applyProtection="1">
      <alignment horizontal="center" vertical="center" wrapText="1"/>
      <protection/>
    </xf>
    <xf numFmtId="0" fontId="6" fillId="2" borderId="21" xfId="62" applyFont="1" applyFill="1" applyBorder="1" applyAlignment="1" applyProtection="1">
      <alignment horizontal="center" vertical="center" wrapText="1"/>
      <protection/>
    </xf>
    <xf numFmtId="0" fontId="7" fillId="33" borderId="12" xfId="62" applyFont="1" applyFill="1" applyBorder="1" applyAlignment="1" applyProtection="1">
      <alignment horizontal="center" vertical="center" wrapText="1"/>
      <protection/>
    </xf>
    <xf numFmtId="0" fontId="6" fillId="2" borderId="14" xfId="62" applyFont="1" applyFill="1" applyBorder="1" applyAlignment="1" applyProtection="1">
      <alignment horizontal="center" vertical="center" wrapText="1"/>
      <protection/>
    </xf>
    <xf numFmtId="0" fontId="6" fillId="2" borderId="28" xfId="62" applyFont="1" applyFill="1" applyBorder="1" applyAlignment="1" applyProtection="1">
      <alignment horizontal="center" vertical="center" wrapText="1"/>
      <protection/>
    </xf>
    <xf numFmtId="0" fontId="8" fillId="33" borderId="12" xfId="62" applyFont="1" applyFill="1" applyBorder="1" applyAlignment="1" applyProtection="1">
      <alignment horizontal="justify" vertical="center" wrapText="1"/>
      <protection/>
    </xf>
    <xf numFmtId="0" fontId="116" fillId="33" borderId="22" xfId="0" applyFont="1" applyFill="1" applyBorder="1" applyAlignment="1">
      <alignment horizontal="justify" vertical="center" wrapText="1"/>
    </xf>
    <xf numFmtId="0" fontId="116" fillId="33" borderId="21" xfId="0" applyFont="1" applyFill="1" applyBorder="1" applyAlignment="1">
      <alignment horizontal="justify" vertical="center" wrapText="1"/>
    </xf>
    <xf numFmtId="0" fontId="116" fillId="33" borderId="12" xfId="0" applyFont="1" applyFill="1" applyBorder="1" applyAlignment="1">
      <alignment horizontal="center" vertical="center" wrapText="1"/>
    </xf>
    <xf numFmtId="0" fontId="101" fillId="0" borderId="17" xfId="0" applyFont="1" applyBorder="1" applyAlignment="1" applyProtection="1">
      <alignment horizontal="center" vertical="center" wrapText="1"/>
      <protection/>
    </xf>
    <xf numFmtId="0" fontId="101" fillId="0" borderId="29" xfId="0" applyFont="1" applyBorder="1" applyAlignment="1" applyProtection="1">
      <alignment horizontal="center" vertical="center" wrapText="1"/>
      <protection/>
    </xf>
    <xf numFmtId="0" fontId="101" fillId="0" borderId="30" xfId="0" applyFont="1" applyBorder="1" applyAlignment="1" applyProtection="1">
      <alignment horizontal="center" vertical="center" wrapText="1"/>
      <protection/>
    </xf>
    <xf numFmtId="0" fontId="7" fillId="34" borderId="12" xfId="62" applyFont="1" applyFill="1" applyBorder="1" applyAlignment="1" applyProtection="1">
      <alignment horizontal="center" vertical="center" wrapText="1"/>
      <protection/>
    </xf>
    <xf numFmtId="0" fontId="118" fillId="34" borderId="22" xfId="0" applyFont="1" applyFill="1" applyBorder="1" applyAlignment="1">
      <alignment horizontal="center" vertical="center" wrapText="1"/>
    </xf>
    <xf numFmtId="0" fontId="118" fillId="34" borderId="21" xfId="0" applyFont="1" applyFill="1" applyBorder="1" applyAlignment="1">
      <alignment horizontal="center" vertical="center" wrapText="1"/>
    </xf>
    <xf numFmtId="0" fontId="0" fillId="33" borderId="31" xfId="0" applyFill="1" applyBorder="1" applyAlignment="1" applyProtection="1">
      <alignment horizontal="center"/>
      <protection/>
    </xf>
    <xf numFmtId="0" fontId="0" fillId="33" borderId="32" xfId="0" applyFill="1" applyBorder="1" applyAlignment="1" applyProtection="1">
      <alignment horizontal="center"/>
      <protection/>
    </xf>
    <xf numFmtId="0" fontId="0" fillId="33" borderId="33" xfId="0" applyFill="1" applyBorder="1" applyAlignment="1" applyProtection="1">
      <alignment horizontal="center"/>
      <protection/>
    </xf>
    <xf numFmtId="0" fontId="0" fillId="33" borderId="34" xfId="0" applyFill="1" applyBorder="1" applyAlignment="1" applyProtection="1">
      <alignment horizontal="center"/>
      <protection/>
    </xf>
    <xf numFmtId="0" fontId="0" fillId="33" borderId="35" xfId="0" applyFill="1" applyBorder="1" applyAlignment="1" applyProtection="1">
      <alignment horizontal="center"/>
      <protection/>
    </xf>
    <xf numFmtId="0" fontId="0" fillId="33" borderId="36" xfId="0" applyFill="1" applyBorder="1" applyAlignment="1" applyProtection="1">
      <alignment horizontal="center"/>
      <protection/>
    </xf>
    <xf numFmtId="0" fontId="6" fillId="2" borderId="10" xfId="62" applyFont="1" applyFill="1" applyBorder="1" applyAlignment="1" applyProtection="1">
      <alignment horizontal="center" vertical="center" wrapText="1"/>
      <protection/>
    </xf>
    <xf numFmtId="0" fontId="6" fillId="39" borderId="14" xfId="0" applyFont="1" applyFill="1" applyBorder="1" applyAlignment="1" applyProtection="1">
      <alignment horizontal="center" vertical="center"/>
      <protection/>
    </xf>
    <xf numFmtId="0" fontId="6" fillId="39" borderId="28" xfId="0" applyFont="1" applyFill="1" applyBorder="1" applyAlignment="1" applyProtection="1">
      <alignment horizontal="center" vertical="center"/>
      <protection/>
    </xf>
    <xf numFmtId="0" fontId="6" fillId="39" borderId="18" xfId="0" applyFont="1" applyFill="1" applyBorder="1" applyAlignment="1" applyProtection="1">
      <alignment horizontal="center" vertical="center"/>
      <protection/>
    </xf>
    <xf numFmtId="0" fontId="18" fillId="2" borderId="10" xfId="0" applyFont="1" applyFill="1" applyBorder="1" applyAlignment="1" applyProtection="1">
      <alignment horizontal="center" vertical="center" wrapText="1"/>
      <protection/>
    </xf>
    <xf numFmtId="0" fontId="18" fillId="2" borderId="23" xfId="62" applyFont="1" applyFill="1" applyBorder="1" applyAlignment="1" applyProtection="1">
      <alignment horizontal="center" vertical="center" wrapText="1"/>
      <protection/>
    </xf>
    <xf numFmtId="0" fontId="18" fillId="2" borderId="37" xfId="62" applyFont="1" applyFill="1" applyBorder="1" applyAlignment="1" applyProtection="1">
      <alignment horizontal="center" vertical="center" wrapText="1"/>
      <protection/>
    </xf>
    <xf numFmtId="0" fontId="18" fillId="2" borderId="24" xfId="62" applyFont="1" applyFill="1" applyBorder="1" applyAlignment="1" applyProtection="1">
      <alignment horizontal="center" vertical="center" wrapText="1"/>
      <protection/>
    </xf>
    <xf numFmtId="0" fontId="107" fillId="0" borderId="17" xfId="0" applyFont="1" applyBorder="1" applyAlignment="1" applyProtection="1">
      <alignment horizontal="center" vertical="center" wrapText="1"/>
      <protection/>
    </xf>
    <xf numFmtId="0" fontId="107" fillId="0" borderId="30" xfId="0" applyFont="1" applyBorder="1" applyAlignment="1" applyProtection="1">
      <alignment horizontal="center" vertical="center" wrapText="1"/>
      <protection/>
    </xf>
    <xf numFmtId="0" fontId="107" fillId="33" borderId="17" xfId="0" applyFont="1" applyFill="1" applyBorder="1" applyAlignment="1" applyProtection="1">
      <alignment horizontal="center" vertical="center" wrapText="1"/>
      <protection/>
    </xf>
    <xf numFmtId="0" fontId="107" fillId="33" borderId="29" xfId="0" applyFont="1" applyFill="1" applyBorder="1" applyAlignment="1" applyProtection="1">
      <alignment horizontal="center" vertical="center" wrapText="1"/>
      <protection/>
    </xf>
    <xf numFmtId="0" fontId="107" fillId="33" borderId="30" xfId="0" applyFont="1" applyFill="1" applyBorder="1" applyAlignment="1" applyProtection="1">
      <alignment horizontal="center" vertical="center" wrapText="1"/>
      <protection/>
    </xf>
    <xf numFmtId="0" fontId="107" fillId="0" borderId="29" xfId="0" applyFont="1" applyBorder="1" applyAlignment="1" applyProtection="1">
      <alignment horizontal="center" vertical="center" wrapText="1"/>
      <protection/>
    </xf>
    <xf numFmtId="0" fontId="17" fillId="39" borderId="10" xfId="0" applyFont="1" applyFill="1" applyBorder="1" applyAlignment="1" applyProtection="1">
      <alignment horizontal="center" vertical="center" wrapText="1"/>
      <protection/>
    </xf>
    <xf numFmtId="0" fontId="17" fillId="35" borderId="14" xfId="0" applyFont="1" applyFill="1" applyBorder="1" applyAlignment="1" applyProtection="1">
      <alignment horizontal="center" vertical="center" wrapText="1"/>
      <protection/>
    </xf>
    <xf numFmtId="0" fontId="17" fillId="35" borderId="28" xfId="0" applyFont="1" applyFill="1" applyBorder="1" applyAlignment="1" applyProtection="1">
      <alignment horizontal="center" vertical="center" wrapText="1"/>
      <protection/>
    </xf>
    <xf numFmtId="0" fontId="17" fillId="35" borderId="18" xfId="0" applyFont="1" applyFill="1" applyBorder="1" applyAlignment="1" applyProtection="1">
      <alignment horizontal="center" vertical="center" wrapText="1"/>
      <protection/>
    </xf>
    <xf numFmtId="0" fontId="106" fillId="0" borderId="10" xfId="0" applyFont="1" applyFill="1" applyBorder="1" applyAlignment="1" applyProtection="1">
      <alignment horizontal="center"/>
      <protection/>
    </xf>
    <xf numFmtId="0" fontId="107" fillId="0" borderId="14" xfId="0" applyFont="1" applyBorder="1" applyAlignment="1">
      <alignment horizontal="center" vertical="center" wrapText="1"/>
    </xf>
    <xf numFmtId="0" fontId="107" fillId="0" borderId="28" xfId="0" applyFont="1" applyBorder="1" applyAlignment="1">
      <alignment horizontal="center" vertical="center" wrapText="1"/>
    </xf>
    <xf numFmtId="0" fontId="107" fillId="0" borderId="18" xfId="0" applyFont="1" applyBorder="1" applyAlignment="1">
      <alignment horizontal="center" vertical="center" wrapText="1"/>
    </xf>
    <xf numFmtId="0" fontId="107" fillId="33" borderId="14" xfId="0" applyFont="1" applyFill="1" applyBorder="1" applyAlignment="1">
      <alignment horizontal="center" vertical="center"/>
    </xf>
    <xf numFmtId="0" fontId="107" fillId="33" borderId="28" xfId="0" applyFont="1" applyFill="1" applyBorder="1" applyAlignment="1">
      <alignment horizontal="center" vertical="center"/>
    </xf>
    <xf numFmtId="0" fontId="107" fillId="33" borderId="18" xfId="0" applyFont="1" applyFill="1" applyBorder="1" applyAlignment="1">
      <alignment horizontal="center" vertical="center"/>
    </xf>
    <xf numFmtId="0" fontId="107" fillId="33" borderId="10" xfId="0" applyFont="1" applyFill="1" applyBorder="1" applyAlignment="1">
      <alignment horizontal="center" vertical="center"/>
    </xf>
    <xf numFmtId="0" fontId="119" fillId="33" borderId="10" xfId="0" applyFont="1" applyFill="1" applyBorder="1" applyAlignment="1" applyProtection="1">
      <alignment horizontal="center" vertical="center" wrapText="1"/>
      <protection locked="0"/>
    </xf>
    <xf numFmtId="0" fontId="119" fillId="33" borderId="13" xfId="0" applyFont="1" applyFill="1" applyBorder="1" applyAlignment="1" applyProtection="1">
      <alignment horizontal="center" vertical="center" wrapText="1"/>
      <protection locked="0"/>
    </xf>
    <xf numFmtId="0" fontId="97" fillId="0" borderId="38" xfId="0" applyFont="1" applyBorder="1" applyAlignment="1" applyProtection="1">
      <alignment horizontal="center"/>
      <protection locked="0"/>
    </xf>
    <xf numFmtId="0" fontId="97" fillId="0" borderId="11" xfId="0" applyFont="1" applyBorder="1" applyAlignment="1" applyProtection="1">
      <alignment horizontal="center"/>
      <protection locked="0"/>
    </xf>
    <xf numFmtId="0" fontId="119" fillId="0" borderId="10" xfId="0" applyFont="1" applyBorder="1" applyAlignment="1" applyProtection="1">
      <alignment horizontal="center" vertical="center" wrapText="1"/>
      <protection locked="0"/>
    </xf>
    <xf numFmtId="0" fontId="119" fillId="0" borderId="39" xfId="0" applyFont="1" applyFill="1" applyBorder="1" applyAlignment="1" applyProtection="1">
      <alignment horizontal="center" vertical="center" wrapText="1"/>
      <protection locked="0"/>
    </xf>
    <xf numFmtId="0" fontId="119" fillId="0" borderId="40" xfId="0" applyFont="1" applyFill="1" applyBorder="1" applyAlignment="1" applyProtection="1">
      <alignment horizontal="center" vertical="center" wrapText="1"/>
      <protection locked="0"/>
    </xf>
    <xf numFmtId="0" fontId="119" fillId="0" borderId="13" xfId="0" applyFont="1" applyBorder="1" applyAlignment="1" applyProtection="1">
      <alignment horizontal="center" vertical="center" wrapText="1"/>
      <protection locked="0"/>
    </xf>
    <xf numFmtId="0" fontId="6" fillId="36" borderId="33" xfId="66" applyFont="1" applyFill="1" applyBorder="1" applyAlignment="1" applyProtection="1">
      <alignment horizontal="center" vertical="center"/>
      <protection/>
    </xf>
    <xf numFmtId="0" fontId="6" fillId="36" borderId="0" xfId="66" applyFont="1" applyFill="1" applyBorder="1" applyAlignment="1" applyProtection="1">
      <alignment horizontal="center" vertical="center"/>
      <protection/>
    </xf>
    <xf numFmtId="0" fontId="6" fillId="36" borderId="34" xfId="66" applyFont="1" applyFill="1" applyBorder="1" applyAlignment="1" applyProtection="1">
      <alignment horizontal="center" vertical="center"/>
      <protection/>
    </xf>
    <xf numFmtId="0" fontId="119" fillId="0" borderId="41" xfId="66" applyFont="1" applyFill="1" applyBorder="1" applyAlignment="1">
      <alignment horizontal="center" vertical="center"/>
      <protection/>
    </xf>
    <xf numFmtId="0" fontId="119" fillId="0" borderId="37" xfId="66" applyFont="1" applyFill="1" applyBorder="1" applyAlignment="1">
      <alignment horizontal="center" vertical="center"/>
      <protection/>
    </xf>
    <xf numFmtId="0" fontId="119" fillId="0" borderId="42" xfId="66" applyFont="1" applyFill="1" applyBorder="1" applyAlignment="1">
      <alignment horizontal="center" vertical="center"/>
      <protection/>
    </xf>
    <xf numFmtId="0" fontId="94" fillId="8" borderId="11" xfId="66" applyFont="1" applyFill="1" applyBorder="1" applyAlignment="1">
      <alignment horizontal="center" vertical="center"/>
      <protection/>
    </xf>
    <xf numFmtId="0" fontId="94" fillId="8" borderId="10" xfId="66" applyFont="1" applyFill="1" applyBorder="1" applyAlignment="1">
      <alignment horizontal="center" vertical="center"/>
      <protection/>
    </xf>
    <xf numFmtId="0" fontId="94" fillId="8" borderId="13" xfId="66" applyFont="1" applyFill="1" applyBorder="1" applyAlignment="1">
      <alignment horizontal="center" vertical="center"/>
      <protection/>
    </xf>
    <xf numFmtId="0" fontId="4" fillId="35" borderId="21" xfId="66" applyFont="1" applyFill="1" applyBorder="1" applyAlignment="1">
      <alignment horizontal="center" vertical="center" wrapText="1"/>
      <protection/>
    </xf>
    <xf numFmtId="0" fontId="4" fillId="35" borderId="14" xfId="66" applyFont="1" applyFill="1" applyBorder="1" applyAlignment="1">
      <alignment horizontal="center" vertical="center" wrapText="1"/>
      <protection/>
    </xf>
    <xf numFmtId="0" fontId="4" fillId="35" borderId="18" xfId="66" applyFont="1" applyFill="1" applyBorder="1" applyAlignment="1">
      <alignment horizontal="center" vertical="center" wrapText="1"/>
      <protection/>
    </xf>
    <xf numFmtId="0" fontId="5" fillId="33" borderId="14" xfId="66" applyFont="1" applyFill="1" applyBorder="1" applyAlignment="1">
      <alignment horizontal="center" vertical="center" wrapText="1"/>
      <protection/>
    </xf>
    <xf numFmtId="0" fontId="5" fillId="36" borderId="28" xfId="66" applyFont="1" applyFill="1" applyBorder="1" applyAlignment="1">
      <alignment horizontal="center" vertical="center" wrapText="1"/>
      <protection/>
    </xf>
    <xf numFmtId="0" fontId="5" fillId="33" borderId="43" xfId="66" applyFont="1" applyFill="1" applyBorder="1" applyAlignment="1">
      <alignment horizontal="center" vertical="center" wrapText="1"/>
      <protection/>
    </xf>
    <xf numFmtId="0" fontId="5" fillId="0" borderId="10" xfId="66" applyFont="1" applyBorder="1" applyAlignment="1">
      <alignment horizontal="left" vertical="center" wrapText="1"/>
      <protection/>
    </xf>
    <xf numFmtId="0" fontId="4" fillId="33" borderId="10" xfId="71" applyNumberFormat="1" applyFont="1" applyFill="1" applyBorder="1" applyAlignment="1">
      <alignment horizontal="center" vertical="center" wrapText="1"/>
    </xf>
    <xf numFmtId="0" fontId="4" fillId="33" borderId="13" xfId="71" applyNumberFormat="1" applyFont="1" applyFill="1" applyBorder="1" applyAlignment="1">
      <alignment horizontal="center" vertical="center" wrapText="1"/>
    </xf>
    <xf numFmtId="9" fontId="5" fillId="36" borderId="10" xfId="71" applyFont="1" applyFill="1" applyBorder="1" applyAlignment="1">
      <alignment horizontal="center" vertical="center"/>
    </xf>
    <xf numFmtId="0" fontId="5" fillId="0" borderId="10" xfId="66" applyFont="1" applyFill="1" applyBorder="1" applyAlignment="1">
      <alignment horizontal="left" vertical="center" wrapText="1"/>
      <protection/>
    </xf>
    <xf numFmtId="0" fontId="5" fillId="0" borderId="13" xfId="66" applyFont="1" applyFill="1" applyBorder="1" applyAlignment="1">
      <alignment horizontal="left" vertical="center" wrapText="1"/>
      <protection/>
    </xf>
    <xf numFmtId="0" fontId="5" fillId="0" borderId="14" xfId="66" applyFont="1" applyFill="1" applyBorder="1" applyAlignment="1">
      <alignment horizontal="center" vertical="center"/>
      <protection/>
    </xf>
    <xf numFmtId="0" fontId="5" fillId="0" borderId="28" xfId="66" applyFont="1" applyFill="1" applyBorder="1" applyAlignment="1">
      <alignment horizontal="center" vertical="center"/>
      <protection/>
    </xf>
    <xf numFmtId="0" fontId="5" fillId="0" borderId="43" xfId="66" applyFont="1" applyFill="1" applyBorder="1" applyAlignment="1">
      <alignment horizontal="center" vertical="center"/>
      <protection/>
    </xf>
    <xf numFmtId="0" fontId="93" fillId="0" borderId="14" xfId="0" applyFont="1" applyBorder="1" applyAlignment="1">
      <alignment horizontal="center" vertical="center"/>
    </xf>
    <xf numFmtId="0" fontId="93" fillId="0" borderId="43" xfId="0" applyFont="1" applyBorder="1" applyAlignment="1">
      <alignment horizontal="center" vertical="center"/>
    </xf>
    <xf numFmtId="0" fontId="5" fillId="33" borderId="10" xfId="66" applyFont="1" applyFill="1" applyBorder="1" applyAlignment="1">
      <alignment horizontal="center" vertical="center" wrapText="1"/>
      <protection/>
    </xf>
    <xf numFmtId="0" fontId="5" fillId="33" borderId="10" xfId="66" applyFont="1" applyFill="1" applyBorder="1" applyAlignment="1">
      <alignment horizontal="center" vertical="center"/>
      <protection/>
    </xf>
    <xf numFmtId="0" fontId="5" fillId="33" borderId="13" xfId="66" applyFont="1" applyFill="1" applyBorder="1" applyAlignment="1">
      <alignment horizontal="center" vertical="center"/>
      <protection/>
    </xf>
    <xf numFmtId="49" fontId="5" fillId="36" borderId="14" xfId="66" applyNumberFormat="1" applyFont="1" applyFill="1" applyBorder="1" applyAlignment="1">
      <alignment horizontal="center" vertical="center"/>
      <protection/>
    </xf>
    <xf numFmtId="49" fontId="5" fillId="36" borderId="28" xfId="66" applyNumberFormat="1" applyFont="1" applyFill="1" applyBorder="1" applyAlignment="1">
      <alignment horizontal="center" vertical="center"/>
      <protection/>
    </xf>
    <xf numFmtId="0" fontId="5" fillId="33" borderId="10" xfId="66" applyFont="1" applyFill="1" applyBorder="1" applyAlignment="1">
      <alignment horizontal="left" vertical="center" wrapText="1"/>
      <protection/>
    </xf>
    <xf numFmtId="0" fontId="5" fillId="33" borderId="13" xfId="66" applyFont="1" applyFill="1" applyBorder="1" applyAlignment="1">
      <alignment horizontal="left" vertical="center" wrapText="1"/>
      <protection/>
    </xf>
    <xf numFmtId="0" fontId="5" fillId="33" borderId="13" xfId="66" applyFont="1" applyFill="1" applyBorder="1" applyAlignment="1">
      <alignment horizontal="center" vertical="center" wrapText="1"/>
      <protection/>
    </xf>
    <xf numFmtId="0" fontId="9" fillId="36" borderId="10" xfId="66" applyFont="1" applyFill="1" applyBorder="1" applyAlignment="1">
      <alignment horizontal="center" vertical="center"/>
      <protection/>
    </xf>
    <xf numFmtId="0" fontId="9" fillId="36" borderId="13" xfId="66" applyFont="1" applyFill="1" applyBorder="1" applyAlignment="1">
      <alignment horizontal="center" vertical="center"/>
      <protection/>
    </xf>
    <xf numFmtId="0" fontId="4" fillId="35" borderId="20" xfId="66" applyFont="1" applyFill="1" applyBorder="1" applyAlignment="1">
      <alignment horizontal="left" vertical="center" wrapText="1"/>
      <protection/>
    </xf>
    <xf numFmtId="0" fontId="4" fillId="35" borderId="44" xfId="66" applyFont="1" applyFill="1" applyBorder="1" applyAlignment="1">
      <alignment horizontal="left" vertical="center" wrapText="1"/>
      <protection/>
    </xf>
    <xf numFmtId="0" fontId="4" fillId="35" borderId="10" xfId="66" applyFont="1" applyFill="1" applyBorder="1" applyAlignment="1">
      <alignment horizontal="center" vertical="center"/>
      <protection/>
    </xf>
    <xf numFmtId="9" fontId="4" fillId="35" borderId="10" xfId="71" applyFont="1" applyFill="1" applyBorder="1" applyAlignment="1">
      <alignment horizontal="center" vertical="center"/>
    </xf>
    <xf numFmtId="9" fontId="4" fillId="35" borderId="13" xfId="71" applyFont="1" applyFill="1" applyBorder="1" applyAlignment="1">
      <alignment horizontal="center" vertical="center"/>
    </xf>
    <xf numFmtId="0" fontId="93" fillId="33" borderId="14" xfId="66" applyFont="1" applyFill="1" applyBorder="1" applyAlignment="1">
      <alignment horizontal="center" vertical="center" wrapText="1"/>
      <protection/>
    </xf>
    <xf numFmtId="0" fontId="93" fillId="33" borderId="28" xfId="66" applyFont="1" applyFill="1" applyBorder="1" applyAlignment="1">
      <alignment horizontal="center" vertical="center" wrapText="1"/>
      <protection/>
    </xf>
    <xf numFmtId="0" fontId="93" fillId="33" borderId="43" xfId="66" applyFont="1" applyFill="1" applyBorder="1" applyAlignment="1">
      <alignment horizontal="center" vertical="center" wrapText="1"/>
      <protection/>
    </xf>
    <xf numFmtId="0" fontId="93" fillId="0" borderId="14" xfId="66" applyFont="1" applyFill="1" applyBorder="1" applyAlignment="1">
      <alignment horizontal="center" vertical="center" wrapText="1"/>
      <protection/>
    </xf>
    <xf numFmtId="0" fontId="93" fillId="0" borderId="28" xfId="66" applyFont="1" applyFill="1" applyBorder="1" applyAlignment="1">
      <alignment horizontal="center" vertical="center" wrapText="1"/>
      <protection/>
    </xf>
    <xf numFmtId="0" fontId="93" fillId="0" borderId="43" xfId="66" applyFont="1" applyFill="1" applyBorder="1" applyAlignment="1">
      <alignment horizontal="center" vertical="center" wrapText="1"/>
      <protection/>
    </xf>
    <xf numFmtId="17" fontId="5" fillId="36" borderId="14" xfId="66" applyNumberFormat="1" applyFont="1" applyFill="1" applyBorder="1" applyAlignment="1">
      <alignment horizontal="center" vertical="center" wrapText="1"/>
      <protection/>
    </xf>
    <xf numFmtId="17" fontId="5" fillId="36" borderId="28" xfId="66" applyNumberFormat="1" applyFont="1" applyFill="1" applyBorder="1" applyAlignment="1">
      <alignment horizontal="center" vertical="center" wrapText="1"/>
      <protection/>
    </xf>
    <xf numFmtId="17" fontId="5" fillId="36" borderId="18" xfId="66" applyNumberFormat="1" applyFont="1" applyFill="1" applyBorder="1" applyAlignment="1">
      <alignment horizontal="center" vertical="center" wrapText="1"/>
      <protection/>
    </xf>
    <xf numFmtId="10" fontId="5" fillId="33" borderId="14" xfId="71" applyNumberFormat="1" applyFont="1" applyFill="1" applyBorder="1" applyAlignment="1">
      <alignment horizontal="center" vertical="center" wrapText="1"/>
    </xf>
    <xf numFmtId="10" fontId="5" fillId="33" borderId="28" xfId="71" applyNumberFormat="1" applyFont="1" applyFill="1" applyBorder="1" applyAlignment="1">
      <alignment horizontal="center" vertical="center" wrapText="1"/>
    </xf>
    <xf numFmtId="10" fontId="5" fillId="33" borderId="43" xfId="71" applyNumberFormat="1" applyFont="1" applyFill="1" applyBorder="1" applyAlignment="1">
      <alignment horizontal="center" vertical="center" wrapText="1"/>
    </xf>
    <xf numFmtId="0" fontId="5" fillId="36" borderId="18" xfId="66" applyFont="1" applyFill="1" applyBorder="1" applyAlignment="1">
      <alignment horizontal="center" vertical="center" wrapText="1"/>
      <protection/>
    </xf>
    <xf numFmtId="9" fontId="5" fillId="33" borderId="14" xfId="70" applyFont="1" applyFill="1" applyBorder="1" applyAlignment="1">
      <alignment horizontal="center" vertical="center" wrapText="1"/>
    </xf>
    <xf numFmtId="9" fontId="5" fillId="33" borderId="28" xfId="70" applyFont="1" applyFill="1" applyBorder="1" applyAlignment="1">
      <alignment horizontal="center" vertical="center" wrapText="1"/>
    </xf>
    <xf numFmtId="9" fontId="5" fillId="33" borderId="43" xfId="70" applyFont="1" applyFill="1" applyBorder="1" applyAlignment="1">
      <alignment horizontal="center" vertical="center" wrapText="1"/>
    </xf>
    <xf numFmtId="0" fontId="5" fillId="36" borderId="23" xfId="66" applyFont="1" applyFill="1" applyBorder="1" applyAlignment="1">
      <alignment horizontal="center" vertical="center"/>
      <protection/>
    </xf>
    <xf numFmtId="0" fontId="5" fillId="36" borderId="37" xfId="66" applyFont="1" applyFill="1" applyBorder="1" applyAlignment="1">
      <alignment horizontal="center" vertical="center"/>
      <protection/>
    </xf>
    <xf numFmtId="0" fontId="5" fillId="36" borderId="24" xfId="66" applyFont="1" applyFill="1" applyBorder="1" applyAlignment="1">
      <alignment horizontal="center" vertical="center"/>
      <protection/>
    </xf>
    <xf numFmtId="0" fontId="5" fillId="0" borderId="14" xfId="66" applyFont="1" applyFill="1" applyBorder="1" applyAlignment="1">
      <alignment horizontal="justify" vertical="center" wrapText="1"/>
      <protection/>
    </xf>
    <xf numFmtId="0" fontId="5" fillId="0" borderId="28" xfId="66" applyFont="1" applyFill="1" applyBorder="1" applyAlignment="1">
      <alignment horizontal="justify" vertical="center" wrapText="1"/>
      <protection/>
    </xf>
    <xf numFmtId="0" fontId="5" fillId="0" borderId="43" xfId="66" applyFont="1" applyFill="1" applyBorder="1" applyAlignment="1">
      <alignment horizontal="justify" vertical="center" wrapText="1"/>
      <protection/>
    </xf>
    <xf numFmtId="0" fontId="2" fillId="36" borderId="10" xfId="66" applyFont="1" applyFill="1" applyBorder="1" applyAlignment="1" applyProtection="1">
      <alignment horizontal="left" vertical="center" wrapText="1"/>
      <protection locked="0"/>
    </xf>
    <xf numFmtId="3" fontId="120" fillId="33" borderId="12" xfId="71" applyNumberFormat="1" applyFont="1" applyFill="1" applyBorder="1" applyAlignment="1" applyProtection="1">
      <alignment horizontal="center" vertical="center" wrapText="1"/>
      <protection locked="0"/>
    </xf>
    <xf numFmtId="3" fontId="120" fillId="33" borderId="22" xfId="71" applyNumberFormat="1" applyFont="1" applyFill="1" applyBorder="1" applyAlignment="1" applyProtection="1">
      <alignment horizontal="center" vertical="center" wrapText="1"/>
      <protection locked="0"/>
    </xf>
    <xf numFmtId="3" fontId="120" fillId="33" borderId="21" xfId="71" applyNumberFormat="1" applyFont="1" applyFill="1" applyBorder="1" applyAlignment="1" applyProtection="1">
      <alignment horizontal="center" vertical="center" wrapText="1"/>
      <protection locked="0"/>
    </xf>
    <xf numFmtId="3" fontId="5" fillId="33" borderId="12" xfId="71" applyNumberFormat="1" applyFont="1" applyFill="1" applyBorder="1" applyAlignment="1" applyProtection="1">
      <alignment horizontal="center" vertical="center" wrapText="1"/>
      <protection locked="0"/>
    </xf>
    <xf numFmtId="3" fontId="5" fillId="33" borderId="22" xfId="71" applyNumberFormat="1" applyFont="1" applyFill="1" applyBorder="1" applyAlignment="1" applyProtection="1">
      <alignment horizontal="center" vertical="center" wrapText="1"/>
      <protection locked="0"/>
    </xf>
    <xf numFmtId="3" fontId="5" fillId="33" borderId="21" xfId="71" applyNumberFormat="1" applyFont="1" applyFill="1" applyBorder="1" applyAlignment="1" applyProtection="1">
      <alignment horizontal="center" vertical="center" wrapText="1"/>
      <protection locked="0"/>
    </xf>
    <xf numFmtId="3" fontId="99" fillId="36" borderId="12" xfId="71" applyNumberFormat="1" applyFont="1" applyFill="1" applyBorder="1" applyAlignment="1">
      <alignment horizontal="center" vertical="center"/>
    </xf>
    <xf numFmtId="3" fontId="99" fillId="36" borderId="22" xfId="71" applyNumberFormat="1" applyFont="1" applyFill="1" applyBorder="1" applyAlignment="1">
      <alignment horizontal="center" vertical="center"/>
    </xf>
    <xf numFmtId="3" fontId="99" fillId="36" borderId="21" xfId="71" applyNumberFormat="1" applyFont="1" applyFill="1" applyBorder="1" applyAlignment="1">
      <alignment horizontal="center" vertical="center"/>
    </xf>
    <xf numFmtId="0" fontId="2" fillId="33" borderId="10" xfId="66" applyFont="1" applyFill="1" applyBorder="1" applyAlignment="1" applyProtection="1">
      <alignment horizontal="center" vertical="center"/>
      <protection locked="0"/>
    </xf>
    <xf numFmtId="0" fontId="4" fillId="35" borderId="10" xfId="66" applyFont="1" applyFill="1" applyBorder="1" applyAlignment="1">
      <alignment horizontal="justify" vertical="center"/>
      <protection/>
    </xf>
    <xf numFmtId="0" fontId="5" fillId="33" borderId="10" xfId="66" applyFont="1" applyFill="1" applyBorder="1" applyAlignment="1" applyProtection="1">
      <alignment horizontal="center" vertical="center"/>
      <protection locked="0"/>
    </xf>
    <xf numFmtId="0" fontId="5" fillId="33" borderId="13" xfId="66" applyFont="1" applyFill="1" applyBorder="1" applyAlignment="1" applyProtection="1">
      <alignment horizontal="center" vertical="center"/>
      <protection locked="0"/>
    </xf>
    <xf numFmtId="0" fontId="96" fillId="0" borderId="41" xfId="66" applyFont="1" applyFill="1" applyBorder="1" applyAlignment="1">
      <alignment horizontal="center" vertical="center"/>
      <protection/>
    </xf>
    <xf numFmtId="0" fontId="96" fillId="0" borderId="37" xfId="66" applyFont="1" applyFill="1" applyBorder="1" applyAlignment="1">
      <alignment horizontal="center" vertical="center"/>
      <protection/>
    </xf>
    <xf numFmtId="0" fontId="96" fillId="0" borderId="42" xfId="66" applyFont="1" applyFill="1" applyBorder="1" applyAlignment="1">
      <alignment horizontal="center" vertical="center"/>
      <protection/>
    </xf>
    <xf numFmtId="0" fontId="96" fillId="0" borderId="33" xfId="66" applyFont="1" applyFill="1" applyBorder="1" applyAlignment="1">
      <alignment horizontal="center" vertical="center"/>
      <protection/>
    </xf>
    <xf numFmtId="0" fontId="96" fillId="0" borderId="0" xfId="66" applyFont="1" applyFill="1" applyBorder="1" applyAlignment="1">
      <alignment horizontal="center" vertical="center"/>
      <protection/>
    </xf>
    <xf numFmtId="0" fontId="96" fillId="0" borderId="34" xfId="66" applyFont="1" applyFill="1" applyBorder="1" applyAlignment="1">
      <alignment horizontal="center" vertical="center"/>
      <protection/>
    </xf>
    <xf numFmtId="0" fontId="96" fillId="0" borderId="45" xfId="66" applyFont="1" applyFill="1" applyBorder="1" applyAlignment="1">
      <alignment horizontal="center" vertical="center"/>
      <protection/>
    </xf>
    <xf numFmtId="0" fontId="96" fillId="0" borderId="46" xfId="66" applyFont="1" applyFill="1" applyBorder="1" applyAlignment="1">
      <alignment horizontal="center" vertical="center"/>
      <protection/>
    </xf>
    <xf numFmtId="0" fontId="96" fillId="0" borderId="47" xfId="66" applyFont="1" applyFill="1" applyBorder="1" applyAlignment="1">
      <alignment horizontal="center" vertical="center"/>
      <protection/>
    </xf>
    <xf numFmtId="0" fontId="5" fillId="36" borderId="10" xfId="66" applyFont="1" applyFill="1" applyBorder="1" applyAlignment="1" applyProtection="1">
      <alignment horizontal="justify" vertical="center" wrapText="1"/>
      <protection locked="0"/>
    </xf>
    <xf numFmtId="0" fontId="2" fillId="36" borderId="10" xfId="66" applyFont="1" applyFill="1" applyBorder="1" applyAlignment="1" applyProtection="1">
      <alignment horizontal="center" vertical="center" wrapText="1"/>
      <protection locked="0"/>
    </xf>
    <xf numFmtId="0" fontId="93" fillId="33" borderId="14" xfId="0" applyFont="1" applyFill="1" applyBorder="1" applyAlignment="1">
      <alignment horizontal="left" vertical="center" wrapText="1"/>
    </xf>
    <xf numFmtId="0" fontId="93" fillId="33" borderId="28" xfId="0" applyFont="1" applyFill="1" applyBorder="1" applyAlignment="1">
      <alignment horizontal="left" vertical="center" wrapText="1"/>
    </xf>
    <xf numFmtId="0" fontId="93" fillId="33" borderId="18" xfId="0" applyFont="1" applyFill="1" applyBorder="1" applyAlignment="1">
      <alignment horizontal="left" vertical="center" wrapText="1"/>
    </xf>
    <xf numFmtId="0" fontId="96" fillId="8" borderId="11" xfId="66" applyFont="1" applyFill="1" applyBorder="1" applyAlignment="1">
      <alignment horizontal="center" vertical="center"/>
      <protection/>
    </xf>
    <xf numFmtId="0" fontId="96" fillId="8" borderId="10" xfId="66" applyFont="1" applyFill="1" applyBorder="1" applyAlignment="1">
      <alignment horizontal="center" vertical="center"/>
      <protection/>
    </xf>
    <xf numFmtId="0" fontId="96" fillId="8" borderId="13" xfId="66" applyFont="1" applyFill="1" applyBorder="1" applyAlignment="1">
      <alignment horizontal="center" vertical="center"/>
      <protection/>
    </xf>
    <xf numFmtId="0" fontId="4" fillId="35" borderId="11" xfId="66" applyFont="1" applyFill="1" applyBorder="1" applyAlignment="1">
      <alignment horizontal="justify" vertical="center" wrapText="1"/>
      <protection/>
    </xf>
    <xf numFmtId="0" fontId="4" fillId="35" borderId="10" xfId="66" applyFont="1" applyFill="1" applyBorder="1" applyAlignment="1" applyProtection="1">
      <alignment horizontal="center" vertical="center" wrapText="1"/>
      <protection locked="0"/>
    </xf>
    <xf numFmtId="0" fontId="4" fillId="35" borderId="13" xfId="66" applyFont="1" applyFill="1" applyBorder="1" applyAlignment="1" applyProtection="1">
      <alignment horizontal="center" vertical="center" wrapText="1"/>
      <protection locked="0"/>
    </xf>
    <xf numFmtId="0" fontId="5" fillId="0" borderId="10" xfId="66" applyFont="1" applyFill="1" applyBorder="1" applyAlignment="1" applyProtection="1">
      <alignment horizontal="center" vertical="center" wrapText="1"/>
      <protection/>
    </xf>
    <xf numFmtId="0" fontId="5" fillId="0" borderId="10" xfId="66" applyFont="1" applyFill="1" applyBorder="1" applyAlignment="1" applyProtection="1">
      <alignment horizontal="justify" vertical="center" wrapText="1"/>
      <protection/>
    </xf>
    <xf numFmtId="0" fontId="87" fillId="0" borderId="0" xfId="0" applyFont="1" applyBorder="1" applyAlignment="1">
      <alignment horizontal="center" vertical="center" wrapText="1"/>
    </xf>
    <xf numFmtId="0" fontId="87" fillId="0" borderId="0" xfId="0" applyFont="1" applyAlignment="1">
      <alignment horizontal="center" vertical="center" wrapText="1"/>
    </xf>
    <xf numFmtId="0" fontId="5" fillId="36" borderId="10" xfId="66" applyFont="1" applyFill="1" applyBorder="1" applyAlignment="1" applyProtection="1">
      <alignment horizontal="center" vertical="center" wrapText="1"/>
      <protection locked="0"/>
    </xf>
    <xf numFmtId="0" fontId="4" fillId="35" borderId="10" xfId="66" applyFont="1" applyFill="1" applyBorder="1" applyAlignment="1" applyProtection="1">
      <alignment horizontal="justify" vertical="center" wrapText="1"/>
      <protection locked="0"/>
    </xf>
    <xf numFmtId="0" fontId="4" fillId="35" borderId="23" xfId="66" applyFont="1" applyFill="1" applyBorder="1" applyAlignment="1" applyProtection="1">
      <alignment horizontal="left" vertical="center" wrapText="1"/>
      <protection locked="0"/>
    </xf>
    <xf numFmtId="0" fontId="4" fillId="35" borderId="24" xfId="66" applyFont="1" applyFill="1" applyBorder="1" applyAlignment="1" applyProtection="1">
      <alignment horizontal="left" vertical="center" wrapText="1"/>
      <protection locked="0"/>
    </xf>
    <xf numFmtId="0" fontId="4" fillId="35" borderId="48" xfId="66" applyFont="1" applyFill="1" applyBorder="1" applyAlignment="1" applyProtection="1">
      <alignment horizontal="left" vertical="center" wrapText="1"/>
      <protection locked="0"/>
    </xf>
    <xf numFmtId="0" fontId="4" fillId="35" borderId="49" xfId="66" applyFont="1" applyFill="1" applyBorder="1" applyAlignment="1" applyProtection="1">
      <alignment horizontal="left" vertical="center" wrapText="1"/>
      <protection locked="0"/>
    </xf>
    <xf numFmtId="0" fontId="5" fillId="36" borderId="50" xfId="66" applyFont="1" applyFill="1" applyBorder="1" applyAlignment="1" applyProtection="1">
      <alignment horizontal="center" vertical="center" wrapText="1"/>
      <protection locked="0"/>
    </xf>
    <xf numFmtId="0" fontId="5" fillId="33" borderId="23" xfId="66" applyFont="1" applyFill="1" applyBorder="1" applyAlignment="1" applyProtection="1">
      <alignment horizontal="center" vertical="center"/>
      <protection locked="0"/>
    </xf>
    <xf numFmtId="0" fontId="5" fillId="33" borderId="37" xfId="66" applyFont="1" applyFill="1" applyBorder="1" applyAlignment="1" applyProtection="1">
      <alignment horizontal="center" vertical="center"/>
      <protection locked="0"/>
    </xf>
    <xf numFmtId="0" fontId="5" fillId="33" borderId="42" xfId="66" applyFont="1" applyFill="1" applyBorder="1" applyAlignment="1" applyProtection="1">
      <alignment horizontal="center" vertical="center"/>
      <protection locked="0"/>
    </xf>
    <xf numFmtId="0" fontId="5" fillId="33" borderId="48" xfId="66" applyFont="1" applyFill="1" applyBorder="1" applyAlignment="1" applyProtection="1">
      <alignment horizontal="center" vertical="center"/>
      <protection locked="0"/>
    </xf>
    <xf numFmtId="0" fontId="5" fillId="33" borderId="51" xfId="66" applyFont="1" applyFill="1" applyBorder="1" applyAlignment="1" applyProtection="1">
      <alignment horizontal="center" vertical="center"/>
      <protection locked="0"/>
    </xf>
    <xf numFmtId="0" fontId="5" fillId="33" borderId="36" xfId="66" applyFont="1" applyFill="1" applyBorder="1" applyAlignment="1" applyProtection="1">
      <alignment horizontal="center" vertical="center"/>
      <protection locked="0"/>
    </xf>
    <xf numFmtId="0" fontId="0" fillId="33" borderId="10" xfId="0" applyFont="1" applyFill="1" applyBorder="1" applyAlignment="1">
      <alignment horizontal="center" vertical="center"/>
    </xf>
    <xf numFmtId="171" fontId="0" fillId="33" borderId="10" xfId="52" applyFont="1" applyFill="1" applyBorder="1" applyAlignment="1">
      <alignment horizontal="center" vertical="center"/>
    </xf>
    <xf numFmtId="10" fontId="0" fillId="33" borderId="10" xfId="70" applyNumberFormat="1" applyFont="1" applyFill="1" applyBorder="1" applyAlignment="1">
      <alignment horizontal="center" vertical="center" wrapText="1"/>
    </xf>
    <xf numFmtId="17" fontId="12" fillId="33" borderId="10" xfId="0" applyNumberFormat="1" applyFont="1" applyFill="1" applyBorder="1" applyAlignment="1" applyProtection="1">
      <alignment horizontal="center" vertical="center" wrapText="1"/>
      <protection locked="0"/>
    </xf>
    <xf numFmtId="17" fontId="0"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lignment horizontal="justify" vertical="center" wrapText="1"/>
    </xf>
    <xf numFmtId="0" fontId="77" fillId="40" borderId="25" xfId="0" applyFont="1" applyFill="1" applyBorder="1" applyAlignment="1">
      <alignment horizontal="center"/>
    </xf>
    <xf numFmtId="0" fontId="77" fillId="40" borderId="0" xfId="0" applyFont="1" applyFill="1" applyBorder="1" applyAlignment="1">
      <alignment horizontal="center"/>
    </xf>
    <xf numFmtId="0" fontId="91" fillId="14" borderId="14" xfId="0" applyFont="1" applyFill="1" applyBorder="1" applyAlignment="1">
      <alignment horizontal="center" vertical="center" wrapText="1"/>
    </xf>
    <xf numFmtId="0" fontId="91" fillId="14" borderId="18" xfId="0" applyFont="1" applyFill="1" applyBorder="1" applyAlignment="1">
      <alignment horizontal="center" vertical="center" wrapText="1"/>
    </xf>
    <xf numFmtId="0" fontId="4" fillId="33" borderId="17"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94" fillId="0" borderId="17" xfId="0" applyFont="1" applyBorder="1" applyAlignment="1" applyProtection="1">
      <alignment horizontal="center" vertical="center" wrapText="1"/>
      <protection/>
    </xf>
    <xf numFmtId="0" fontId="94" fillId="0" borderId="29" xfId="0" applyFont="1" applyBorder="1" applyAlignment="1" applyProtection="1">
      <alignment horizontal="center" vertical="center" wrapText="1"/>
      <protection/>
    </xf>
    <xf numFmtId="0" fontId="94" fillId="0" borderId="30" xfId="0" applyFont="1" applyBorder="1" applyAlignment="1" applyProtection="1">
      <alignment horizontal="center" vertical="center" wrapText="1"/>
      <protection/>
    </xf>
    <xf numFmtId="0" fontId="94" fillId="33" borderId="17" xfId="0" applyFont="1" applyFill="1" applyBorder="1" applyAlignment="1" applyProtection="1">
      <alignment horizontal="center" vertical="center" wrapText="1"/>
      <protection/>
    </xf>
    <xf numFmtId="0" fontId="94" fillId="33" borderId="29" xfId="0" applyFont="1" applyFill="1" applyBorder="1" applyAlignment="1" applyProtection="1">
      <alignment horizontal="center" vertical="center" wrapText="1"/>
      <protection/>
    </xf>
    <xf numFmtId="0" fontId="94" fillId="33" borderId="30" xfId="0" applyFont="1" applyFill="1" applyBorder="1" applyAlignment="1" applyProtection="1">
      <alignment horizontal="center" vertical="center" wrapText="1"/>
      <protection/>
    </xf>
    <xf numFmtId="0" fontId="94" fillId="33" borderId="17" xfId="0" applyFont="1" applyFill="1" applyBorder="1" applyAlignment="1" applyProtection="1">
      <alignment horizontal="justify" vertical="center" wrapText="1"/>
      <protection/>
    </xf>
    <xf numFmtId="0" fontId="94" fillId="33" borderId="29" xfId="0" applyFont="1" applyFill="1" applyBorder="1" applyAlignment="1" applyProtection="1">
      <alignment horizontal="justify" vertical="center" wrapText="1"/>
      <protection/>
    </xf>
    <xf numFmtId="0" fontId="94" fillId="33" borderId="30" xfId="0" applyFont="1" applyFill="1" applyBorder="1" applyAlignment="1" applyProtection="1">
      <alignment horizontal="justify" vertical="center" wrapText="1"/>
      <protection/>
    </xf>
    <xf numFmtId="0" fontId="121" fillId="41" borderId="14" xfId="0" applyFont="1" applyFill="1" applyBorder="1" applyAlignment="1">
      <alignment horizontal="center"/>
    </xf>
    <xf numFmtId="0" fontId="121" fillId="41" borderId="28" xfId="0" applyFont="1" applyFill="1" applyBorder="1" applyAlignment="1">
      <alignment horizontal="center"/>
    </xf>
    <xf numFmtId="0" fontId="121" fillId="41" borderId="18" xfId="0" applyFont="1" applyFill="1" applyBorder="1" applyAlignment="1">
      <alignment horizontal="center"/>
    </xf>
    <xf numFmtId="0" fontId="0" fillId="33" borderId="10" xfId="0" applyFont="1" applyFill="1" applyBorder="1" applyAlignment="1">
      <alignment horizontal="justify" vertical="center" wrapText="1"/>
    </xf>
    <xf numFmtId="0" fontId="96" fillId="0" borderId="17" xfId="0" applyFont="1" applyFill="1" applyBorder="1" applyAlignment="1" applyProtection="1">
      <alignment horizontal="center" vertical="center" wrapText="1"/>
      <protection locked="0"/>
    </xf>
    <xf numFmtId="0" fontId="96" fillId="0" borderId="29" xfId="0" applyFont="1" applyFill="1" applyBorder="1" applyAlignment="1" applyProtection="1">
      <alignment horizontal="center" vertical="center" wrapText="1"/>
      <protection locked="0"/>
    </xf>
    <xf numFmtId="0" fontId="96" fillId="0" borderId="30" xfId="0" applyFont="1" applyFill="1" applyBorder="1" applyAlignment="1" applyProtection="1">
      <alignment horizontal="center" vertical="center" wrapText="1"/>
      <protection locked="0"/>
    </xf>
    <xf numFmtId="0" fontId="96" fillId="0" borderId="17" xfId="0" applyFont="1" applyBorder="1" applyAlignment="1" applyProtection="1">
      <alignment horizontal="center" vertical="center" wrapText="1"/>
      <protection locked="0"/>
    </xf>
    <xf numFmtId="0" fontId="96" fillId="0" borderId="29" xfId="0" applyFont="1" applyBorder="1" applyAlignment="1" applyProtection="1">
      <alignment horizontal="center" vertical="center" wrapText="1"/>
      <protection locked="0"/>
    </xf>
    <xf numFmtId="0" fontId="96" fillId="0" borderId="30" xfId="0" applyFont="1" applyBorder="1" applyAlignment="1" applyProtection="1">
      <alignment horizontal="center" vertical="center" wrapText="1"/>
      <protection locked="0"/>
    </xf>
    <xf numFmtId="0" fontId="97" fillId="0" borderId="52" xfId="0" applyFont="1" applyBorder="1" applyAlignment="1" applyProtection="1">
      <alignment horizontal="center"/>
      <protection locked="0"/>
    </xf>
    <xf numFmtId="0" fontId="97" fillId="0" borderId="53" xfId="0" applyFont="1" applyBorder="1" applyAlignment="1" applyProtection="1">
      <alignment horizontal="center"/>
      <protection locked="0"/>
    </xf>
    <xf numFmtId="0" fontId="97" fillId="0" borderId="54" xfId="0" applyFont="1" applyBorder="1" applyAlignment="1" applyProtection="1">
      <alignment horizontal="center"/>
      <protection locked="0"/>
    </xf>
    <xf numFmtId="0" fontId="91" fillId="33" borderId="17" xfId="0" applyFont="1" applyFill="1" applyBorder="1" applyAlignment="1">
      <alignment horizontal="center"/>
    </xf>
    <xf numFmtId="0" fontId="91" fillId="33" borderId="29" xfId="0" applyFont="1" applyFill="1" applyBorder="1" applyAlignment="1">
      <alignment horizontal="center"/>
    </xf>
    <xf numFmtId="0" fontId="91" fillId="33" borderId="30" xfId="0" applyFont="1" applyFill="1" applyBorder="1" applyAlignment="1">
      <alignment horizontal="center"/>
    </xf>
    <xf numFmtId="0" fontId="119" fillId="0" borderId="10" xfId="0" applyFont="1" applyFill="1" applyBorder="1" applyAlignment="1" applyProtection="1">
      <alignment horizontal="center" vertical="center" wrapText="1"/>
      <protection locked="0"/>
    </xf>
    <xf numFmtId="0" fontId="5" fillId="0" borderId="10" xfId="66" applyFont="1" applyFill="1" applyBorder="1" applyAlignment="1" applyProtection="1">
      <alignment horizontal="left" vertical="center" wrapText="1"/>
      <protection locked="0"/>
    </xf>
    <xf numFmtId="0" fontId="5" fillId="0" borderId="13" xfId="66" applyFont="1" applyFill="1" applyBorder="1" applyAlignment="1" applyProtection="1">
      <alignment horizontal="left" vertical="center" wrapText="1"/>
      <protection locked="0"/>
    </xf>
    <xf numFmtId="0" fontId="5" fillId="36" borderId="23" xfId="66" applyFont="1" applyFill="1" applyBorder="1" applyAlignment="1" applyProtection="1">
      <alignment horizontal="center" vertical="center" wrapText="1"/>
      <protection locked="0"/>
    </xf>
    <xf numFmtId="0" fontId="5" fillId="36" borderId="37" xfId="66" applyFont="1" applyFill="1" applyBorder="1" applyAlignment="1" applyProtection="1">
      <alignment horizontal="center" vertical="center" wrapText="1"/>
      <protection locked="0"/>
    </xf>
    <xf numFmtId="0" fontId="5" fillId="36" borderId="42" xfId="66" applyFont="1" applyFill="1" applyBorder="1" applyAlignment="1" applyProtection="1">
      <alignment horizontal="center" vertical="center" wrapText="1"/>
      <protection locked="0"/>
    </xf>
    <xf numFmtId="0" fontId="5" fillId="36" borderId="48" xfId="66" applyFont="1" applyFill="1" applyBorder="1" applyAlignment="1" applyProtection="1">
      <alignment horizontal="center" vertical="center" wrapText="1"/>
      <protection locked="0"/>
    </xf>
    <xf numFmtId="0" fontId="5" fillId="36" borderId="51" xfId="66" applyFont="1" applyFill="1" applyBorder="1" applyAlignment="1" applyProtection="1">
      <alignment horizontal="center" vertical="center" wrapText="1"/>
      <protection locked="0"/>
    </xf>
    <xf numFmtId="0" fontId="5" fillId="36" borderId="36" xfId="66" applyFont="1" applyFill="1" applyBorder="1" applyAlignment="1" applyProtection="1">
      <alignment horizontal="center" vertical="center" wrapText="1"/>
      <protection locked="0"/>
    </xf>
    <xf numFmtId="42" fontId="99" fillId="36" borderId="10" xfId="70" applyNumberFormat="1" applyFont="1" applyFill="1" applyBorder="1" applyAlignment="1">
      <alignment horizontal="center" vertical="center"/>
    </xf>
    <xf numFmtId="10" fontId="5" fillId="0" borderId="14" xfId="66" applyNumberFormat="1" applyFont="1" applyFill="1" applyBorder="1" applyAlignment="1" applyProtection="1">
      <alignment horizontal="left" vertical="center" wrapText="1"/>
      <protection locked="0"/>
    </xf>
    <xf numFmtId="0" fontId="5" fillId="0" borderId="28" xfId="66" applyFont="1" applyFill="1" applyBorder="1" applyAlignment="1" applyProtection="1">
      <alignment horizontal="left" vertical="center" wrapText="1"/>
      <protection locked="0"/>
    </xf>
    <xf numFmtId="0" fontId="5" fillId="0" borderId="43" xfId="66" applyFont="1" applyFill="1" applyBorder="1" applyAlignment="1" applyProtection="1">
      <alignment horizontal="left" vertical="center" wrapText="1"/>
      <protection locked="0"/>
    </xf>
    <xf numFmtId="0" fontId="94" fillId="0" borderId="41" xfId="66" applyFont="1" applyFill="1" applyBorder="1" applyAlignment="1">
      <alignment horizontal="center" vertical="center"/>
      <protection/>
    </xf>
    <xf numFmtId="0" fontId="94" fillId="0" borderId="37" xfId="66" applyFont="1" applyFill="1" applyBorder="1" applyAlignment="1">
      <alignment horizontal="center" vertical="center"/>
      <protection/>
    </xf>
    <xf numFmtId="0" fontId="94" fillId="0" borderId="42" xfId="66" applyFont="1" applyFill="1" applyBorder="1" applyAlignment="1">
      <alignment horizontal="center" vertical="center"/>
      <protection/>
    </xf>
    <xf numFmtId="0" fontId="94" fillId="0" borderId="33" xfId="66" applyFont="1" applyFill="1" applyBorder="1" applyAlignment="1">
      <alignment horizontal="center" vertical="center"/>
      <protection/>
    </xf>
    <xf numFmtId="0" fontId="94" fillId="0" borderId="0" xfId="66" applyFont="1" applyFill="1" applyBorder="1" applyAlignment="1">
      <alignment horizontal="center" vertical="center"/>
      <protection/>
    </xf>
    <xf numFmtId="0" fontId="94" fillId="0" borderId="34" xfId="66" applyFont="1" applyFill="1" applyBorder="1" applyAlignment="1">
      <alignment horizontal="center" vertical="center"/>
      <protection/>
    </xf>
    <xf numFmtId="0" fontId="94" fillId="0" borderId="45" xfId="66" applyFont="1" applyFill="1" applyBorder="1" applyAlignment="1">
      <alignment horizontal="center" vertical="center"/>
      <protection/>
    </xf>
    <xf numFmtId="0" fontId="94" fillId="0" borderId="46" xfId="66" applyFont="1" applyFill="1" applyBorder="1" applyAlignment="1">
      <alignment horizontal="center" vertical="center"/>
      <protection/>
    </xf>
    <xf numFmtId="0" fontId="94" fillId="0" borderId="47" xfId="66" applyFont="1" applyFill="1" applyBorder="1" applyAlignment="1">
      <alignment horizontal="center" vertical="center"/>
      <protection/>
    </xf>
    <xf numFmtId="0" fontId="5" fillId="0" borderId="14" xfId="66" applyFont="1" applyFill="1" applyBorder="1" applyAlignment="1">
      <alignment horizontal="center" vertical="center" wrapText="1"/>
      <protection/>
    </xf>
    <xf numFmtId="0" fontId="5" fillId="0" borderId="28" xfId="66" applyFont="1" applyFill="1" applyBorder="1" applyAlignment="1">
      <alignment horizontal="center" vertical="center" wrapText="1"/>
      <protection/>
    </xf>
    <xf numFmtId="0" fontId="5" fillId="0" borderId="43" xfId="66" applyFont="1" applyFill="1" applyBorder="1" applyAlignment="1">
      <alignment horizontal="center" vertical="center" wrapText="1"/>
      <protection/>
    </xf>
    <xf numFmtId="42" fontId="99" fillId="36" borderId="12" xfId="70" applyNumberFormat="1" applyFont="1" applyFill="1" applyBorder="1" applyAlignment="1">
      <alignment horizontal="center" vertical="center"/>
    </xf>
    <xf numFmtId="42" fontId="99" fillId="36" borderId="22" xfId="70" applyNumberFormat="1" applyFont="1" applyFill="1" applyBorder="1" applyAlignment="1">
      <alignment horizontal="center" vertical="center"/>
    </xf>
    <xf numFmtId="42" fontId="99" fillId="36" borderId="21" xfId="70" applyNumberFormat="1" applyFont="1" applyFill="1" applyBorder="1" applyAlignment="1">
      <alignment horizontal="center" vertical="center"/>
    </xf>
    <xf numFmtId="0" fontId="5" fillId="0" borderId="10" xfId="66" applyFont="1" applyFill="1" applyBorder="1" applyAlignment="1">
      <alignment horizontal="center" vertical="center" wrapText="1"/>
      <protection/>
    </xf>
    <xf numFmtId="0" fontId="5" fillId="0" borderId="13" xfId="66" applyFont="1" applyFill="1" applyBorder="1" applyAlignment="1">
      <alignment horizontal="center" vertical="center" wrapText="1"/>
      <protection/>
    </xf>
    <xf numFmtId="10" fontId="98" fillId="0" borderId="12" xfId="70" applyNumberFormat="1" applyFont="1" applyBorder="1" applyAlignment="1">
      <alignment horizontal="center" vertical="center" wrapText="1"/>
    </xf>
    <xf numFmtId="10" fontId="98" fillId="0" borderId="22" xfId="70" applyNumberFormat="1" applyFont="1" applyBorder="1" applyAlignment="1">
      <alignment horizontal="center" vertical="center" wrapText="1"/>
    </xf>
    <xf numFmtId="10" fontId="98" fillId="0" borderId="21" xfId="70" applyNumberFormat="1" applyFont="1" applyBorder="1" applyAlignment="1">
      <alignment horizontal="center" vertical="center" wrapText="1"/>
    </xf>
    <xf numFmtId="0" fontId="93" fillId="0" borderId="10" xfId="0" applyFont="1" applyBorder="1" applyAlignment="1">
      <alignment horizontal="center"/>
    </xf>
    <xf numFmtId="0" fontId="93" fillId="0" borderId="13" xfId="0" applyFont="1" applyBorder="1" applyAlignment="1">
      <alignment horizontal="center"/>
    </xf>
    <xf numFmtId="0" fontId="122" fillId="0" borderId="0" xfId="0" applyFont="1" applyBorder="1" applyAlignment="1">
      <alignment horizontal="center" vertical="center" wrapText="1"/>
    </xf>
    <xf numFmtId="0" fontId="97" fillId="0" borderId="10" xfId="0" applyFont="1" applyBorder="1" applyAlignment="1" applyProtection="1">
      <alignment horizontal="center"/>
      <protection locked="0"/>
    </xf>
    <xf numFmtId="0" fontId="5" fillId="33" borderId="28" xfId="66" applyFont="1" applyFill="1" applyBorder="1" applyAlignment="1">
      <alignment horizontal="center" vertical="center" wrapText="1"/>
      <protection/>
    </xf>
    <xf numFmtId="0" fontId="121" fillId="41" borderId="14" xfId="0" applyFont="1" applyFill="1" applyBorder="1" applyAlignment="1">
      <alignment horizontal="center" vertical="center"/>
    </xf>
    <xf numFmtId="0" fontId="121" fillId="41" borderId="28" xfId="0" applyFont="1" applyFill="1" applyBorder="1" applyAlignment="1">
      <alignment horizontal="center" vertical="center"/>
    </xf>
    <xf numFmtId="0" fontId="121" fillId="41" borderId="18" xfId="0" applyFont="1" applyFill="1" applyBorder="1" applyAlignment="1">
      <alignment horizontal="center" vertical="center"/>
    </xf>
    <xf numFmtId="0" fontId="94" fillId="0" borderId="10" xfId="66" applyFont="1" applyFill="1" applyBorder="1" applyAlignment="1">
      <alignment horizontal="center" vertical="center"/>
      <protection/>
    </xf>
    <xf numFmtId="0" fontId="5" fillId="33" borderId="14" xfId="66" applyFont="1" applyFill="1" applyBorder="1" applyAlignment="1" applyProtection="1">
      <alignment horizontal="center" vertical="center"/>
      <protection locked="0"/>
    </xf>
    <xf numFmtId="0" fontId="5" fillId="33" borderId="28" xfId="66" applyFont="1" applyFill="1" applyBorder="1" applyAlignment="1" applyProtection="1">
      <alignment horizontal="center" vertical="center"/>
      <protection locked="0"/>
    </xf>
    <xf numFmtId="0" fontId="5" fillId="33" borderId="18" xfId="66" applyFont="1" applyFill="1" applyBorder="1" applyAlignment="1" applyProtection="1">
      <alignment horizontal="center" vertical="center"/>
      <protection locked="0"/>
    </xf>
    <xf numFmtId="0" fontId="4" fillId="35" borderId="10" xfId="66" applyFont="1" applyFill="1" applyBorder="1" applyAlignment="1" applyProtection="1">
      <alignment horizontal="left" vertical="center" wrapText="1"/>
      <protection locked="0"/>
    </xf>
    <xf numFmtId="0" fontId="4" fillId="35" borderId="10" xfId="66" applyFont="1" applyFill="1" applyBorder="1" applyAlignment="1">
      <alignment horizontal="justify" vertical="center" wrapText="1"/>
      <protection/>
    </xf>
    <xf numFmtId="0" fontId="5" fillId="33" borderId="14" xfId="66" applyFont="1" applyFill="1" applyBorder="1" applyAlignment="1" applyProtection="1">
      <alignment horizontal="center" vertical="center" wrapText="1"/>
      <protection locked="0"/>
    </xf>
    <xf numFmtId="0" fontId="5" fillId="33" borderId="18" xfId="66" applyFont="1" applyFill="1" applyBorder="1" applyAlignment="1" applyProtection="1">
      <alignment horizontal="center" vertical="center" wrapText="1"/>
      <protection locked="0"/>
    </xf>
    <xf numFmtId="0" fontId="93" fillId="33" borderId="10" xfId="0" applyFont="1" applyFill="1" applyBorder="1" applyAlignment="1" applyProtection="1">
      <alignment horizontal="center" vertical="center"/>
      <protection locked="0"/>
    </xf>
    <xf numFmtId="0" fontId="93" fillId="33" borderId="13" xfId="0" applyFont="1" applyFill="1" applyBorder="1" applyAlignment="1" applyProtection="1">
      <alignment horizontal="center" vertical="center"/>
      <protection locked="0"/>
    </xf>
    <xf numFmtId="0" fontId="5" fillId="33" borderId="10" xfId="0" applyFont="1" applyFill="1" applyBorder="1" applyAlignment="1" applyProtection="1">
      <alignment horizontal="justify" vertical="center"/>
      <protection locked="0"/>
    </xf>
    <xf numFmtId="0" fontId="5" fillId="33" borderId="13" xfId="0" applyFont="1" applyFill="1" applyBorder="1" applyAlignment="1" applyProtection="1">
      <alignment horizontal="justify" vertical="center"/>
      <protection locked="0"/>
    </xf>
    <xf numFmtId="14" fontId="5" fillId="36" borderId="10" xfId="66" applyNumberFormat="1" applyFont="1" applyFill="1" applyBorder="1" applyAlignment="1">
      <alignment horizontal="center" vertical="center" wrapText="1"/>
      <protection/>
    </xf>
    <xf numFmtId="9" fontId="5" fillId="36" borderId="10" xfId="71" applyFont="1" applyFill="1" applyBorder="1" applyAlignment="1">
      <alignment horizontal="center" vertical="center" wrapText="1"/>
    </xf>
    <xf numFmtId="0" fontId="5" fillId="0" borderId="10" xfId="66" applyFont="1" applyFill="1" applyBorder="1" applyAlignment="1">
      <alignment horizontal="center" vertical="center"/>
      <protection/>
    </xf>
    <xf numFmtId="181" fontId="5" fillId="0" borderId="10" xfId="71" applyNumberFormat="1" applyFont="1" applyFill="1" applyBorder="1" applyAlignment="1">
      <alignment horizontal="center" vertical="center" wrapText="1"/>
    </xf>
    <xf numFmtId="0" fontId="4" fillId="8" borderId="10" xfId="66" applyFont="1" applyFill="1" applyBorder="1" applyAlignment="1">
      <alignment horizontal="center" vertical="center"/>
      <protection/>
    </xf>
    <xf numFmtId="0" fontId="5" fillId="36" borderId="10" xfId="66" applyFont="1" applyFill="1" applyBorder="1" applyAlignment="1" applyProtection="1">
      <alignment horizontal="left" vertical="center" wrapText="1"/>
      <protection locked="0"/>
    </xf>
    <xf numFmtId="0" fontId="5" fillId="0" borderId="10" xfId="66" applyFont="1" applyFill="1" applyBorder="1" applyAlignment="1">
      <alignment horizontal="justify" vertical="center" wrapText="1"/>
      <protection/>
    </xf>
    <xf numFmtId="9" fontId="5" fillId="0" borderId="10" xfId="71" applyNumberFormat="1" applyFont="1" applyFill="1" applyBorder="1" applyAlignment="1">
      <alignment horizontal="center" vertical="center" wrapText="1"/>
    </xf>
    <xf numFmtId="49" fontId="5" fillId="36" borderId="10" xfId="66" applyNumberFormat="1" applyFont="1" applyFill="1" applyBorder="1" applyAlignment="1">
      <alignment horizontal="center" vertical="center"/>
      <protection/>
    </xf>
    <xf numFmtId="0" fontId="5" fillId="33" borderId="14" xfId="66" applyFont="1" applyFill="1" applyBorder="1" applyAlignment="1">
      <alignment horizontal="justify" vertical="center" wrapText="1"/>
      <protection/>
    </xf>
    <xf numFmtId="0" fontId="5" fillId="33" borderId="28" xfId="66" applyFont="1" applyFill="1" applyBorder="1" applyAlignment="1">
      <alignment horizontal="justify" vertical="center" wrapText="1"/>
      <protection/>
    </xf>
    <xf numFmtId="0" fontId="5" fillId="33" borderId="18" xfId="66" applyFont="1" applyFill="1" applyBorder="1" applyAlignment="1">
      <alignment horizontal="justify" vertical="center" wrapText="1"/>
      <protection/>
    </xf>
    <xf numFmtId="1" fontId="5" fillId="33" borderId="10" xfId="56" applyNumberFormat="1" applyFont="1" applyFill="1" applyBorder="1" applyAlignment="1">
      <alignment horizontal="center" vertical="center" wrapText="1"/>
    </xf>
    <xf numFmtId="9" fontId="5" fillId="33" borderId="10" xfId="71" applyFont="1" applyFill="1" applyBorder="1" applyAlignment="1">
      <alignment horizontal="center" vertical="center"/>
    </xf>
    <xf numFmtId="0" fontId="4" fillId="35" borderId="10" xfId="66" applyFont="1" applyFill="1" applyBorder="1" applyAlignment="1">
      <alignment horizontal="center" vertical="center" wrapText="1"/>
      <protection/>
    </xf>
    <xf numFmtId="0" fontId="5" fillId="33" borderId="18" xfId="66" applyFont="1" applyFill="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10" fontId="0" fillId="0" borderId="12" xfId="70" applyNumberFormat="1" applyFont="1" applyFill="1" applyBorder="1" applyAlignment="1">
      <alignment horizontal="center" vertical="center" wrapText="1"/>
    </xf>
    <xf numFmtId="10" fontId="0" fillId="0" borderId="22" xfId="70" applyNumberFormat="1" applyFont="1" applyFill="1" applyBorder="1" applyAlignment="1">
      <alignment horizontal="center" vertical="center" wrapText="1"/>
    </xf>
    <xf numFmtId="10" fontId="0" fillId="0" borderId="21" xfId="70" applyNumberFormat="1" applyFont="1" applyFill="1" applyBorder="1" applyAlignment="1">
      <alignment horizontal="center" vertical="center" wrapText="1"/>
    </xf>
    <xf numFmtId="0" fontId="0" fillId="33" borderId="12" xfId="0" applyFill="1" applyBorder="1" applyAlignment="1">
      <alignment horizontal="center" vertical="center"/>
    </xf>
    <xf numFmtId="0" fontId="0" fillId="33" borderId="22" xfId="0" applyFill="1" applyBorder="1" applyAlignment="1">
      <alignment horizontal="center" vertical="center"/>
    </xf>
    <xf numFmtId="0" fontId="0" fillId="33" borderId="21" xfId="0" applyFill="1" applyBorder="1" applyAlignment="1">
      <alignment horizontal="center" vertical="center"/>
    </xf>
    <xf numFmtId="0" fontId="123" fillId="7" borderId="10" xfId="0" applyFont="1" applyFill="1" applyBorder="1" applyAlignment="1">
      <alignment horizontal="left" vertical="center"/>
    </xf>
    <xf numFmtId="0" fontId="0" fillId="33" borderId="10" xfId="0" applyFill="1" applyBorder="1" applyAlignment="1">
      <alignment horizontal="center" vertical="center"/>
    </xf>
    <xf numFmtId="0" fontId="123" fillId="7" borderId="14" xfId="0" applyFont="1" applyFill="1" applyBorder="1" applyAlignment="1">
      <alignment horizontal="left" vertical="center"/>
    </xf>
    <xf numFmtId="0" fontId="123" fillId="7" borderId="18" xfId="0" applyFont="1" applyFill="1" applyBorder="1" applyAlignment="1">
      <alignment horizontal="left" vertical="center"/>
    </xf>
    <xf numFmtId="0" fontId="123" fillId="7" borderId="23" xfId="0" applyFont="1" applyFill="1" applyBorder="1" applyAlignment="1">
      <alignment horizontal="left" vertical="center"/>
    </xf>
    <xf numFmtId="0" fontId="123" fillId="7" borderId="37" xfId="0" applyFont="1" applyFill="1" applyBorder="1" applyAlignment="1">
      <alignment horizontal="left" vertical="center"/>
    </xf>
    <xf numFmtId="0" fontId="123" fillId="19" borderId="14" xfId="0" applyFont="1" applyFill="1" applyBorder="1" applyAlignment="1">
      <alignment horizontal="left" vertical="center"/>
    </xf>
    <xf numFmtId="0" fontId="123" fillId="19" borderId="18" xfId="0" applyFont="1" applyFill="1" applyBorder="1" applyAlignment="1">
      <alignment horizontal="left" vertical="center"/>
    </xf>
    <xf numFmtId="0" fontId="123" fillId="19" borderId="10" xfId="0" applyFont="1" applyFill="1" applyBorder="1" applyAlignment="1">
      <alignment horizontal="left" vertical="center"/>
    </xf>
    <xf numFmtId="0" fontId="123" fillId="13" borderId="10" xfId="0" applyFont="1" applyFill="1" applyBorder="1" applyAlignment="1">
      <alignment horizontal="left" vertical="center"/>
    </xf>
    <xf numFmtId="0" fontId="123" fillId="13" borderId="23" xfId="0" applyFont="1" applyFill="1" applyBorder="1" applyAlignment="1">
      <alignment horizontal="left" vertical="center"/>
    </xf>
    <xf numFmtId="0" fontId="123" fillId="13" borderId="37" xfId="0" applyFont="1" applyFill="1" applyBorder="1" applyAlignment="1">
      <alignment horizontal="left" vertical="center"/>
    </xf>
    <xf numFmtId="3" fontId="19" fillId="33" borderId="14" xfId="53" applyNumberFormat="1" applyFont="1" applyFill="1" applyBorder="1" applyAlignment="1" applyProtection="1">
      <alignment horizontal="center" vertical="center" wrapText="1"/>
      <protection/>
    </xf>
    <xf numFmtId="3" fontId="19" fillId="33" borderId="28" xfId="53" applyNumberFormat="1" applyFont="1" applyFill="1" applyBorder="1" applyAlignment="1" applyProtection="1">
      <alignment horizontal="center" vertical="center" wrapText="1"/>
      <protection/>
    </xf>
    <xf numFmtId="3" fontId="19" fillId="33" borderId="18" xfId="53" applyNumberFormat="1" applyFont="1" applyFill="1" applyBorder="1" applyAlignment="1" applyProtection="1">
      <alignment horizontal="center" vertical="center" wrapText="1"/>
      <protection/>
    </xf>
    <xf numFmtId="0" fontId="124" fillId="33" borderId="17" xfId="0" applyFont="1" applyFill="1" applyBorder="1" applyAlignment="1" applyProtection="1">
      <alignment horizontal="center" vertical="center" wrapText="1"/>
      <protection/>
    </xf>
    <xf numFmtId="0" fontId="124" fillId="33" borderId="29" xfId="0" applyFont="1" applyFill="1" applyBorder="1" applyAlignment="1" applyProtection="1">
      <alignment horizontal="center" vertical="center" wrapText="1"/>
      <protection/>
    </xf>
    <xf numFmtId="0" fontId="124" fillId="33" borderId="30" xfId="0" applyFont="1" applyFill="1" applyBorder="1" applyAlignment="1" applyProtection="1">
      <alignment horizontal="center" vertical="center" wrapText="1"/>
      <protection/>
    </xf>
    <xf numFmtId="0" fontId="124" fillId="33" borderId="17" xfId="0" applyFont="1" applyFill="1" applyBorder="1" applyAlignment="1" applyProtection="1">
      <alignment horizontal="center" vertical="center"/>
      <protection/>
    </xf>
    <xf numFmtId="0" fontId="124" fillId="33" borderId="29" xfId="0" applyFont="1" applyFill="1" applyBorder="1" applyAlignment="1" applyProtection="1">
      <alignment horizontal="center" vertical="center"/>
      <protection/>
    </xf>
    <xf numFmtId="0" fontId="124" fillId="33" borderId="30" xfId="0" applyFont="1" applyFill="1" applyBorder="1" applyAlignment="1" applyProtection="1">
      <alignment horizontal="center" vertical="center"/>
      <protection/>
    </xf>
    <xf numFmtId="0" fontId="125" fillId="33" borderId="17" xfId="0" applyFont="1" applyFill="1" applyBorder="1" applyAlignment="1" applyProtection="1">
      <alignment horizontal="center" vertical="center"/>
      <protection/>
    </xf>
    <xf numFmtId="0" fontId="125" fillId="33" borderId="29" xfId="0" applyFont="1" applyFill="1" applyBorder="1" applyAlignment="1" applyProtection="1">
      <alignment horizontal="center" vertical="center"/>
      <protection/>
    </xf>
    <xf numFmtId="0" fontId="125" fillId="33" borderId="30" xfId="0" applyFont="1" applyFill="1" applyBorder="1" applyAlignment="1" applyProtection="1">
      <alignment horizontal="center" vertical="center"/>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2" xfId="54"/>
    <cellStyle name="Millares 2 2" xfId="55"/>
    <cellStyle name="Millares 3" xfId="56"/>
    <cellStyle name="Currency" xfId="57"/>
    <cellStyle name="Currency [0]" xfId="58"/>
    <cellStyle name="Moneda 2" xfId="59"/>
    <cellStyle name="Moneda 2 2" xfId="60"/>
    <cellStyle name="Neutral" xfId="61"/>
    <cellStyle name="Normal 2" xfId="62"/>
    <cellStyle name="Normal 2 2" xfId="63"/>
    <cellStyle name="Normal 3" xfId="64"/>
    <cellStyle name="Normal 3 2" xfId="65"/>
    <cellStyle name="Normal 4" xfId="66"/>
    <cellStyle name="Normal 8" xfId="67"/>
    <cellStyle name="Normal_573_2009_ Actualizado 22_12_2009" xfId="68"/>
    <cellStyle name="Notas" xfId="69"/>
    <cellStyle name="Percent" xfId="70"/>
    <cellStyle name="Porcentual 2"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75"/>
          <c:w val="0.9695"/>
          <c:h val="0.86425"/>
        </c:manualLayout>
      </c:layout>
      <c:lineChart>
        <c:grouping val="standard"/>
        <c:varyColors val="0"/>
        <c:ser>
          <c:idx val="0"/>
          <c:order val="0"/>
          <c:tx>
            <c:strRef>
              <c:f>'HV 1'!$D$29</c:f>
              <c:strCache>
                <c:ptCount val="1"/>
                <c:pt idx="0">
                  <c:v>30. Denominador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1'!$A$30:$A$41</c:f>
              <c:strCache/>
            </c:strRef>
          </c:cat>
          <c:val>
            <c:numRef>
              <c:f>'HV 1'!$D$30</c:f>
              <c:numCache/>
            </c:numRef>
          </c:val>
          <c:smooth val="0"/>
        </c:ser>
        <c:ser>
          <c:idx val="1"/>
          <c:order val="1"/>
          <c:tx>
            <c:strRef>
              <c:f>'HV 1'!$C$29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'HV 1'!$A$30:$A$41</c:f>
              <c:strCache/>
            </c:strRef>
          </c:cat>
          <c:val>
            <c:numRef>
              <c:f>'HV 1'!$C$30:$C$41</c:f>
              <c:numCache/>
            </c:numRef>
          </c:val>
          <c:smooth val="0"/>
        </c:ser>
        <c:marker val="1"/>
        <c:axId val="62226980"/>
        <c:axId val="23171909"/>
      </c:lineChart>
      <c:catAx>
        <c:axId val="6222698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23171909"/>
        <c:crosses val="autoZero"/>
        <c:auto val="1"/>
        <c:lblOffset val="100"/>
        <c:tickLblSkip val="1"/>
        <c:noMultiLvlLbl val="0"/>
      </c:catAx>
      <c:valAx>
        <c:axId val="2317190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2226980"/>
        <c:crossesAt val="1"/>
        <c:crossBetween val="between"/>
        <c:dispUnits/>
      </c:valAx>
      <c:spPr>
        <a:noFill/>
        <a:ln>
          <a:noFill/>
        </a:ln>
      </c:spPr>
    </c:plotArea>
    <c:legend>
      <c:legendPos val="b"/>
      <c:layout>
        <c:manualLayout>
          <c:xMode val="edge"/>
          <c:yMode val="edge"/>
          <c:x val="0.33825"/>
          <c:y val="0.93875"/>
          <c:w val="0.317"/>
          <c:h val="0.03675"/>
        </c:manualLayout>
      </c:layout>
      <c:overlay val="0"/>
      <c:spPr>
        <a:noFill/>
        <a:ln w="3175">
          <a:noFill/>
        </a:ln>
      </c:spPr>
      <c:txPr>
        <a:bodyPr vert="horz" rot="0"/>
        <a:lstStyle/>
        <a:p>
          <a:pPr>
            <a:defRPr lang="en-US" cap="none" sz="17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975"/>
          <c:w val="0.972"/>
          <c:h val="0.958"/>
        </c:manualLayout>
      </c:layout>
      <c:lineChart>
        <c:grouping val="standard"/>
        <c:varyColors val="0"/>
        <c:ser>
          <c:idx val="0"/>
          <c:order val="0"/>
          <c:tx>
            <c:strRef>
              <c:f>'HV 2'!$E$29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2'!$A$30:$A$41</c:f>
              <c:strCache/>
            </c:strRef>
          </c:cat>
          <c:val>
            <c:numRef>
              <c:f>'HV 2'!$E$30:$E$41</c:f>
              <c:numCache/>
            </c:numRef>
          </c:val>
          <c:smooth val="0"/>
        </c:ser>
        <c:ser>
          <c:idx val="1"/>
          <c:order val="1"/>
          <c:tx>
            <c:strRef>
              <c:f>'HV 2'!$C$29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'HV 2'!$A$30:$A$41</c:f>
              <c:strCache/>
            </c:strRef>
          </c:cat>
          <c:val>
            <c:numRef>
              <c:f>'HV 2'!$C$30:$C$41</c:f>
              <c:numCache/>
            </c:numRef>
          </c:val>
          <c:smooth val="0"/>
        </c:ser>
        <c:marker val="1"/>
        <c:axId val="7220590"/>
        <c:axId val="64985311"/>
      </c:lineChart>
      <c:catAx>
        <c:axId val="722059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64985311"/>
        <c:crosses val="autoZero"/>
        <c:auto val="1"/>
        <c:lblOffset val="100"/>
        <c:tickLblSkip val="1"/>
        <c:noMultiLvlLbl val="0"/>
      </c:catAx>
      <c:valAx>
        <c:axId val="649853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7220590"/>
        <c:crossesAt val="1"/>
        <c:crossBetween val="between"/>
        <c:dispUnits/>
      </c:valAx>
      <c:spPr>
        <a:noFill/>
        <a:ln>
          <a:noFill/>
        </a:ln>
      </c:spPr>
    </c:plotArea>
    <c:legend>
      <c:legendPos val="b"/>
      <c:layout>
        <c:manualLayout>
          <c:xMode val="edge"/>
          <c:yMode val="edge"/>
          <c:x val="0.3455"/>
          <c:y val="0.93875"/>
          <c:w val="0.303"/>
          <c:h val="0.03675"/>
        </c:manualLayout>
      </c:layout>
      <c:overlay val="0"/>
      <c:spPr>
        <a:noFill/>
        <a:ln w="3175">
          <a:noFill/>
        </a:ln>
      </c:spPr>
      <c:txPr>
        <a:bodyPr vert="horz" rot="0"/>
        <a:lstStyle/>
        <a:p>
          <a:pPr>
            <a:defRPr lang="en-US" cap="none" sz="17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3"/>
          <c:y val="0.12025"/>
          <c:w val="0.9735"/>
          <c:h val="0.83"/>
        </c:manualLayout>
      </c:layout>
      <c:lineChart>
        <c:grouping val="standard"/>
        <c:varyColors val="0"/>
        <c:ser>
          <c:idx val="0"/>
          <c:order val="0"/>
          <c:tx>
            <c:strRef>
              <c:f>'[1]3_PAAC'!$D$29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'[1]3_PAAC'!$D$30:$D$41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'[1]3_PAAC'!$F$29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'[1]3_PAAC'!$F$30:$F$41</c:f>
              <c:numCache>
                <c:ptCount val="12"/>
                <c:pt idx="0">
                  <c:v>0</c:v>
                </c:pt>
                <c:pt idx="1">
                  <c:v>0</c:v>
                </c:pt>
                <c:pt idx="2">
                  <c:v>0</c:v>
                </c:pt>
                <c:pt idx="3">
                  <c:v>0</c:v>
                </c:pt>
                <c:pt idx="4">
                  <c:v>1</c:v>
                </c:pt>
                <c:pt idx="5">
                  <c:v>1</c:v>
                </c:pt>
                <c:pt idx="6">
                  <c:v>1</c:v>
                </c:pt>
                <c:pt idx="7">
                  <c:v>1</c:v>
                </c:pt>
                <c:pt idx="8">
                  <c:v>2</c:v>
                </c:pt>
                <c:pt idx="9">
                  <c:v>2</c:v>
                </c:pt>
                <c:pt idx="10">
                  <c:v>2</c:v>
                </c:pt>
                <c:pt idx="11">
                  <c:v>3</c:v>
                </c:pt>
              </c:numCache>
            </c:numRef>
          </c:val>
          <c:smooth val="0"/>
        </c:ser>
        <c:marker val="1"/>
        <c:axId val="47996888"/>
        <c:axId val="29318809"/>
      </c:lineChart>
      <c:catAx>
        <c:axId val="4799688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29318809"/>
        <c:crosses val="autoZero"/>
        <c:auto val="1"/>
        <c:lblOffset val="100"/>
        <c:tickLblSkip val="1"/>
        <c:noMultiLvlLbl val="0"/>
      </c:catAx>
      <c:valAx>
        <c:axId val="2931880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7996888"/>
        <c:crossesAt val="1"/>
        <c:crossBetween val="between"/>
        <c:dispUnits/>
      </c:valAx>
      <c:spPr>
        <a:noFill/>
        <a:ln>
          <a:noFill/>
        </a:ln>
      </c:spPr>
    </c:plotArea>
    <c:legend>
      <c:legendPos val="b"/>
      <c:layout>
        <c:manualLayout>
          <c:xMode val="edge"/>
          <c:yMode val="edge"/>
          <c:x val="0.30025"/>
          <c:y val="0.93875"/>
          <c:w val="0.39575"/>
          <c:h val="0.0395"/>
        </c:manualLayout>
      </c:layout>
      <c:overlay val="0"/>
      <c:spPr>
        <a:noFill/>
        <a:ln w="3175">
          <a:noFill/>
        </a:ln>
      </c:spPr>
      <c:txPr>
        <a:bodyPr vert="horz" rot="0"/>
        <a:lstStyle/>
        <a:p>
          <a:pPr>
            <a:defRPr lang="en-US" cap="none" sz="2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1</xdr:col>
      <xdr:colOff>1457325</xdr:colOff>
      <xdr:row>3</xdr:row>
      <xdr:rowOff>285750</xdr:rowOff>
    </xdr:to>
    <xdr:pic>
      <xdr:nvPicPr>
        <xdr:cNvPr id="1" name="Imagen 1"/>
        <xdr:cNvPicPr preferRelativeResize="1">
          <a:picLocks noChangeAspect="1"/>
        </xdr:cNvPicPr>
      </xdr:nvPicPr>
      <xdr:blipFill>
        <a:blip r:embed="rId1"/>
        <a:stretch>
          <a:fillRect/>
        </a:stretch>
      </xdr:blipFill>
      <xdr:spPr>
        <a:xfrm>
          <a:off x="0" y="104775"/>
          <a:ext cx="206692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286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66675</xdr:rowOff>
    </xdr:from>
    <xdr:to>
      <xdr:col>0</xdr:col>
      <xdr:colOff>1143000</xdr:colOff>
      <xdr:row>4</xdr:row>
      <xdr:rowOff>180975</xdr:rowOff>
    </xdr:to>
    <xdr:pic>
      <xdr:nvPicPr>
        <xdr:cNvPr id="1" name="Imagen 1"/>
        <xdr:cNvPicPr preferRelativeResize="1">
          <a:picLocks noChangeAspect="1"/>
        </xdr:cNvPicPr>
      </xdr:nvPicPr>
      <xdr:blipFill>
        <a:blip r:embed="rId1"/>
        <a:srcRect l="20408" t="8355" r="19293" b="10925"/>
        <a:stretch>
          <a:fillRect/>
        </a:stretch>
      </xdr:blipFill>
      <xdr:spPr>
        <a:xfrm>
          <a:off x="447675" y="133350"/>
          <a:ext cx="695325" cy="1009650"/>
        </a:xfrm>
        <a:prstGeom prst="rect">
          <a:avLst/>
        </a:prstGeom>
        <a:noFill/>
        <a:ln w="9525" cmpd="sng">
          <a:noFill/>
        </a:ln>
      </xdr:spPr>
    </xdr:pic>
    <xdr:clientData/>
  </xdr:twoCellAnchor>
  <xdr:twoCellAnchor>
    <xdr:from>
      <xdr:col>2</xdr:col>
      <xdr:colOff>104775</xdr:colOff>
      <xdr:row>43</xdr:row>
      <xdr:rowOff>38100</xdr:rowOff>
    </xdr:from>
    <xdr:to>
      <xdr:col>5</xdr:col>
      <xdr:colOff>657225</xdr:colOff>
      <xdr:row>47</xdr:row>
      <xdr:rowOff>276225</xdr:rowOff>
    </xdr:to>
    <xdr:graphicFrame>
      <xdr:nvGraphicFramePr>
        <xdr:cNvPr id="2" name="Gráfico 1"/>
        <xdr:cNvGraphicFramePr/>
      </xdr:nvGraphicFramePr>
      <xdr:xfrm>
        <a:off x="2838450" y="14277975"/>
        <a:ext cx="4533900" cy="241935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1</xdr:row>
      <xdr:rowOff>47625</xdr:rowOff>
    </xdr:from>
    <xdr:to>
      <xdr:col>0</xdr:col>
      <xdr:colOff>1314450</xdr:colOff>
      <xdr:row>4</xdr:row>
      <xdr:rowOff>238125</xdr:rowOff>
    </xdr:to>
    <xdr:pic>
      <xdr:nvPicPr>
        <xdr:cNvPr id="3" name="Imagen 1"/>
        <xdr:cNvPicPr preferRelativeResize="1">
          <a:picLocks noChangeAspect="1"/>
        </xdr:cNvPicPr>
      </xdr:nvPicPr>
      <xdr:blipFill>
        <a:blip r:embed="rId1"/>
        <a:srcRect l="20408" t="8355" r="19293" b="10925"/>
        <a:stretch>
          <a:fillRect/>
        </a:stretch>
      </xdr:blipFill>
      <xdr:spPr>
        <a:xfrm>
          <a:off x="333375" y="114300"/>
          <a:ext cx="9810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38100</xdr:rowOff>
    </xdr:from>
    <xdr:to>
      <xdr:col>1</xdr:col>
      <xdr:colOff>1057275</xdr:colOff>
      <xdr:row>4</xdr:row>
      <xdr:rowOff>180975</xdr:rowOff>
    </xdr:to>
    <xdr:pic>
      <xdr:nvPicPr>
        <xdr:cNvPr id="1" name="Imagen 1"/>
        <xdr:cNvPicPr preferRelativeResize="1">
          <a:picLocks noChangeAspect="1"/>
        </xdr:cNvPicPr>
      </xdr:nvPicPr>
      <xdr:blipFill>
        <a:blip r:embed="rId1"/>
        <a:stretch>
          <a:fillRect/>
        </a:stretch>
      </xdr:blipFill>
      <xdr:spPr>
        <a:xfrm>
          <a:off x="828675" y="238125"/>
          <a:ext cx="99060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66675</xdr:rowOff>
    </xdr:from>
    <xdr:to>
      <xdr:col>0</xdr:col>
      <xdr:colOff>1190625</xdr:colOff>
      <xdr:row>4</xdr:row>
      <xdr:rowOff>190500</xdr:rowOff>
    </xdr:to>
    <xdr:pic>
      <xdr:nvPicPr>
        <xdr:cNvPr id="1" name="Imagen 1"/>
        <xdr:cNvPicPr preferRelativeResize="1">
          <a:picLocks noChangeAspect="1"/>
        </xdr:cNvPicPr>
      </xdr:nvPicPr>
      <xdr:blipFill>
        <a:blip r:embed="rId1"/>
        <a:srcRect l="20408" t="8355" r="19293" b="10925"/>
        <a:stretch>
          <a:fillRect/>
        </a:stretch>
      </xdr:blipFill>
      <xdr:spPr>
        <a:xfrm>
          <a:off x="466725" y="257175"/>
          <a:ext cx="723900" cy="1190625"/>
        </a:xfrm>
        <a:prstGeom prst="rect">
          <a:avLst/>
        </a:prstGeom>
        <a:noFill/>
        <a:ln w="9525" cmpd="sng">
          <a:noFill/>
        </a:ln>
      </xdr:spPr>
    </xdr:pic>
    <xdr:clientData/>
  </xdr:twoCellAnchor>
  <xdr:twoCellAnchor>
    <xdr:from>
      <xdr:col>1</xdr:col>
      <xdr:colOff>1028700</xdr:colOff>
      <xdr:row>43</xdr:row>
      <xdr:rowOff>133350</xdr:rowOff>
    </xdr:from>
    <xdr:to>
      <xdr:col>6</xdr:col>
      <xdr:colOff>66675</xdr:colOff>
      <xdr:row>45</xdr:row>
      <xdr:rowOff>1257300</xdr:rowOff>
    </xdr:to>
    <xdr:graphicFrame>
      <xdr:nvGraphicFramePr>
        <xdr:cNvPr id="2" name="Gráfico 1"/>
        <xdr:cNvGraphicFramePr/>
      </xdr:nvGraphicFramePr>
      <xdr:xfrm>
        <a:off x="3171825" y="15373350"/>
        <a:ext cx="5019675" cy="2419350"/>
      </xdr:xfrm>
      <a:graphic>
        <a:graphicData uri="http://schemas.openxmlformats.org/drawingml/2006/chart">
          <c:chart xmlns:c="http://schemas.openxmlformats.org/drawingml/2006/chart" r:id="rId2"/>
        </a:graphicData>
      </a:graphic>
    </xdr:graphicFrame>
    <xdr:clientData/>
  </xdr:twoCellAnchor>
  <xdr:twoCellAnchor>
    <xdr:from>
      <xdr:col>0</xdr:col>
      <xdr:colOff>447675</xdr:colOff>
      <xdr:row>1</xdr:row>
      <xdr:rowOff>66675</xdr:rowOff>
    </xdr:from>
    <xdr:to>
      <xdr:col>0</xdr:col>
      <xdr:colOff>1143000</xdr:colOff>
      <xdr:row>4</xdr:row>
      <xdr:rowOff>180975</xdr:rowOff>
    </xdr:to>
    <xdr:pic>
      <xdr:nvPicPr>
        <xdr:cNvPr id="3" name="Imagen 1"/>
        <xdr:cNvPicPr preferRelativeResize="1">
          <a:picLocks noChangeAspect="1"/>
        </xdr:cNvPicPr>
      </xdr:nvPicPr>
      <xdr:blipFill>
        <a:blip r:embed="rId1"/>
        <a:srcRect l="20408" t="8355" r="19293" b="10925"/>
        <a:stretch>
          <a:fillRect/>
        </a:stretch>
      </xdr:blipFill>
      <xdr:spPr>
        <a:xfrm>
          <a:off x="447675" y="257175"/>
          <a:ext cx="695325" cy="1181100"/>
        </a:xfrm>
        <a:prstGeom prst="rect">
          <a:avLst/>
        </a:prstGeom>
        <a:noFill/>
        <a:ln w="9525" cmpd="sng">
          <a:noFill/>
        </a:ln>
      </xdr:spPr>
    </xdr:pic>
    <xdr:clientData/>
  </xdr:twoCellAnchor>
  <xdr:twoCellAnchor>
    <xdr:from>
      <xdr:col>0</xdr:col>
      <xdr:colOff>333375</xdr:colOff>
      <xdr:row>1</xdr:row>
      <xdr:rowOff>47625</xdr:rowOff>
    </xdr:from>
    <xdr:to>
      <xdr:col>0</xdr:col>
      <xdr:colOff>1314450</xdr:colOff>
      <xdr:row>4</xdr:row>
      <xdr:rowOff>238125</xdr:rowOff>
    </xdr:to>
    <xdr:pic>
      <xdr:nvPicPr>
        <xdr:cNvPr id="4" name="Imagen 1"/>
        <xdr:cNvPicPr preferRelativeResize="1">
          <a:picLocks noChangeAspect="1"/>
        </xdr:cNvPicPr>
      </xdr:nvPicPr>
      <xdr:blipFill>
        <a:blip r:embed="rId1"/>
        <a:srcRect l="20408" t="8355" r="19293" b="10925"/>
        <a:stretch>
          <a:fillRect/>
        </a:stretch>
      </xdr:blipFill>
      <xdr:spPr>
        <a:xfrm>
          <a:off x="333375" y="238125"/>
          <a:ext cx="981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971550" y="28575"/>
          <a:ext cx="990600" cy="742950"/>
        </a:xfrm>
        <a:prstGeom prst="rect">
          <a:avLst/>
        </a:prstGeom>
        <a:noFill/>
        <a:ln w="9525" cmpd="sng">
          <a:noFill/>
        </a:ln>
      </xdr:spPr>
    </xdr:pic>
    <xdr:clientData/>
  </xdr:twoCellAnchor>
  <xdr:twoCellAnchor>
    <xdr:from>
      <xdr:col>1</xdr:col>
      <xdr:colOff>76200</xdr:colOff>
      <xdr:row>0</xdr:row>
      <xdr:rowOff>0</xdr:rowOff>
    </xdr:from>
    <xdr:to>
      <xdr:col>1</xdr:col>
      <xdr:colOff>1066800</xdr:colOff>
      <xdr:row>3</xdr:row>
      <xdr:rowOff>142875</xdr:rowOff>
    </xdr:to>
    <xdr:pic>
      <xdr:nvPicPr>
        <xdr:cNvPr id="2" name="Imagen 1"/>
        <xdr:cNvPicPr preferRelativeResize="1">
          <a:picLocks noChangeAspect="1"/>
        </xdr:cNvPicPr>
      </xdr:nvPicPr>
      <xdr:blipFill>
        <a:blip r:embed="rId1"/>
        <a:stretch>
          <a:fillRect/>
        </a:stretch>
      </xdr:blipFill>
      <xdr:spPr>
        <a:xfrm>
          <a:off x="838200" y="0"/>
          <a:ext cx="99060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3</xdr:col>
      <xdr:colOff>476250</xdr:colOff>
      <xdr:row>43</xdr:row>
      <xdr:rowOff>104775</xdr:rowOff>
    </xdr:from>
    <xdr:to>
      <xdr:col>6</xdr:col>
      <xdr:colOff>923925</xdr:colOff>
      <xdr:row>47</xdr:row>
      <xdr:rowOff>504825</xdr:rowOff>
    </xdr:to>
    <xdr:graphicFrame>
      <xdr:nvGraphicFramePr>
        <xdr:cNvPr id="2" name="Gráfico 1"/>
        <xdr:cNvGraphicFramePr/>
      </xdr:nvGraphicFramePr>
      <xdr:xfrm>
        <a:off x="3209925" y="16411575"/>
        <a:ext cx="4876800" cy="2724150"/>
      </xdr:xfrm>
      <a:graphic>
        <a:graphicData uri="http://schemas.openxmlformats.org/drawingml/2006/chart">
          <c:chart xmlns:c="http://schemas.openxmlformats.org/drawingml/2006/chart" r:id="rId2"/>
        </a:graphicData>
      </a:graphic>
    </xdr:graphicFrame>
    <xdr:clientData/>
  </xdr:twoCellAnchor>
  <xdr:twoCellAnchor>
    <xdr:from>
      <xdr:col>1</xdr:col>
      <xdr:colOff>466725</xdr:colOff>
      <xdr:row>1</xdr:row>
      <xdr:rowOff>66675</xdr:rowOff>
    </xdr:from>
    <xdr:to>
      <xdr:col>1</xdr:col>
      <xdr:colOff>1190625</xdr:colOff>
      <xdr:row>4</xdr:row>
      <xdr:rowOff>190500</xdr:rowOff>
    </xdr:to>
    <xdr:pic>
      <xdr:nvPicPr>
        <xdr:cNvPr id="3" name="Imagen 1"/>
        <xdr:cNvPicPr preferRelativeResize="1">
          <a:picLocks noChangeAspect="1"/>
        </xdr:cNvPicPr>
      </xdr:nvPicPr>
      <xdr:blipFill>
        <a:blip r:embed="rId1"/>
        <a:srcRect l="20408" t="8355" r="19293" b="10925"/>
        <a:stretch>
          <a:fillRect/>
        </a:stretch>
      </xdr:blipFill>
      <xdr:spPr>
        <a:xfrm>
          <a:off x="533400" y="142875"/>
          <a:ext cx="723900" cy="1095375"/>
        </a:xfrm>
        <a:prstGeom prst="rect">
          <a:avLst/>
        </a:prstGeom>
        <a:noFill/>
        <a:ln w="9525" cmpd="sng">
          <a:noFill/>
        </a:ln>
      </xdr:spPr>
    </xdr:pic>
    <xdr:clientData/>
  </xdr:twoCellAnchor>
  <xdr:twoCellAnchor>
    <xdr:from>
      <xdr:col>1</xdr:col>
      <xdr:colOff>447675</xdr:colOff>
      <xdr:row>1</xdr:row>
      <xdr:rowOff>66675</xdr:rowOff>
    </xdr:from>
    <xdr:to>
      <xdr:col>1</xdr:col>
      <xdr:colOff>1143000</xdr:colOff>
      <xdr:row>4</xdr:row>
      <xdr:rowOff>180975</xdr:rowOff>
    </xdr:to>
    <xdr:pic>
      <xdr:nvPicPr>
        <xdr:cNvPr id="4" name="Imagen 1"/>
        <xdr:cNvPicPr preferRelativeResize="1">
          <a:picLocks noChangeAspect="1"/>
        </xdr:cNvPicPr>
      </xdr:nvPicPr>
      <xdr:blipFill>
        <a:blip r:embed="rId1"/>
        <a:srcRect l="20408" t="8355" r="19293" b="10925"/>
        <a:stretch>
          <a:fillRect/>
        </a:stretch>
      </xdr:blipFill>
      <xdr:spPr>
        <a:xfrm>
          <a:off x="514350" y="142875"/>
          <a:ext cx="695325" cy="10858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5" name="Imagen 1"/>
        <xdr:cNvPicPr preferRelativeResize="1">
          <a:picLocks noChangeAspect="1"/>
        </xdr:cNvPicPr>
      </xdr:nvPicPr>
      <xdr:blipFill>
        <a:blip r:embed="rId1"/>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1209675</xdr:colOff>
      <xdr:row>3</xdr:row>
      <xdr:rowOff>171450</xdr:rowOff>
    </xdr:to>
    <xdr:pic>
      <xdr:nvPicPr>
        <xdr:cNvPr id="1" name="Imagen 1"/>
        <xdr:cNvPicPr preferRelativeResize="1">
          <a:picLocks noChangeAspect="1"/>
        </xdr:cNvPicPr>
      </xdr:nvPicPr>
      <xdr:blipFill>
        <a:blip r:embed="rId1"/>
        <a:stretch>
          <a:fillRect/>
        </a:stretch>
      </xdr:blipFill>
      <xdr:spPr>
        <a:xfrm>
          <a:off x="295275" y="28575"/>
          <a:ext cx="1000125"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5"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6"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7"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8"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9"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0"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1"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2"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3"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4"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5"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movilidad.movilidadbogota.gov.co/Perfil%20ldguerrero\Downloads\1.%20POA_GESTION_FINANCIERA_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1"/>
      <sheetName val="2"/>
      <sheetName val="3_PAAC"/>
      <sheetName val="ACT_3"/>
      <sheetName val="Variables"/>
    </sheetNames>
    <sheetDataSet>
      <sheetData sheetId="3">
        <row r="29">
          <cell r="D29" t="str">
            <v>Numerador Acumulado (Variable 1)</v>
          </cell>
          <cell r="F29" t="str">
            <v>Denominador Acumulado (Variable 2)</v>
          </cell>
        </row>
        <row r="30">
          <cell r="B30" t="str">
            <v>Enero </v>
          </cell>
          <cell r="D30">
            <v>0</v>
          </cell>
          <cell r="F30">
            <v>0</v>
          </cell>
        </row>
        <row r="31">
          <cell r="B31" t="str">
            <v>Febrero</v>
          </cell>
          <cell r="D31">
            <v>0</v>
          </cell>
          <cell r="F31">
            <v>0</v>
          </cell>
        </row>
        <row r="32">
          <cell r="B32" t="str">
            <v>Marzo</v>
          </cell>
          <cell r="D32">
            <v>0</v>
          </cell>
          <cell r="F32">
            <v>0</v>
          </cell>
        </row>
        <row r="33">
          <cell r="B33" t="str">
            <v>Abril</v>
          </cell>
          <cell r="D33">
            <v>0</v>
          </cell>
          <cell r="F33">
            <v>0</v>
          </cell>
        </row>
        <row r="34">
          <cell r="B34" t="str">
            <v>Mayo</v>
          </cell>
          <cell r="D34">
            <v>0</v>
          </cell>
          <cell r="F34">
            <v>1</v>
          </cell>
        </row>
        <row r="35">
          <cell r="B35" t="str">
            <v>Junio</v>
          </cell>
          <cell r="D35">
            <v>0</v>
          </cell>
          <cell r="F35">
            <v>1</v>
          </cell>
        </row>
        <row r="36">
          <cell r="B36" t="str">
            <v>Julio</v>
          </cell>
          <cell r="D36">
            <v>0</v>
          </cell>
          <cell r="F36">
            <v>1</v>
          </cell>
        </row>
        <row r="37">
          <cell r="B37" t="str">
            <v>Agosto</v>
          </cell>
          <cell r="D37">
            <v>0</v>
          </cell>
          <cell r="F37">
            <v>1</v>
          </cell>
        </row>
        <row r="38">
          <cell r="B38" t="str">
            <v>Septiembre</v>
          </cell>
          <cell r="D38">
            <v>0</v>
          </cell>
          <cell r="F38">
            <v>2</v>
          </cell>
        </row>
        <row r="39">
          <cell r="B39" t="str">
            <v>Octubre</v>
          </cell>
          <cell r="D39">
            <v>0</v>
          </cell>
          <cell r="F39">
            <v>2</v>
          </cell>
        </row>
        <row r="40">
          <cell r="B40" t="str">
            <v>Noviembre</v>
          </cell>
          <cell r="D40">
            <v>0</v>
          </cell>
          <cell r="F40">
            <v>2</v>
          </cell>
        </row>
        <row r="41">
          <cell r="B41" t="str">
            <v>Diciembre</v>
          </cell>
          <cell r="D41">
            <v>0</v>
          </cell>
          <cell r="F41">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_PAAC"/>
      <sheetName val="HV 12"/>
      <sheetName val="HV 11"/>
      <sheetName val="HV 1  MIPG"/>
      <sheetName val="HV 15"/>
      <sheetName val="F05"/>
      <sheetName val="HV_MIPG"/>
      <sheetName val="MP - 231"/>
      <sheetName val="HV 13"/>
      <sheetName val="HV 1"/>
      <sheetName val="HV 2"/>
      <sheetName val="HV 21"/>
      <sheetName val="EJE_MIPG"/>
      <sheetName val="EJE_PAAC"/>
      <sheetName val="HV 20"/>
      <sheetName val="HV 8"/>
      <sheetName val="HV 3"/>
      <sheetName val="HV 4"/>
      <sheetName val="HV 5"/>
      <sheetName val="HV 6"/>
      <sheetName val="HV 7"/>
      <sheetName val="8"/>
      <sheetName val="9"/>
      <sheetName val="128"/>
      <sheetName val="3"/>
      <sheetName val="46"/>
      <sheetName val="51"/>
      <sheetName val="PARTICIPACION DE MUJERES"/>
      <sheetName val="Consejos Electos 2011"/>
      <sheetName val="1"/>
      <sheetName val="2"/>
      <sheetName val="6"/>
      <sheetName val="60"/>
      <sheetName val="61"/>
      <sheetName val="62"/>
      <sheetName val="58"/>
      <sheetName val="69"/>
      <sheetName val="59"/>
      <sheetName val="52"/>
      <sheetName val="71"/>
      <sheetName val="HV2"/>
      <sheetName val="121"/>
      <sheetName val="4_PAAC"/>
      <sheetName val="4_PG_S&amp;SO"/>
      <sheetName val="HV 2  MIPG"/>
      <sheetName val="HV 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W21"/>
  <sheetViews>
    <sheetView showGridLines="0" tabSelected="1" zoomScale="40" zoomScaleNormal="40" workbookViewId="0" topLeftCell="A1">
      <selection activeCell="I8" sqref="I8"/>
    </sheetView>
  </sheetViews>
  <sheetFormatPr defaultColWidth="11.421875" defaultRowHeight="15"/>
  <cols>
    <col min="1" max="1" width="9.140625" style="3" customWidth="1"/>
    <col min="2" max="2" width="23.8515625" style="3" customWidth="1"/>
    <col min="3" max="3" width="58.00390625" style="3" customWidth="1"/>
    <col min="4" max="4" width="18.57421875" style="3" customWidth="1"/>
    <col min="5" max="5" width="56.00390625" style="3" customWidth="1"/>
    <col min="6" max="6" width="39.421875" style="3" customWidth="1"/>
    <col min="7" max="7" width="19.00390625" style="3" customWidth="1"/>
    <col min="8" max="8" width="24.7109375" style="3" customWidth="1"/>
    <col min="9" max="9" width="29.421875" style="154" customWidth="1"/>
    <col min="10" max="16" width="24.7109375" style="154" customWidth="1"/>
    <col min="17" max="17" width="26.140625" style="154" customWidth="1"/>
    <col min="18" max="19" width="24.7109375" style="154" customWidth="1"/>
    <col min="20" max="20" width="25.140625" style="154" customWidth="1"/>
    <col min="21" max="21" width="39.421875" style="154" customWidth="1"/>
    <col min="22" max="22" width="11.00390625" style="154" customWidth="1"/>
    <col min="23" max="23" width="35.00390625" style="154" customWidth="1"/>
    <col min="24" max="16384" width="11.421875" style="3" customWidth="1"/>
  </cols>
  <sheetData>
    <row r="1" spans="1:23" s="5" customFormat="1" ht="39.75" customHeight="1" thickBot="1">
      <c r="A1" s="230"/>
      <c r="B1" s="231"/>
      <c r="C1" s="517" t="s">
        <v>247</v>
      </c>
      <c r="D1" s="518"/>
      <c r="E1" s="518"/>
      <c r="F1" s="518"/>
      <c r="G1" s="518"/>
      <c r="H1" s="518"/>
      <c r="I1" s="518"/>
      <c r="J1" s="518"/>
      <c r="K1" s="518"/>
      <c r="L1" s="518"/>
      <c r="M1" s="518"/>
      <c r="N1" s="518"/>
      <c r="O1" s="518"/>
      <c r="P1" s="518"/>
      <c r="Q1" s="518"/>
      <c r="R1" s="518"/>
      <c r="S1" s="518"/>
      <c r="T1" s="519"/>
      <c r="U1" s="144"/>
      <c r="V1" s="144"/>
      <c r="W1" s="144"/>
    </row>
    <row r="2" spans="1:23" s="5" customFormat="1" ht="40.5" customHeight="1" thickBot="1">
      <c r="A2" s="232"/>
      <c r="B2" s="233"/>
      <c r="C2" s="517" t="s">
        <v>15</v>
      </c>
      <c r="D2" s="518"/>
      <c r="E2" s="518"/>
      <c r="F2" s="518"/>
      <c r="G2" s="518"/>
      <c r="H2" s="518"/>
      <c r="I2" s="518"/>
      <c r="J2" s="518"/>
      <c r="K2" s="518"/>
      <c r="L2" s="518"/>
      <c r="M2" s="518"/>
      <c r="N2" s="518"/>
      <c r="O2" s="518"/>
      <c r="P2" s="518"/>
      <c r="Q2" s="518"/>
      <c r="R2" s="518"/>
      <c r="S2" s="518"/>
      <c r="T2" s="519"/>
      <c r="U2" s="144"/>
      <c r="V2" s="144"/>
      <c r="W2" s="144"/>
    </row>
    <row r="3" spans="1:23" s="5" customFormat="1" ht="42.75" customHeight="1" thickBot="1">
      <c r="A3" s="232"/>
      <c r="B3" s="233"/>
      <c r="C3" s="517" t="s">
        <v>217</v>
      </c>
      <c r="D3" s="518"/>
      <c r="E3" s="518"/>
      <c r="F3" s="518"/>
      <c r="G3" s="518"/>
      <c r="H3" s="518"/>
      <c r="I3" s="518"/>
      <c r="J3" s="518"/>
      <c r="K3" s="518"/>
      <c r="L3" s="518"/>
      <c r="M3" s="518"/>
      <c r="N3" s="518"/>
      <c r="O3" s="518"/>
      <c r="P3" s="518"/>
      <c r="Q3" s="518"/>
      <c r="R3" s="518"/>
      <c r="S3" s="518"/>
      <c r="T3" s="519"/>
      <c r="U3" s="144"/>
      <c r="V3" s="144"/>
      <c r="W3" s="144"/>
    </row>
    <row r="4" spans="1:23" s="5" customFormat="1" ht="33.75" customHeight="1" thickBot="1">
      <c r="A4" s="234"/>
      <c r="B4" s="235"/>
      <c r="C4" s="520" t="s">
        <v>19</v>
      </c>
      <c r="D4" s="521"/>
      <c r="E4" s="521"/>
      <c r="F4" s="521"/>
      <c r="G4" s="521"/>
      <c r="H4" s="522"/>
      <c r="I4" s="523" t="s">
        <v>508</v>
      </c>
      <c r="J4" s="524"/>
      <c r="K4" s="524"/>
      <c r="L4" s="524"/>
      <c r="M4" s="524"/>
      <c r="N4" s="524"/>
      <c r="O4" s="524"/>
      <c r="P4" s="524"/>
      <c r="Q4" s="524"/>
      <c r="R4" s="524"/>
      <c r="S4" s="524"/>
      <c r="T4" s="525"/>
      <c r="U4" s="144"/>
      <c r="V4" s="144"/>
      <c r="W4" s="144"/>
    </row>
    <row r="5" spans="3:23" s="5" customFormat="1" ht="21.75" customHeight="1">
      <c r="C5" s="9"/>
      <c r="D5" s="9"/>
      <c r="E5" s="9"/>
      <c r="F5" s="9"/>
      <c r="G5" s="7"/>
      <c r="H5" s="6"/>
      <c r="I5" s="7"/>
      <c r="J5" s="8"/>
      <c r="K5" s="7"/>
      <c r="L5" s="7"/>
      <c r="M5" s="7"/>
      <c r="N5" s="7"/>
      <c r="O5" s="144"/>
      <c r="P5" s="144"/>
      <c r="Q5" s="144"/>
      <c r="R5" s="144"/>
      <c r="S5" s="144"/>
      <c r="T5" s="144"/>
      <c r="U5" s="144"/>
      <c r="V5" s="145"/>
      <c r="W5" s="145"/>
    </row>
    <row r="6" spans="3:23" s="1" customFormat="1" ht="30" customHeight="1" thickBot="1">
      <c r="C6" s="2"/>
      <c r="D6" s="2"/>
      <c r="E6" s="2"/>
      <c r="F6" s="2"/>
      <c r="G6" s="4"/>
      <c r="H6" s="4"/>
      <c r="I6" s="4"/>
      <c r="J6" s="4"/>
      <c r="K6" s="2"/>
      <c r="L6" s="2"/>
      <c r="M6" s="2"/>
      <c r="N6" s="2"/>
      <c r="O6" s="2"/>
      <c r="P6" s="2"/>
      <c r="Q6" s="2"/>
      <c r="R6" s="2"/>
      <c r="S6" s="2"/>
      <c r="T6" s="146"/>
      <c r="U6" s="146"/>
      <c r="V6" s="145"/>
      <c r="W6" s="145"/>
    </row>
    <row r="7" spans="2:23" s="1" customFormat="1" ht="52.5" customHeight="1" thickBot="1">
      <c r="B7" s="56" t="s">
        <v>23</v>
      </c>
      <c r="C7" s="224" t="s">
        <v>253</v>
      </c>
      <c r="D7" s="225"/>
      <c r="E7" s="225"/>
      <c r="F7" s="225"/>
      <c r="G7" s="226"/>
      <c r="H7" s="2"/>
      <c r="I7" s="2"/>
      <c r="J7" s="2"/>
      <c r="K7" s="2"/>
      <c r="L7" s="2"/>
      <c r="M7" s="2"/>
      <c r="N7" s="2"/>
      <c r="O7" s="2"/>
      <c r="P7" s="2"/>
      <c r="Q7" s="2"/>
      <c r="R7" s="2"/>
      <c r="S7" s="2"/>
      <c r="T7" s="146"/>
      <c r="U7" s="146"/>
      <c r="V7" s="145"/>
      <c r="W7" s="145"/>
    </row>
    <row r="8" spans="9:23" s="1" customFormat="1" ht="39.75" customHeight="1">
      <c r="I8" s="147"/>
      <c r="J8" s="147"/>
      <c r="K8" s="147"/>
      <c r="L8" s="147"/>
      <c r="M8" s="147"/>
      <c r="N8" s="147"/>
      <c r="O8" s="147"/>
      <c r="P8" s="147"/>
      <c r="Q8" s="147"/>
      <c r="R8" s="147"/>
      <c r="S8" s="147"/>
      <c r="T8" s="147"/>
      <c r="U8" s="147"/>
      <c r="V8" s="147"/>
      <c r="W8" s="147"/>
    </row>
    <row r="9" spans="9:23" s="1" customFormat="1" ht="21">
      <c r="I9" s="147"/>
      <c r="J9" s="147"/>
      <c r="K9" s="147"/>
      <c r="L9" s="147"/>
      <c r="M9" s="147"/>
      <c r="N9" s="147"/>
      <c r="O9" s="147"/>
      <c r="P9" s="147"/>
      <c r="Q9" s="147"/>
      <c r="R9" s="147"/>
      <c r="S9" s="147"/>
      <c r="T9" s="147"/>
      <c r="U9" s="147"/>
      <c r="V9" s="147"/>
      <c r="W9" s="147"/>
    </row>
    <row r="10" spans="1:23" s="21" customFormat="1" ht="45" customHeight="1">
      <c r="A10" s="237" t="s">
        <v>22</v>
      </c>
      <c r="B10" s="238"/>
      <c r="C10" s="238"/>
      <c r="D10" s="238"/>
      <c r="E10" s="238"/>
      <c r="F10" s="238"/>
      <c r="G10" s="238"/>
      <c r="H10" s="238"/>
      <c r="I10" s="238"/>
      <c r="J10" s="238"/>
      <c r="K10" s="238"/>
      <c r="L10" s="238"/>
      <c r="M10" s="238"/>
      <c r="N10" s="238"/>
      <c r="O10" s="238"/>
      <c r="P10" s="238"/>
      <c r="Q10" s="238"/>
      <c r="R10" s="238"/>
      <c r="S10" s="238"/>
      <c r="T10" s="238"/>
      <c r="U10" s="238"/>
      <c r="V10" s="238"/>
      <c r="W10" s="239"/>
    </row>
    <row r="11" spans="1:23" s="22" customFormat="1" ht="38.25" customHeight="1">
      <c r="A11" s="236" t="s">
        <v>7</v>
      </c>
      <c r="B11" s="218" t="s">
        <v>8</v>
      </c>
      <c r="C11" s="219"/>
      <c r="D11" s="215" t="s">
        <v>18</v>
      </c>
      <c r="E11" s="215" t="s">
        <v>499</v>
      </c>
      <c r="F11" s="215" t="s">
        <v>102</v>
      </c>
      <c r="G11" s="236" t="s">
        <v>14</v>
      </c>
      <c r="H11" s="236" t="s">
        <v>103</v>
      </c>
      <c r="I11" s="241" t="s">
        <v>503</v>
      </c>
      <c r="J11" s="242"/>
      <c r="K11" s="242"/>
      <c r="L11" s="242"/>
      <c r="M11" s="242"/>
      <c r="N11" s="242"/>
      <c r="O11" s="242"/>
      <c r="P11" s="242"/>
      <c r="Q11" s="242"/>
      <c r="R11" s="242"/>
      <c r="S11" s="242"/>
      <c r="T11" s="242"/>
      <c r="U11" s="242"/>
      <c r="V11" s="242"/>
      <c r="W11" s="243"/>
    </row>
    <row r="12" spans="1:23" s="22" customFormat="1" ht="46.5" customHeight="1">
      <c r="A12" s="236"/>
      <c r="B12" s="57" t="s">
        <v>21</v>
      </c>
      <c r="C12" s="164" t="s">
        <v>498</v>
      </c>
      <c r="D12" s="216"/>
      <c r="E12" s="216"/>
      <c r="F12" s="216"/>
      <c r="G12" s="236"/>
      <c r="H12" s="236"/>
      <c r="I12" s="148" t="s">
        <v>12</v>
      </c>
      <c r="J12" s="148" t="s">
        <v>13</v>
      </c>
      <c r="K12" s="148" t="s">
        <v>9</v>
      </c>
      <c r="L12" s="148" t="s">
        <v>10</v>
      </c>
      <c r="M12" s="148" t="s">
        <v>11</v>
      </c>
      <c r="N12" s="148" t="s">
        <v>0</v>
      </c>
      <c r="O12" s="148" t="s">
        <v>1</v>
      </c>
      <c r="P12" s="148" t="s">
        <v>2</v>
      </c>
      <c r="Q12" s="148" t="s">
        <v>3</v>
      </c>
      <c r="R12" s="148" t="s">
        <v>4</v>
      </c>
      <c r="S12" s="148" t="s">
        <v>5</v>
      </c>
      <c r="T12" s="148" t="s">
        <v>6</v>
      </c>
      <c r="U12" s="148" t="s">
        <v>16</v>
      </c>
      <c r="V12" s="240" t="s">
        <v>17</v>
      </c>
      <c r="W12" s="240"/>
    </row>
    <row r="13" spans="1:23" s="39" customFormat="1" ht="93" customHeight="1">
      <c r="A13" s="217">
        <v>1</v>
      </c>
      <c r="B13" s="209" t="s">
        <v>101</v>
      </c>
      <c r="C13" s="220" t="s">
        <v>515</v>
      </c>
      <c r="D13" s="209" t="s">
        <v>37</v>
      </c>
      <c r="E13" s="223" t="s">
        <v>506</v>
      </c>
      <c r="F13" s="227" t="str">
        <f>+'HV 1'!E9</f>
        <v>1. Alcanzar al 95 % la ejecución presupuestal de los proyectos de inversión de la Subsecretaría de Gestion de la Movilidad</v>
      </c>
      <c r="G13" s="209" t="str">
        <f>+'HV 1'!B15</f>
        <v>Ejecución Presupuestal proyectos de inversión</v>
      </c>
      <c r="H13" s="48" t="str">
        <f>+'HV 1'!B22</f>
        <v>Total presupuesto ejecutado de los proyectos de inversión.</v>
      </c>
      <c r="I13" s="514">
        <f>+'HV 1'!C41</f>
        <v>198435575755</v>
      </c>
      <c r="J13" s="515"/>
      <c r="K13" s="515"/>
      <c r="L13" s="515"/>
      <c r="M13" s="515"/>
      <c r="N13" s="515"/>
      <c r="O13" s="515"/>
      <c r="P13" s="515"/>
      <c r="Q13" s="515"/>
      <c r="R13" s="515"/>
      <c r="S13" s="515"/>
      <c r="T13" s="516"/>
      <c r="U13" s="150">
        <f>+SUM(I13:T13)</f>
        <v>198435575755</v>
      </c>
      <c r="V13" s="203" t="str">
        <f>+'HV 1'!B42</f>
        <v>Para la ejecución de los recursos del año 2020, al pasar por el proceso de armonización entre cambio de administración se evidencia una ejecución del mes de enero-mayo de 2020 del 50,80%. Al iniciar en el mes de julio de 2020 hasta diciembre de 2020 con una ejecución del 55,81% de los recursos asignados. Para una ejecución de la vigencia del 97,10%.</v>
      </c>
      <c r="W13" s="204"/>
    </row>
    <row r="14" spans="1:23" s="39" customFormat="1" ht="93" customHeight="1">
      <c r="A14" s="210"/>
      <c r="B14" s="210"/>
      <c r="C14" s="221"/>
      <c r="D14" s="210"/>
      <c r="E14" s="210"/>
      <c r="F14" s="228"/>
      <c r="G14" s="210"/>
      <c r="H14" s="48" t="str">
        <f>+'HV 1'!E22</f>
        <v>Total presupuesto programado de los proyectos de inversión</v>
      </c>
      <c r="I14" s="514">
        <f>+'HV 1'!D30</f>
        <v>204360443347</v>
      </c>
      <c r="J14" s="515"/>
      <c r="K14" s="515"/>
      <c r="L14" s="515"/>
      <c r="M14" s="515"/>
      <c r="N14" s="515"/>
      <c r="O14" s="515"/>
      <c r="P14" s="515"/>
      <c r="Q14" s="515"/>
      <c r="R14" s="515"/>
      <c r="S14" s="515"/>
      <c r="T14" s="516"/>
      <c r="U14" s="150">
        <f>+SUM(I14:T14)</f>
        <v>204360443347</v>
      </c>
      <c r="V14" s="205"/>
      <c r="W14" s="206"/>
    </row>
    <row r="15" spans="1:23" s="39" customFormat="1" ht="93" customHeight="1">
      <c r="A15" s="211"/>
      <c r="B15" s="211"/>
      <c r="C15" s="222"/>
      <c r="D15" s="211"/>
      <c r="E15" s="211"/>
      <c r="F15" s="229"/>
      <c r="G15" s="211"/>
      <c r="H15" s="49" t="s">
        <v>104</v>
      </c>
      <c r="I15" s="151">
        <f>+I13/I14</f>
        <v>0.9710077572011346</v>
      </c>
      <c r="J15" s="151">
        <f>+J13/I14</f>
        <v>0</v>
      </c>
      <c r="K15" s="152">
        <f>+K13/I14</f>
        <v>0</v>
      </c>
      <c r="L15" s="151">
        <f>+L13/I14</f>
        <v>0</v>
      </c>
      <c r="M15" s="151">
        <f>+M13/I14</f>
        <v>0</v>
      </c>
      <c r="N15" s="151">
        <f>+N13/I14</f>
        <v>0</v>
      </c>
      <c r="O15" s="151">
        <f>+O13/I14</f>
        <v>0</v>
      </c>
      <c r="P15" s="151">
        <f>+P13/I14</f>
        <v>0</v>
      </c>
      <c r="Q15" s="151">
        <f>+Q13/I14</f>
        <v>0</v>
      </c>
      <c r="R15" s="151">
        <f>+R13/I14</f>
        <v>0</v>
      </c>
      <c r="S15" s="151">
        <f>+S13/I14</f>
        <v>0</v>
      </c>
      <c r="T15" s="151">
        <f>+T13/I14</f>
        <v>0</v>
      </c>
      <c r="U15" s="153">
        <f>+U13/U14</f>
        <v>0.9710077572011346</v>
      </c>
      <c r="V15" s="207"/>
      <c r="W15" s="208"/>
    </row>
    <row r="16" spans="1:23" s="39" customFormat="1" ht="93" customHeight="1">
      <c r="A16" s="217">
        <v>2</v>
      </c>
      <c r="B16" s="209" t="s">
        <v>101</v>
      </c>
      <c r="C16" s="220" t="s">
        <v>516</v>
      </c>
      <c r="D16" s="209" t="s">
        <v>37</v>
      </c>
      <c r="E16" s="223" t="s">
        <v>506</v>
      </c>
      <c r="F16" s="227" t="str">
        <f>+'HV 2'!E9</f>
        <v>2. Alcanzar al 90 % la ejecución del PAC programado de vigencia y reserva por la Subsecretaría de Gestion de la Movilidad de los proyectos de inversion a su cargo.</v>
      </c>
      <c r="G16" s="209" t="str">
        <f>+'HV 2'!B15</f>
        <v>Ejecución Presupuestal Plan Anualizado de Caja</v>
      </c>
      <c r="H16" s="55" t="str">
        <f>+'HV 2'!B22</f>
        <v>Giros efectivos (OPGET)</v>
      </c>
      <c r="I16" s="149">
        <f>+'HV 2'!B30</f>
        <v>102859623597</v>
      </c>
      <c r="J16" s="149">
        <f>+'HV 2'!B31</f>
        <v>0</v>
      </c>
      <c r="K16" s="149">
        <f>+'HV 2'!B32</f>
        <v>0</v>
      </c>
      <c r="L16" s="149">
        <f>+'HV 2'!B33</f>
        <v>0</v>
      </c>
      <c r="M16" s="149">
        <f>+'HV 2'!B34</f>
        <v>0</v>
      </c>
      <c r="N16" s="149">
        <f>+'HV 2'!B35</f>
        <v>15868961250.3</v>
      </c>
      <c r="O16" s="149">
        <f>+'HV 2'!B36</f>
        <v>0</v>
      </c>
      <c r="P16" s="149">
        <f>+'HV 2'!B37</f>
        <v>0</v>
      </c>
      <c r="Q16" s="149">
        <f>+'HV 2'!B38</f>
        <v>0</v>
      </c>
      <c r="R16" s="149">
        <f>+'HV 2'!B39</f>
        <v>129027307611</v>
      </c>
      <c r="S16" s="149">
        <f>+'HV 2'!B40</f>
        <v>0</v>
      </c>
      <c r="T16" s="149">
        <f>+'HV 2'!B41</f>
        <v>0</v>
      </c>
      <c r="U16" s="150">
        <f>+SUM(I16:T16)</f>
        <v>247755892458.3</v>
      </c>
      <c r="V16" s="203" t="str">
        <f>+'HV 2'!B42</f>
        <v>El comportamiento de los giros durante el año 2020, reflejo para los meses de enero-mayo un % de cumplimiento del 98,98% y para los giros de los recursos de los meses de julio-diciembre de 2020 un porcentaje de 51,58%, dejando un total de giros del año representado en un 78,71%</v>
      </c>
      <c r="W16" s="204"/>
    </row>
    <row r="17" spans="1:23" s="39" customFormat="1" ht="93" customHeight="1">
      <c r="A17" s="210"/>
      <c r="B17" s="210"/>
      <c r="C17" s="221"/>
      <c r="D17" s="210"/>
      <c r="E17" s="210"/>
      <c r="F17" s="228"/>
      <c r="G17" s="210"/>
      <c r="H17" s="48" t="str">
        <f>+'HV 2'!E22</f>
        <v>Plan Anualizado de Caja (PAC) programado de vigencia y reserva por la Subsecretaría de Gestion de la Movilidad</v>
      </c>
      <c r="I17" s="149">
        <f>+'HV 2'!D30</f>
        <v>349752878695</v>
      </c>
      <c r="J17" s="149">
        <f>+'HV 2'!D31</f>
        <v>0</v>
      </c>
      <c r="K17" s="149">
        <f>+'HV 2'!D32</f>
        <v>0</v>
      </c>
      <c r="L17" s="149">
        <f>+'HV 2'!D33</f>
        <v>0</v>
      </c>
      <c r="M17" s="149">
        <f>+'HV 2'!D34</f>
        <v>0</v>
      </c>
      <c r="N17" s="149">
        <f>+'HV 2'!D35</f>
        <v>0</v>
      </c>
      <c r="O17" s="149">
        <f>+'HV 2'!D36</f>
        <v>0</v>
      </c>
      <c r="P17" s="149">
        <f>+'HV 2'!D37</f>
        <v>0</v>
      </c>
      <c r="Q17" s="149">
        <f>+'HV 2'!D38</f>
        <v>0</v>
      </c>
      <c r="R17" s="149">
        <f>+'HV 2'!D39</f>
        <v>0</v>
      </c>
      <c r="S17" s="149">
        <f>+'HV 2'!D40</f>
        <v>0</v>
      </c>
      <c r="T17" s="149">
        <f>+'HV 2'!D41</f>
        <v>0</v>
      </c>
      <c r="U17" s="150">
        <f>+SUM(I17:T17)</f>
        <v>349752878695</v>
      </c>
      <c r="V17" s="205"/>
      <c r="W17" s="206"/>
    </row>
    <row r="18" spans="1:23" s="39" customFormat="1" ht="93" customHeight="1">
      <c r="A18" s="211"/>
      <c r="B18" s="211"/>
      <c r="C18" s="222"/>
      <c r="D18" s="211"/>
      <c r="E18" s="211"/>
      <c r="F18" s="229"/>
      <c r="G18" s="211"/>
      <c r="H18" s="49" t="s">
        <v>104</v>
      </c>
      <c r="I18" s="151">
        <f>+I16/I17</f>
        <v>0.2940922859042374</v>
      </c>
      <c r="J18" s="151" t="e">
        <f aca="true" t="shared" si="0" ref="J18:T18">+J16/J17</f>
        <v>#DIV/0!</v>
      </c>
      <c r="K18" s="151" t="e">
        <f t="shared" si="0"/>
        <v>#DIV/0!</v>
      </c>
      <c r="L18" s="151" t="e">
        <f t="shared" si="0"/>
        <v>#DIV/0!</v>
      </c>
      <c r="M18" s="151" t="e">
        <f t="shared" si="0"/>
        <v>#DIV/0!</v>
      </c>
      <c r="N18" s="151" t="e">
        <f t="shared" si="0"/>
        <v>#DIV/0!</v>
      </c>
      <c r="O18" s="151" t="e">
        <f t="shared" si="0"/>
        <v>#DIV/0!</v>
      </c>
      <c r="P18" s="151" t="e">
        <f t="shared" si="0"/>
        <v>#DIV/0!</v>
      </c>
      <c r="Q18" s="151" t="e">
        <f t="shared" si="0"/>
        <v>#DIV/0!</v>
      </c>
      <c r="R18" s="151" t="e">
        <f t="shared" si="0"/>
        <v>#DIV/0!</v>
      </c>
      <c r="S18" s="151" t="e">
        <f t="shared" si="0"/>
        <v>#DIV/0!</v>
      </c>
      <c r="T18" s="151" t="e">
        <f t="shared" si="0"/>
        <v>#DIV/0!</v>
      </c>
      <c r="U18" s="153">
        <f>+U16/U17</f>
        <v>0.7083741337104307</v>
      </c>
      <c r="V18" s="207"/>
      <c r="W18" s="208"/>
    </row>
    <row r="19" spans="1:23" s="39" customFormat="1" ht="93" customHeight="1">
      <c r="A19" s="217">
        <v>3</v>
      </c>
      <c r="B19" s="209" t="s">
        <v>101</v>
      </c>
      <c r="C19" s="220" t="s">
        <v>517</v>
      </c>
      <c r="D19" s="209" t="s">
        <v>37</v>
      </c>
      <c r="E19" s="223" t="s">
        <v>506</v>
      </c>
      <c r="F19" s="227" t="str">
        <f>+'HV 3_PAAC'!F9</f>
        <v>3. Realizar el 100% de las actividades programadas en el Plan Anticorrupción y de Atención al Ciudadano de la vigencia por la Subsecretaria de Gestión de la Movilidad</v>
      </c>
      <c r="G19" s="209" t="str">
        <f>+'HV 3_PAAC'!C15</f>
        <v>Cumplimiento del P.A.A.C</v>
      </c>
      <c r="H19" s="212" t="s">
        <v>507</v>
      </c>
      <c r="I19" s="149" t="s">
        <v>514</v>
      </c>
      <c r="J19" s="149" t="s">
        <v>514</v>
      </c>
      <c r="K19" s="149" t="s">
        <v>514</v>
      </c>
      <c r="L19" s="149" t="s">
        <v>514</v>
      </c>
      <c r="M19" s="149">
        <v>1</v>
      </c>
      <c r="N19" s="149" t="s">
        <v>514</v>
      </c>
      <c r="O19" s="149" t="s">
        <v>514</v>
      </c>
      <c r="P19" s="149">
        <v>1</v>
      </c>
      <c r="Q19" s="149" t="s">
        <v>514</v>
      </c>
      <c r="R19" s="149" t="s">
        <v>514</v>
      </c>
      <c r="S19" s="149" t="s">
        <v>514</v>
      </c>
      <c r="T19" s="149">
        <f>+'HV 3_PAAC'!C41</f>
        <v>1</v>
      </c>
      <c r="U19" s="150">
        <f>SUM(I19:T19)</f>
        <v>3</v>
      </c>
      <c r="V19" s="203" t="str">
        <f>+'HV 3_PAAC'!C42</f>
        <v>Se realizan los seguimientos al mapa de riesgos, los lineamientos y actividades para el cumplimiento del PAAC de la vigencia 2020. Para el corte del trimestre en 24 de diciembre de 2020 se han realizado todas las actividades programadas logrando el acumulado del 100%.</v>
      </c>
      <c r="W19" s="204"/>
    </row>
    <row r="20" spans="1:23" s="39" customFormat="1" ht="93" customHeight="1">
      <c r="A20" s="210"/>
      <c r="B20" s="210"/>
      <c r="C20" s="221"/>
      <c r="D20" s="210"/>
      <c r="E20" s="210"/>
      <c r="F20" s="228"/>
      <c r="G20" s="210"/>
      <c r="H20" s="213"/>
      <c r="I20" s="149" t="s">
        <v>514</v>
      </c>
      <c r="J20" s="149" t="s">
        <v>514</v>
      </c>
      <c r="K20" s="149" t="s">
        <v>514</v>
      </c>
      <c r="L20" s="149" t="s">
        <v>514</v>
      </c>
      <c r="M20" s="149">
        <v>1</v>
      </c>
      <c r="N20" s="149" t="s">
        <v>514</v>
      </c>
      <c r="O20" s="149" t="s">
        <v>514</v>
      </c>
      <c r="P20" s="149">
        <v>1</v>
      </c>
      <c r="Q20" s="149" t="s">
        <v>514</v>
      </c>
      <c r="R20" s="149" t="s">
        <v>514</v>
      </c>
      <c r="S20" s="149" t="s">
        <v>514</v>
      </c>
      <c r="T20" s="149">
        <v>1</v>
      </c>
      <c r="U20" s="150">
        <f>SUM(I20:T20)</f>
        <v>3</v>
      </c>
      <c r="V20" s="205"/>
      <c r="W20" s="206"/>
    </row>
    <row r="21" spans="1:23" s="39" customFormat="1" ht="93" customHeight="1">
      <c r="A21" s="211"/>
      <c r="B21" s="211"/>
      <c r="C21" s="222"/>
      <c r="D21" s="211"/>
      <c r="E21" s="211"/>
      <c r="F21" s="229"/>
      <c r="G21" s="211"/>
      <c r="H21" s="214"/>
      <c r="I21" s="151" t="e">
        <f>+I19/I20</f>
        <v>#VALUE!</v>
      </c>
      <c r="J21" s="151" t="e">
        <f aca="true" t="shared" si="1" ref="J21:T21">+J19/J20</f>
        <v>#VALUE!</v>
      </c>
      <c r="K21" s="151" t="e">
        <f t="shared" si="1"/>
        <v>#VALUE!</v>
      </c>
      <c r="L21" s="151" t="e">
        <f t="shared" si="1"/>
        <v>#VALUE!</v>
      </c>
      <c r="M21" s="151">
        <f t="shared" si="1"/>
        <v>1</v>
      </c>
      <c r="N21" s="151" t="e">
        <f t="shared" si="1"/>
        <v>#VALUE!</v>
      </c>
      <c r="O21" s="151" t="e">
        <f t="shared" si="1"/>
        <v>#VALUE!</v>
      </c>
      <c r="P21" s="151">
        <f t="shared" si="1"/>
        <v>1</v>
      </c>
      <c r="Q21" s="151" t="e">
        <f t="shared" si="1"/>
        <v>#VALUE!</v>
      </c>
      <c r="R21" s="151" t="e">
        <f t="shared" si="1"/>
        <v>#VALUE!</v>
      </c>
      <c r="S21" s="151" t="e">
        <f t="shared" si="1"/>
        <v>#VALUE!</v>
      </c>
      <c r="T21" s="151">
        <f t="shared" si="1"/>
        <v>1</v>
      </c>
      <c r="U21" s="153">
        <f>+U19/U20</f>
        <v>1</v>
      </c>
      <c r="V21" s="207"/>
      <c r="W21" s="208"/>
    </row>
  </sheetData>
  <sheetProtection formatCells="0" formatColumns="0" formatRows="0"/>
  <mergeCells count="44">
    <mergeCell ref="C4:H4"/>
    <mergeCell ref="I4:T4"/>
    <mergeCell ref="G11:G12"/>
    <mergeCell ref="G13:G15"/>
    <mergeCell ref="B16:B18"/>
    <mergeCell ref="C16:C18"/>
    <mergeCell ref="D16:D18"/>
    <mergeCell ref="F16:F18"/>
    <mergeCell ref="F13:F15"/>
    <mergeCell ref="D13:D15"/>
    <mergeCell ref="A1:B4"/>
    <mergeCell ref="A11:A12"/>
    <mergeCell ref="A10:W10"/>
    <mergeCell ref="D11:D12"/>
    <mergeCell ref="C1:T1"/>
    <mergeCell ref="C2:T2"/>
    <mergeCell ref="H11:H12"/>
    <mergeCell ref="V12:W12"/>
    <mergeCell ref="I11:W11"/>
    <mergeCell ref="C3:T3"/>
    <mergeCell ref="C7:G7"/>
    <mergeCell ref="I14:T14"/>
    <mergeCell ref="A13:A15"/>
    <mergeCell ref="E11:E12"/>
    <mergeCell ref="A19:A21"/>
    <mergeCell ref="B19:B21"/>
    <mergeCell ref="C19:C21"/>
    <mergeCell ref="D19:D21"/>
    <mergeCell ref="F19:F21"/>
    <mergeCell ref="G16:G18"/>
    <mergeCell ref="A16:A18"/>
    <mergeCell ref="B11:C11"/>
    <mergeCell ref="G19:G21"/>
    <mergeCell ref="C13:C15"/>
    <mergeCell ref="E19:E21"/>
    <mergeCell ref="E13:E15"/>
    <mergeCell ref="E16:E18"/>
    <mergeCell ref="V13:W15"/>
    <mergeCell ref="V19:W21"/>
    <mergeCell ref="V16:W18"/>
    <mergeCell ref="B13:B15"/>
    <mergeCell ref="H19:H21"/>
    <mergeCell ref="F11:F12"/>
    <mergeCell ref="I13:T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E707"/>
  <sheetViews>
    <sheetView zoomScalePageLayoutView="0" workbookViewId="0" topLeftCell="A159">
      <selection activeCell="D185" sqref="D185"/>
    </sheetView>
  </sheetViews>
  <sheetFormatPr defaultColWidth="9.140625" defaultRowHeight="15"/>
  <cols>
    <col min="1" max="1" width="4.421875" style="175" customWidth="1"/>
    <col min="2" max="2" width="3.28125" style="188" bestFit="1" customWidth="1"/>
    <col min="3" max="3" width="9.140625" style="176" customWidth="1"/>
    <col min="4" max="4" width="198.7109375" style="177" customWidth="1"/>
    <col min="5" max="5" width="9.140625" style="178" customWidth="1"/>
    <col min="6" max="28" width="9.140625" style="175" customWidth="1"/>
  </cols>
  <sheetData>
    <row r="1" ht="15">
      <c r="B1" s="121"/>
    </row>
    <row r="2" spans="2:5" s="179" customFormat="1" ht="14.25" customHeight="1">
      <c r="B2" s="503">
        <v>1</v>
      </c>
      <c r="C2" s="511" t="s">
        <v>312</v>
      </c>
      <c r="D2" s="511"/>
      <c r="E2" s="180"/>
    </row>
    <row r="3" spans="2:5" s="179" customFormat="1" ht="15">
      <c r="B3" s="503"/>
      <c r="C3" s="181">
        <v>1</v>
      </c>
      <c r="D3" s="182" t="s">
        <v>313</v>
      </c>
      <c r="E3" s="180"/>
    </row>
    <row r="4" spans="2:5" s="179" customFormat="1" ht="15">
      <c r="B4" s="503"/>
      <c r="C4" s="181">
        <v>2</v>
      </c>
      <c r="D4" s="182" t="s">
        <v>314</v>
      </c>
      <c r="E4" s="180"/>
    </row>
    <row r="5" spans="2:5" s="179" customFormat="1" ht="15">
      <c r="B5" s="503"/>
      <c r="C5" s="181">
        <v>3</v>
      </c>
      <c r="D5" s="182" t="s">
        <v>315</v>
      </c>
      <c r="E5" s="180"/>
    </row>
    <row r="6" spans="2:5" s="179" customFormat="1" ht="24">
      <c r="B6" s="503"/>
      <c r="C6" s="181">
        <v>4</v>
      </c>
      <c r="D6" s="182" t="s">
        <v>316</v>
      </c>
      <c r="E6" s="180"/>
    </row>
    <row r="7" spans="2:5" s="179" customFormat="1" ht="24">
      <c r="B7" s="503"/>
      <c r="C7" s="181">
        <v>5</v>
      </c>
      <c r="D7" s="182" t="s">
        <v>317</v>
      </c>
      <c r="E7" s="180"/>
    </row>
    <row r="8" spans="2:5" s="179" customFormat="1" ht="24">
      <c r="B8" s="503"/>
      <c r="C8" s="181">
        <v>6</v>
      </c>
      <c r="D8" s="182" t="s">
        <v>318</v>
      </c>
      <c r="E8" s="180"/>
    </row>
    <row r="9" spans="2:5" s="179" customFormat="1" ht="24">
      <c r="B9" s="503"/>
      <c r="C9" s="181">
        <v>7</v>
      </c>
      <c r="D9" s="182" t="s">
        <v>319</v>
      </c>
      <c r="E9" s="180"/>
    </row>
    <row r="10" spans="2:5" s="179" customFormat="1" ht="15">
      <c r="B10" s="499">
        <v>2</v>
      </c>
      <c r="C10" s="512" t="s">
        <v>320</v>
      </c>
      <c r="D10" s="513"/>
      <c r="E10" s="180"/>
    </row>
    <row r="11" spans="2:5" s="179" customFormat="1" ht="15">
      <c r="B11" s="500"/>
      <c r="C11" s="181">
        <v>8</v>
      </c>
      <c r="D11" s="182" t="s">
        <v>321</v>
      </c>
      <c r="E11" s="180"/>
    </row>
    <row r="12" spans="2:5" s="179" customFormat="1" ht="24">
      <c r="B12" s="500"/>
      <c r="C12" s="181">
        <v>9</v>
      </c>
      <c r="D12" s="182" t="s">
        <v>322</v>
      </c>
      <c r="E12" s="180"/>
    </row>
    <row r="13" spans="2:5" s="179" customFormat="1" ht="24">
      <c r="B13" s="500"/>
      <c r="C13" s="181">
        <v>10</v>
      </c>
      <c r="D13" s="182" t="s">
        <v>323</v>
      </c>
      <c r="E13" s="180"/>
    </row>
    <row r="14" spans="2:5" s="179" customFormat="1" ht="24">
      <c r="B14" s="500"/>
      <c r="C14" s="181">
        <v>11</v>
      </c>
      <c r="D14" s="182" t="s">
        <v>324</v>
      </c>
      <c r="E14" s="180"/>
    </row>
    <row r="15" spans="2:5" s="179" customFormat="1" ht="36">
      <c r="B15" s="500"/>
      <c r="C15" s="181">
        <v>12</v>
      </c>
      <c r="D15" s="182" t="s">
        <v>325</v>
      </c>
      <c r="E15" s="180"/>
    </row>
    <row r="16" spans="2:5" s="179" customFormat="1" ht="24">
      <c r="B16" s="500"/>
      <c r="C16" s="181">
        <v>13</v>
      </c>
      <c r="D16" s="182" t="s">
        <v>326</v>
      </c>
      <c r="E16" s="180"/>
    </row>
    <row r="17" spans="2:5" s="179" customFormat="1" ht="24">
      <c r="B17" s="500"/>
      <c r="C17" s="181">
        <v>14</v>
      </c>
      <c r="D17" s="182" t="s">
        <v>327</v>
      </c>
      <c r="E17" s="180"/>
    </row>
    <row r="18" spans="2:5" s="179" customFormat="1" ht="24">
      <c r="B18" s="501"/>
      <c r="C18" s="181">
        <v>15</v>
      </c>
      <c r="D18" s="182" t="s">
        <v>328</v>
      </c>
      <c r="E18" s="180"/>
    </row>
    <row r="19" spans="2:5" s="179" customFormat="1" ht="15">
      <c r="B19" s="499">
        <v>3</v>
      </c>
      <c r="C19" s="510" t="s">
        <v>329</v>
      </c>
      <c r="D19" s="510"/>
      <c r="E19" s="180"/>
    </row>
    <row r="20" spans="2:5" s="179" customFormat="1" ht="15">
      <c r="B20" s="500"/>
      <c r="C20" s="181">
        <v>16</v>
      </c>
      <c r="D20" s="182" t="s">
        <v>330</v>
      </c>
      <c r="E20" s="180"/>
    </row>
    <row r="21" spans="2:5" s="179" customFormat="1" ht="24">
      <c r="B21" s="500"/>
      <c r="C21" s="181">
        <v>17</v>
      </c>
      <c r="D21" s="182" t="s">
        <v>331</v>
      </c>
      <c r="E21" s="180"/>
    </row>
    <row r="22" spans="2:5" s="179" customFormat="1" ht="15">
      <c r="B22" s="500"/>
      <c r="C22" s="181">
        <v>18</v>
      </c>
      <c r="D22" s="182" t="s">
        <v>332</v>
      </c>
      <c r="E22" s="180"/>
    </row>
    <row r="23" spans="2:5" s="179" customFormat="1" ht="15">
      <c r="B23" s="500"/>
      <c r="C23" s="181">
        <v>19</v>
      </c>
      <c r="D23" s="182" t="s">
        <v>333</v>
      </c>
      <c r="E23" s="180"/>
    </row>
    <row r="24" spans="2:5" s="179" customFormat="1" ht="15">
      <c r="B24" s="500"/>
      <c r="C24" s="181">
        <v>20</v>
      </c>
      <c r="D24" s="182" t="s">
        <v>334</v>
      </c>
      <c r="E24" s="180"/>
    </row>
    <row r="25" spans="2:5" s="179" customFormat="1" ht="15">
      <c r="B25" s="500"/>
      <c r="C25" s="181">
        <v>21</v>
      </c>
      <c r="D25" s="182" t="s">
        <v>335</v>
      </c>
      <c r="E25" s="180"/>
    </row>
    <row r="26" spans="2:5" s="179" customFormat="1" ht="15">
      <c r="B26" s="500"/>
      <c r="C26" s="181">
        <v>22</v>
      </c>
      <c r="D26" s="182" t="s">
        <v>336</v>
      </c>
      <c r="E26" s="180"/>
    </row>
    <row r="27" spans="2:5" s="179" customFormat="1" ht="15">
      <c r="B27" s="500"/>
      <c r="C27" s="181">
        <v>23</v>
      </c>
      <c r="D27" s="182" t="s">
        <v>337</v>
      </c>
      <c r="E27" s="180"/>
    </row>
    <row r="28" spans="2:5" s="179" customFormat="1" ht="15">
      <c r="B28" s="500"/>
      <c r="C28" s="181">
        <v>24</v>
      </c>
      <c r="D28" s="182" t="s">
        <v>338</v>
      </c>
      <c r="E28" s="180"/>
    </row>
    <row r="29" spans="2:5" s="179" customFormat="1" ht="15">
      <c r="B29" s="500"/>
      <c r="C29" s="181">
        <v>25</v>
      </c>
      <c r="D29" s="182" t="s">
        <v>339</v>
      </c>
      <c r="E29" s="180"/>
    </row>
    <row r="30" spans="2:5" s="179" customFormat="1" ht="36">
      <c r="B30" s="500"/>
      <c r="C30" s="181">
        <v>26</v>
      </c>
      <c r="D30" s="182" t="s">
        <v>340</v>
      </c>
      <c r="E30" s="180"/>
    </row>
    <row r="31" spans="2:5" s="179" customFormat="1" ht="24">
      <c r="B31" s="500"/>
      <c r="C31" s="181">
        <v>27</v>
      </c>
      <c r="D31" s="182" t="s">
        <v>341</v>
      </c>
      <c r="E31" s="180"/>
    </row>
    <row r="32" spans="2:5" s="179" customFormat="1" ht="15">
      <c r="B32" s="501"/>
      <c r="C32" s="181">
        <v>28</v>
      </c>
      <c r="D32" s="182" t="s">
        <v>342</v>
      </c>
      <c r="E32" s="180"/>
    </row>
    <row r="33" spans="2:5" s="179" customFormat="1" ht="15">
      <c r="B33" s="499">
        <v>4</v>
      </c>
      <c r="C33" s="508" t="s">
        <v>343</v>
      </c>
      <c r="D33" s="509"/>
      <c r="E33" s="180"/>
    </row>
    <row r="34" spans="2:5" s="179" customFormat="1" ht="15">
      <c r="B34" s="500"/>
      <c r="C34" s="181">
        <v>29</v>
      </c>
      <c r="D34" s="182" t="s">
        <v>344</v>
      </c>
      <c r="E34" s="180"/>
    </row>
    <row r="35" spans="2:5" s="179" customFormat="1" ht="15">
      <c r="B35" s="500"/>
      <c r="C35" s="181">
        <v>30</v>
      </c>
      <c r="D35" s="182" t="s">
        <v>345</v>
      </c>
      <c r="E35" s="180"/>
    </row>
    <row r="36" spans="2:5" s="179" customFormat="1" ht="15">
      <c r="B36" s="500"/>
      <c r="C36" s="181">
        <v>31</v>
      </c>
      <c r="D36" s="182" t="s">
        <v>346</v>
      </c>
      <c r="E36" s="180"/>
    </row>
    <row r="37" spans="2:5" s="179" customFormat="1" ht="15">
      <c r="B37" s="500"/>
      <c r="C37" s="181">
        <v>32</v>
      </c>
      <c r="D37" s="182" t="s">
        <v>347</v>
      </c>
      <c r="E37" s="180"/>
    </row>
    <row r="38" spans="2:5" s="179" customFormat="1" ht="24">
      <c r="B38" s="500"/>
      <c r="C38" s="181">
        <v>33</v>
      </c>
      <c r="D38" s="182" t="s">
        <v>348</v>
      </c>
      <c r="E38" s="180"/>
    </row>
    <row r="39" spans="2:5" s="179" customFormat="1" ht="15">
      <c r="B39" s="500"/>
      <c r="C39" s="181">
        <v>34</v>
      </c>
      <c r="D39" s="182" t="s">
        <v>349</v>
      </c>
      <c r="E39" s="180"/>
    </row>
    <row r="40" spans="2:5" s="179" customFormat="1" ht="36">
      <c r="B40" s="500"/>
      <c r="C40" s="181">
        <v>35</v>
      </c>
      <c r="D40" s="182" t="s">
        <v>350</v>
      </c>
      <c r="E40" s="180"/>
    </row>
    <row r="41" spans="2:5" s="179" customFormat="1" ht="24">
      <c r="B41" s="500"/>
      <c r="C41" s="181">
        <v>36</v>
      </c>
      <c r="D41" s="182" t="s">
        <v>351</v>
      </c>
      <c r="E41" s="180"/>
    </row>
    <row r="42" spans="2:5" s="179" customFormat="1" ht="36">
      <c r="B42" s="500"/>
      <c r="C42" s="181">
        <v>37</v>
      </c>
      <c r="D42" s="182" t="s">
        <v>352</v>
      </c>
      <c r="E42" s="180"/>
    </row>
    <row r="43" spans="2:5" s="179" customFormat="1" ht="24">
      <c r="B43" s="501"/>
      <c r="C43" s="181">
        <v>38</v>
      </c>
      <c r="D43" s="182" t="s">
        <v>353</v>
      </c>
      <c r="E43" s="180"/>
    </row>
    <row r="44" spans="2:5" s="179" customFormat="1" ht="15">
      <c r="B44" s="499">
        <v>5</v>
      </c>
      <c r="C44" s="510" t="s">
        <v>354</v>
      </c>
      <c r="D44" s="510"/>
      <c r="E44" s="180"/>
    </row>
    <row r="45" spans="2:5" s="179" customFormat="1" ht="15">
      <c r="B45" s="500"/>
      <c r="C45" s="181">
        <v>39</v>
      </c>
      <c r="D45" s="182" t="s">
        <v>355</v>
      </c>
      <c r="E45" s="180"/>
    </row>
    <row r="46" spans="2:5" s="179" customFormat="1" ht="15">
      <c r="B46" s="500"/>
      <c r="C46" s="181">
        <v>40</v>
      </c>
      <c r="D46" s="182" t="s">
        <v>356</v>
      </c>
      <c r="E46" s="180"/>
    </row>
    <row r="47" spans="2:5" s="179" customFormat="1" ht="15">
      <c r="B47" s="500"/>
      <c r="C47" s="181">
        <v>41</v>
      </c>
      <c r="D47" s="182" t="s">
        <v>357</v>
      </c>
      <c r="E47" s="180"/>
    </row>
    <row r="48" spans="2:5" s="179" customFormat="1" ht="24">
      <c r="B48" s="500"/>
      <c r="C48" s="181">
        <v>42</v>
      </c>
      <c r="D48" s="182" t="s">
        <v>358</v>
      </c>
      <c r="E48" s="180"/>
    </row>
    <row r="49" spans="2:5" s="179" customFormat="1" ht="15">
      <c r="B49" s="500"/>
      <c r="C49" s="181">
        <v>43</v>
      </c>
      <c r="D49" s="182" t="s">
        <v>359</v>
      </c>
      <c r="E49" s="180"/>
    </row>
    <row r="50" spans="2:5" s="179" customFormat="1" ht="24">
      <c r="B50" s="500"/>
      <c r="C50" s="181">
        <v>44</v>
      </c>
      <c r="D50" s="182" t="s">
        <v>360</v>
      </c>
      <c r="E50" s="180"/>
    </row>
    <row r="51" spans="2:5" s="179" customFormat="1" ht="24">
      <c r="B51" s="500"/>
      <c r="C51" s="181">
        <v>45</v>
      </c>
      <c r="D51" s="182" t="s">
        <v>361</v>
      </c>
      <c r="E51" s="180"/>
    </row>
    <row r="52" spans="2:5" s="179" customFormat="1" ht="15">
      <c r="B52" s="500"/>
      <c r="C52" s="181">
        <v>46</v>
      </c>
      <c r="D52" s="182" t="s">
        <v>362</v>
      </c>
      <c r="E52" s="180"/>
    </row>
    <row r="53" spans="2:5" s="179" customFormat="1" ht="15">
      <c r="B53" s="501"/>
      <c r="C53" s="181">
        <v>47</v>
      </c>
      <c r="D53" s="182" t="s">
        <v>363</v>
      </c>
      <c r="E53" s="180"/>
    </row>
    <row r="54" spans="2:5" s="179" customFormat="1" ht="15">
      <c r="B54" s="499">
        <v>6</v>
      </c>
      <c r="C54" s="511" t="s">
        <v>364</v>
      </c>
      <c r="D54" s="511"/>
      <c r="E54" s="180"/>
    </row>
    <row r="55" spans="2:5" s="179" customFormat="1" ht="15">
      <c r="B55" s="500"/>
      <c r="C55" s="181">
        <v>48</v>
      </c>
      <c r="D55" s="182" t="s">
        <v>365</v>
      </c>
      <c r="E55" s="180"/>
    </row>
    <row r="56" spans="2:5" s="179" customFormat="1" ht="24">
      <c r="B56" s="500"/>
      <c r="C56" s="181">
        <v>49</v>
      </c>
      <c r="D56" s="182" t="s">
        <v>366</v>
      </c>
      <c r="E56" s="180"/>
    </row>
    <row r="57" spans="2:5" s="179" customFormat="1" ht="24">
      <c r="B57" s="500"/>
      <c r="C57" s="181">
        <v>50</v>
      </c>
      <c r="D57" s="182" t="s">
        <v>367</v>
      </c>
      <c r="E57" s="180"/>
    </row>
    <row r="58" spans="2:5" s="179" customFormat="1" ht="24">
      <c r="B58" s="500"/>
      <c r="C58" s="181">
        <v>51</v>
      </c>
      <c r="D58" s="182" t="s">
        <v>368</v>
      </c>
      <c r="E58" s="180"/>
    </row>
    <row r="59" spans="2:5" s="179" customFormat="1" ht="15">
      <c r="B59" s="500"/>
      <c r="C59" s="181">
        <v>52</v>
      </c>
      <c r="D59" s="182" t="s">
        <v>369</v>
      </c>
      <c r="E59" s="180"/>
    </row>
    <row r="60" spans="2:5" s="179" customFormat="1" ht="15">
      <c r="B60" s="500"/>
      <c r="C60" s="181">
        <v>53</v>
      </c>
      <c r="D60" s="182" t="s">
        <v>370</v>
      </c>
      <c r="E60" s="180"/>
    </row>
    <row r="61" spans="2:5" s="179" customFormat="1" ht="24">
      <c r="B61" s="500"/>
      <c r="C61" s="181">
        <v>54</v>
      </c>
      <c r="D61" s="182" t="s">
        <v>371</v>
      </c>
      <c r="E61" s="180"/>
    </row>
    <row r="62" spans="2:5" s="179" customFormat="1" ht="15">
      <c r="B62" s="501"/>
      <c r="C62" s="181">
        <v>55</v>
      </c>
      <c r="D62" s="182" t="s">
        <v>372</v>
      </c>
      <c r="E62" s="180"/>
    </row>
    <row r="63" spans="2:5" s="179" customFormat="1" ht="15">
      <c r="B63" s="499">
        <v>7</v>
      </c>
      <c r="C63" s="504" t="s">
        <v>373</v>
      </c>
      <c r="D63" s="505"/>
      <c r="E63" s="180"/>
    </row>
    <row r="64" spans="2:5" s="179" customFormat="1" ht="15">
      <c r="B64" s="500"/>
      <c r="C64" s="181">
        <v>56</v>
      </c>
      <c r="D64" s="182" t="s">
        <v>374</v>
      </c>
      <c r="E64" s="180"/>
    </row>
    <row r="65" spans="2:5" s="179" customFormat="1" ht="15">
      <c r="B65" s="500"/>
      <c r="C65" s="181">
        <v>57</v>
      </c>
      <c r="D65" s="182" t="s">
        <v>375</v>
      </c>
      <c r="E65" s="180"/>
    </row>
    <row r="66" spans="2:5" s="179" customFormat="1" ht="15">
      <c r="B66" s="500"/>
      <c r="C66" s="181">
        <v>58</v>
      </c>
      <c r="D66" s="182" t="s">
        <v>376</v>
      </c>
      <c r="E66" s="180"/>
    </row>
    <row r="67" spans="2:5" s="179" customFormat="1" ht="24">
      <c r="B67" s="500"/>
      <c r="C67" s="181">
        <v>59</v>
      </c>
      <c r="D67" s="182" t="s">
        <v>377</v>
      </c>
      <c r="E67" s="180"/>
    </row>
    <row r="68" spans="2:5" s="179" customFormat="1" ht="24">
      <c r="B68" s="501"/>
      <c r="C68" s="181">
        <v>60</v>
      </c>
      <c r="D68" s="182" t="s">
        <v>378</v>
      </c>
      <c r="E68" s="180"/>
    </row>
    <row r="69" spans="2:5" s="179" customFormat="1" ht="15">
      <c r="B69" s="499">
        <v>8</v>
      </c>
      <c r="C69" s="506" t="s">
        <v>379</v>
      </c>
      <c r="D69" s="507"/>
      <c r="E69" s="180"/>
    </row>
    <row r="70" spans="2:5" s="179" customFormat="1" ht="15">
      <c r="B70" s="500"/>
      <c r="C70" s="181">
        <v>61</v>
      </c>
      <c r="D70" s="182" t="s">
        <v>380</v>
      </c>
      <c r="E70" s="180"/>
    </row>
    <row r="71" spans="2:5" s="179" customFormat="1" ht="15">
      <c r="B71" s="500"/>
      <c r="C71" s="181">
        <v>62</v>
      </c>
      <c r="D71" s="182" t="s">
        <v>381</v>
      </c>
      <c r="E71" s="180"/>
    </row>
    <row r="72" spans="2:5" s="179" customFormat="1" ht="24">
      <c r="B72" s="500"/>
      <c r="C72" s="181">
        <v>63</v>
      </c>
      <c r="D72" s="182" t="s">
        <v>382</v>
      </c>
      <c r="E72" s="180"/>
    </row>
    <row r="73" spans="2:5" s="179" customFormat="1" ht="24">
      <c r="B73" s="500"/>
      <c r="C73" s="181">
        <v>64</v>
      </c>
      <c r="D73" s="182" t="s">
        <v>383</v>
      </c>
      <c r="E73" s="180"/>
    </row>
    <row r="74" spans="2:5" s="179" customFormat="1" ht="15">
      <c r="B74" s="500"/>
      <c r="C74" s="181">
        <v>65</v>
      </c>
      <c r="D74" s="182" t="s">
        <v>384</v>
      </c>
      <c r="E74" s="180"/>
    </row>
    <row r="75" spans="2:5" s="179" customFormat="1" ht="15">
      <c r="B75" s="500"/>
      <c r="C75" s="181">
        <v>66</v>
      </c>
      <c r="D75" s="182" t="s">
        <v>385</v>
      </c>
      <c r="E75" s="180"/>
    </row>
    <row r="76" spans="2:5" s="179" customFormat="1" ht="24">
      <c r="B76" s="500"/>
      <c r="C76" s="181">
        <v>67</v>
      </c>
      <c r="D76" s="182" t="s">
        <v>386</v>
      </c>
      <c r="E76" s="180"/>
    </row>
    <row r="77" spans="2:5" s="179" customFormat="1" ht="15">
      <c r="B77" s="500"/>
      <c r="C77" s="181">
        <v>68</v>
      </c>
      <c r="D77" s="182" t="s">
        <v>387</v>
      </c>
      <c r="E77" s="180"/>
    </row>
    <row r="78" spans="2:5" s="179" customFormat="1" ht="15">
      <c r="B78" s="500"/>
      <c r="C78" s="181">
        <v>69</v>
      </c>
      <c r="D78" s="182" t="s">
        <v>388</v>
      </c>
      <c r="E78" s="180"/>
    </row>
    <row r="79" spans="2:5" s="179" customFormat="1" ht="15">
      <c r="B79" s="500"/>
      <c r="C79" s="181">
        <v>70</v>
      </c>
      <c r="D79" s="182" t="s">
        <v>389</v>
      </c>
      <c r="E79" s="180"/>
    </row>
    <row r="80" spans="2:5" s="179" customFormat="1" ht="24">
      <c r="B80" s="500"/>
      <c r="C80" s="181">
        <v>71</v>
      </c>
      <c r="D80" s="182" t="s">
        <v>390</v>
      </c>
      <c r="E80" s="180"/>
    </row>
    <row r="81" spans="2:5" s="179" customFormat="1" ht="15">
      <c r="B81" s="501"/>
      <c r="C81" s="181">
        <v>72</v>
      </c>
      <c r="D81" s="182" t="s">
        <v>391</v>
      </c>
      <c r="E81" s="180"/>
    </row>
    <row r="82" spans="2:5" s="179" customFormat="1" ht="15">
      <c r="B82" s="499">
        <v>9</v>
      </c>
      <c r="C82" s="502" t="s">
        <v>392</v>
      </c>
      <c r="D82" s="502"/>
      <c r="E82" s="180"/>
    </row>
    <row r="83" spans="2:5" s="179" customFormat="1" ht="24">
      <c r="B83" s="500"/>
      <c r="C83" s="181">
        <v>73</v>
      </c>
      <c r="D83" s="182" t="s">
        <v>393</v>
      </c>
      <c r="E83" s="180"/>
    </row>
    <row r="84" spans="2:5" s="179" customFormat="1" ht="24">
      <c r="B84" s="500"/>
      <c r="C84" s="181">
        <v>74</v>
      </c>
      <c r="D84" s="182" t="s">
        <v>394</v>
      </c>
      <c r="E84" s="180"/>
    </row>
    <row r="85" spans="2:5" s="179" customFormat="1" ht="24">
      <c r="B85" s="500"/>
      <c r="C85" s="181">
        <v>75</v>
      </c>
      <c r="D85" s="182" t="s">
        <v>395</v>
      </c>
      <c r="E85" s="180"/>
    </row>
    <row r="86" spans="2:5" s="179" customFormat="1" ht="24">
      <c r="B86" s="500"/>
      <c r="C86" s="181">
        <v>76</v>
      </c>
      <c r="D86" s="182" t="s">
        <v>396</v>
      </c>
      <c r="E86" s="180"/>
    </row>
    <row r="87" spans="2:5" s="179" customFormat="1" ht="24">
      <c r="B87" s="500"/>
      <c r="C87" s="181">
        <v>77</v>
      </c>
      <c r="D87" s="182" t="s">
        <v>397</v>
      </c>
      <c r="E87" s="180"/>
    </row>
    <row r="88" spans="2:5" s="179" customFormat="1" ht="24">
      <c r="B88" s="500"/>
      <c r="C88" s="181">
        <v>78</v>
      </c>
      <c r="D88" s="182" t="s">
        <v>398</v>
      </c>
      <c r="E88" s="180"/>
    </row>
    <row r="89" spans="2:5" s="179" customFormat="1" ht="24">
      <c r="B89" s="500"/>
      <c r="C89" s="181">
        <v>79</v>
      </c>
      <c r="D89" s="182" t="s">
        <v>399</v>
      </c>
      <c r="E89" s="180"/>
    </row>
    <row r="90" spans="2:5" s="179" customFormat="1" ht="15">
      <c r="B90" s="501"/>
      <c r="C90" s="181">
        <v>80</v>
      </c>
      <c r="D90" s="182" t="s">
        <v>400</v>
      </c>
      <c r="E90" s="180"/>
    </row>
    <row r="91" spans="2:5" s="179" customFormat="1" ht="15">
      <c r="B91" s="499">
        <v>10</v>
      </c>
      <c r="C91" s="506" t="s">
        <v>401</v>
      </c>
      <c r="D91" s="507"/>
      <c r="E91" s="180"/>
    </row>
    <row r="92" spans="2:5" s="179" customFormat="1" ht="15">
      <c r="B92" s="500"/>
      <c r="C92" s="181">
        <v>81</v>
      </c>
      <c r="D92" s="182" t="s">
        <v>402</v>
      </c>
      <c r="E92" s="180"/>
    </row>
    <row r="93" spans="2:5" s="179" customFormat="1" ht="15">
      <c r="B93" s="500"/>
      <c r="C93" s="181">
        <v>82</v>
      </c>
      <c r="D93" s="182" t="s">
        <v>403</v>
      </c>
      <c r="E93" s="180"/>
    </row>
    <row r="94" spans="2:5" s="179" customFormat="1" ht="15">
      <c r="B94" s="500"/>
      <c r="C94" s="181">
        <v>83</v>
      </c>
      <c r="D94" s="182" t="s">
        <v>404</v>
      </c>
      <c r="E94" s="180"/>
    </row>
    <row r="95" spans="2:5" s="179" customFormat="1" ht="15">
      <c r="B95" s="500"/>
      <c r="C95" s="181">
        <v>84</v>
      </c>
      <c r="D95" s="182" t="s">
        <v>405</v>
      </c>
      <c r="E95" s="180"/>
    </row>
    <row r="96" spans="2:5" s="179" customFormat="1" ht="15">
      <c r="B96" s="500"/>
      <c r="C96" s="181">
        <v>85</v>
      </c>
      <c r="D96" s="182" t="s">
        <v>406</v>
      </c>
      <c r="E96" s="180"/>
    </row>
    <row r="97" spans="2:5" s="179" customFormat="1" ht="15">
      <c r="B97" s="500"/>
      <c r="C97" s="181">
        <v>86</v>
      </c>
      <c r="D97" s="182" t="s">
        <v>407</v>
      </c>
      <c r="E97" s="180"/>
    </row>
    <row r="98" spans="2:5" s="179" customFormat="1" ht="15">
      <c r="B98" s="500"/>
      <c r="C98" s="181">
        <v>87</v>
      </c>
      <c r="D98" s="182" t="s">
        <v>408</v>
      </c>
      <c r="E98" s="180"/>
    </row>
    <row r="99" spans="2:5" s="179" customFormat="1" ht="15">
      <c r="B99" s="500"/>
      <c r="C99" s="181">
        <v>88</v>
      </c>
      <c r="D99" s="182" t="s">
        <v>409</v>
      </c>
      <c r="E99" s="180"/>
    </row>
    <row r="100" spans="2:5" s="179" customFormat="1" ht="24">
      <c r="B100" s="500"/>
      <c r="C100" s="181">
        <v>89</v>
      </c>
      <c r="D100" s="182" t="s">
        <v>410</v>
      </c>
      <c r="E100" s="180"/>
    </row>
    <row r="101" spans="2:5" s="179" customFormat="1" ht="15">
      <c r="B101" s="501"/>
      <c r="C101" s="181">
        <v>90</v>
      </c>
      <c r="D101" s="182" t="s">
        <v>411</v>
      </c>
      <c r="E101" s="180"/>
    </row>
    <row r="102" spans="2:5" s="179" customFormat="1" ht="15">
      <c r="B102" s="499">
        <v>11</v>
      </c>
      <c r="C102" s="502" t="s">
        <v>412</v>
      </c>
      <c r="D102" s="502"/>
      <c r="E102" s="180"/>
    </row>
    <row r="103" spans="2:5" s="179" customFormat="1" ht="15">
      <c r="B103" s="500"/>
      <c r="C103" s="181">
        <v>91</v>
      </c>
      <c r="D103" s="182" t="s">
        <v>413</v>
      </c>
      <c r="E103" s="180"/>
    </row>
    <row r="104" spans="2:5" s="179" customFormat="1" ht="24">
      <c r="B104" s="500"/>
      <c r="C104" s="181">
        <v>92</v>
      </c>
      <c r="D104" s="182" t="s">
        <v>414</v>
      </c>
      <c r="E104" s="180"/>
    </row>
    <row r="105" spans="2:5" s="179" customFormat="1" ht="15">
      <c r="B105" s="500"/>
      <c r="C105" s="181">
        <v>93</v>
      </c>
      <c r="D105" s="182" t="s">
        <v>415</v>
      </c>
      <c r="E105" s="180"/>
    </row>
    <row r="106" spans="2:5" s="179" customFormat="1" ht="15">
      <c r="B106" s="500"/>
      <c r="C106" s="181">
        <v>94</v>
      </c>
      <c r="D106" s="182" t="s">
        <v>416</v>
      </c>
      <c r="E106" s="180"/>
    </row>
    <row r="107" spans="2:5" s="179" customFormat="1" ht="24">
      <c r="B107" s="500"/>
      <c r="C107" s="181">
        <v>95</v>
      </c>
      <c r="D107" s="182" t="s">
        <v>417</v>
      </c>
      <c r="E107" s="180"/>
    </row>
    <row r="108" spans="2:5" s="179" customFormat="1" ht="15">
      <c r="B108" s="500"/>
      <c r="C108" s="181">
        <v>96</v>
      </c>
      <c r="D108" s="182" t="s">
        <v>418</v>
      </c>
      <c r="E108" s="180"/>
    </row>
    <row r="109" spans="2:5" s="179" customFormat="1" ht="15">
      <c r="B109" s="500"/>
      <c r="C109" s="181">
        <v>97</v>
      </c>
      <c r="D109" s="182" t="s">
        <v>419</v>
      </c>
      <c r="E109" s="180"/>
    </row>
    <row r="110" spans="2:5" s="179" customFormat="1" ht="15">
      <c r="B110" s="500"/>
      <c r="C110" s="181">
        <v>98</v>
      </c>
      <c r="D110" s="182" t="s">
        <v>420</v>
      </c>
      <c r="E110" s="180"/>
    </row>
    <row r="111" spans="2:5" s="179" customFormat="1" ht="36">
      <c r="B111" s="500"/>
      <c r="C111" s="181">
        <v>99</v>
      </c>
      <c r="D111" s="182" t="s">
        <v>421</v>
      </c>
      <c r="E111" s="180"/>
    </row>
    <row r="112" spans="2:5" s="179" customFormat="1" ht="15">
      <c r="B112" s="501"/>
      <c r="C112" s="181">
        <v>100</v>
      </c>
      <c r="D112" s="182" t="s">
        <v>422</v>
      </c>
      <c r="E112" s="180"/>
    </row>
    <row r="113" spans="2:5" s="179" customFormat="1" ht="15">
      <c r="B113" s="499">
        <v>12</v>
      </c>
      <c r="C113" s="502" t="s">
        <v>423</v>
      </c>
      <c r="D113" s="502"/>
      <c r="E113" s="180"/>
    </row>
    <row r="114" spans="2:5" s="179" customFormat="1" ht="24">
      <c r="B114" s="500"/>
      <c r="C114" s="181">
        <v>101</v>
      </c>
      <c r="D114" s="182" t="s">
        <v>424</v>
      </c>
      <c r="E114" s="180"/>
    </row>
    <row r="115" spans="2:5" s="179" customFormat="1" ht="15">
      <c r="B115" s="500"/>
      <c r="C115" s="181">
        <v>102</v>
      </c>
      <c r="D115" s="182" t="s">
        <v>425</v>
      </c>
      <c r="E115" s="180"/>
    </row>
    <row r="116" spans="2:5" s="179" customFormat="1" ht="24">
      <c r="B116" s="500"/>
      <c r="C116" s="181">
        <v>103</v>
      </c>
      <c r="D116" s="182" t="s">
        <v>426</v>
      </c>
      <c r="E116" s="180"/>
    </row>
    <row r="117" spans="2:5" s="179" customFormat="1" ht="24">
      <c r="B117" s="500"/>
      <c r="C117" s="181">
        <v>104</v>
      </c>
      <c r="D117" s="182" t="s">
        <v>427</v>
      </c>
      <c r="E117" s="180"/>
    </row>
    <row r="118" spans="2:5" s="179" customFormat="1" ht="15">
      <c r="B118" s="500"/>
      <c r="C118" s="181">
        <v>105</v>
      </c>
      <c r="D118" s="182" t="s">
        <v>428</v>
      </c>
      <c r="E118" s="180"/>
    </row>
    <row r="119" spans="2:5" s="179" customFormat="1" ht="15">
      <c r="B119" s="500"/>
      <c r="C119" s="181">
        <v>106</v>
      </c>
      <c r="D119" s="182" t="s">
        <v>429</v>
      </c>
      <c r="E119" s="180"/>
    </row>
    <row r="120" spans="2:5" s="179" customFormat="1" ht="15">
      <c r="B120" s="500"/>
      <c r="C120" s="181">
        <v>107</v>
      </c>
      <c r="D120" s="182" t="s">
        <v>430</v>
      </c>
      <c r="E120" s="180"/>
    </row>
    <row r="121" spans="2:5" s="179" customFormat="1" ht="15">
      <c r="B121" s="500"/>
      <c r="C121" s="181">
        <v>108</v>
      </c>
      <c r="D121" s="182" t="s">
        <v>431</v>
      </c>
      <c r="E121" s="180"/>
    </row>
    <row r="122" spans="2:5" s="179" customFormat="1" ht="15">
      <c r="B122" s="500"/>
      <c r="C122" s="181">
        <v>109</v>
      </c>
      <c r="D122" s="182" t="s">
        <v>432</v>
      </c>
      <c r="E122" s="180"/>
    </row>
    <row r="123" spans="2:5" s="179" customFormat="1" ht="15">
      <c r="B123" s="500"/>
      <c r="C123" s="181">
        <v>110</v>
      </c>
      <c r="D123" s="182" t="s">
        <v>433</v>
      </c>
      <c r="E123" s="180"/>
    </row>
    <row r="124" spans="2:5" s="179" customFormat="1" ht="36">
      <c r="B124" s="501"/>
      <c r="C124" s="181">
        <v>111</v>
      </c>
      <c r="D124" s="182" t="s">
        <v>434</v>
      </c>
      <c r="E124" s="180"/>
    </row>
    <row r="125" spans="2:5" s="179" customFormat="1" ht="15">
      <c r="B125" s="499">
        <v>13</v>
      </c>
      <c r="C125" s="502" t="s">
        <v>435</v>
      </c>
      <c r="D125" s="502"/>
      <c r="E125" s="180"/>
    </row>
    <row r="126" spans="2:5" s="179" customFormat="1" ht="15">
      <c r="B126" s="500"/>
      <c r="C126" s="181">
        <v>112</v>
      </c>
      <c r="D126" s="182" t="s">
        <v>436</v>
      </c>
      <c r="E126" s="180"/>
    </row>
    <row r="127" spans="2:5" s="179" customFormat="1" ht="15">
      <c r="B127" s="500"/>
      <c r="C127" s="181">
        <v>113</v>
      </c>
      <c r="D127" s="182" t="s">
        <v>437</v>
      </c>
      <c r="E127" s="180"/>
    </row>
    <row r="128" spans="2:5" s="179" customFormat="1" ht="15">
      <c r="B128" s="500"/>
      <c r="C128" s="181">
        <v>114</v>
      </c>
      <c r="D128" s="182" t="s">
        <v>438</v>
      </c>
      <c r="E128" s="180"/>
    </row>
    <row r="129" spans="2:5" s="179" customFormat="1" ht="36">
      <c r="B129" s="500"/>
      <c r="C129" s="181">
        <v>115</v>
      </c>
      <c r="D129" s="182" t="s">
        <v>439</v>
      </c>
      <c r="E129" s="180"/>
    </row>
    <row r="130" spans="2:5" s="179" customFormat="1" ht="24">
      <c r="B130" s="501"/>
      <c r="C130" s="181">
        <v>116</v>
      </c>
      <c r="D130" s="182" t="s">
        <v>440</v>
      </c>
      <c r="E130" s="180"/>
    </row>
    <row r="131" spans="2:5" s="179" customFormat="1" ht="15">
      <c r="B131" s="499">
        <v>14</v>
      </c>
      <c r="C131" s="502" t="s">
        <v>441</v>
      </c>
      <c r="D131" s="502"/>
      <c r="E131" s="180"/>
    </row>
    <row r="132" spans="2:5" s="179" customFormat="1" ht="15">
      <c r="B132" s="500"/>
      <c r="C132" s="181">
        <v>117</v>
      </c>
      <c r="D132" s="182" t="s">
        <v>442</v>
      </c>
      <c r="E132" s="180"/>
    </row>
    <row r="133" spans="2:5" s="179" customFormat="1" ht="24">
      <c r="B133" s="500"/>
      <c r="C133" s="181">
        <v>118</v>
      </c>
      <c r="D133" s="182" t="s">
        <v>443</v>
      </c>
      <c r="E133" s="180"/>
    </row>
    <row r="134" spans="2:5" s="179" customFormat="1" ht="15">
      <c r="B134" s="500"/>
      <c r="C134" s="181">
        <v>119</v>
      </c>
      <c r="D134" s="182" t="s">
        <v>444</v>
      </c>
      <c r="E134" s="180"/>
    </row>
    <row r="135" spans="2:5" s="179" customFormat="1" ht="24">
      <c r="B135" s="500"/>
      <c r="C135" s="181">
        <v>120</v>
      </c>
      <c r="D135" s="182" t="s">
        <v>445</v>
      </c>
      <c r="E135" s="180"/>
    </row>
    <row r="136" spans="2:5" s="179" customFormat="1" ht="15">
      <c r="B136" s="500"/>
      <c r="C136" s="181">
        <v>121</v>
      </c>
      <c r="D136" s="182" t="s">
        <v>446</v>
      </c>
      <c r="E136" s="180"/>
    </row>
    <row r="137" spans="2:5" s="179" customFormat="1" ht="36">
      <c r="B137" s="500"/>
      <c r="C137" s="181">
        <v>122</v>
      </c>
      <c r="D137" s="182" t="s">
        <v>447</v>
      </c>
      <c r="E137" s="180"/>
    </row>
    <row r="138" spans="2:5" s="179" customFormat="1" ht="24">
      <c r="B138" s="500"/>
      <c r="C138" s="181">
        <v>123</v>
      </c>
      <c r="D138" s="182" t="s">
        <v>448</v>
      </c>
      <c r="E138" s="180"/>
    </row>
    <row r="139" spans="2:5" s="179" customFormat="1" ht="36">
      <c r="B139" s="500"/>
      <c r="C139" s="181">
        <v>124</v>
      </c>
      <c r="D139" s="182" t="s">
        <v>449</v>
      </c>
      <c r="E139" s="180"/>
    </row>
    <row r="140" spans="2:5" s="179" customFormat="1" ht="15">
      <c r="B140" s="500"/>
      <c r="C140" s="181">
        <v>125</v>
      </c>
      <c r="D140" s="182" t="s">
        <v>450</v>
      </c>
      <c r="E140" s="180"/>
    </row>
    <row r="141" spans="2:5" s="179" customFormat="1" ht="24">
      <c r="B141" s="501"/>
      <c r="C141" s="181">
        <v>126</v>
      </c>
      <c r="D141" s="182" t="s">
        <v>451</v>
      </c>
      <c r="E141" s="180"/>
    </row>
    <row r="142" spans="2:5" s="179" customFormat="1" ht="15">
      <c r="B142" s="499">
        <v>15</v>
      </c>
      <c r="C142" s="502" t="s">
        <v>452</v>
      </c>
      <c r="D142" s="502"/>
      <c r="E142" s="180"/>
    </row>
    <row r="143" spans="2:5" s="179" customFormat="1" ht="24">
      <c r="B143" s="500"/>
      <c r="C143" s="181">
        <v>127</v>
      </c>
      <c r="D143" s="182" t="s">
        <v>453</v>
      </c>
      <c r="E143" s="180"/>
    </row>
    <row r="144" spans="2:5" s="179" customFormat="1" ht="15">
      <c r="B144" s="500"/>
      <c r="C144" s="181">
        <v>128</v>
      </c>
      <c r="D144" s="182" t="s">
        <v>454</v>
      </c>
      <c r="E144" s="180"/>
    </row>
    <row r="145" spans="2:5" s="179" customFormat="1" ht="15">
      <c r="B145" s="500"/>
      <c r="C145" s="181">
        <v>129</v>
      </c>
      <c r="D145" s="182" t="s">
        <v>455</v>
      </c>
      <c r="E145" s="180"/>
    </row>
    <row r="146" spans="2:5" s="179" customFormat="1" ht="15">
      <c r="B146" s="500"/>
      <c r="C146" s="181">
        <v>130</v>
      </c>
      <c r="D146" s="182" t="s">
        <v>456</v>
      </c>
      <c r="E146" s="180"/>
    </row>
    <row r="147" spans="2:5" s="179" customFormat="1" ht="15">
      <c r="B147" s="500"/>
      <c r="C147" s="181">
        <v>131</v>
      </c>
      <c r="D147" s="182" t="s">
        <v>457</v>
      </c>
      <c r="E147" s="180"/>
    </row>
    <row r="148" spans="2:5" s="179" customFormat="1" ht="15">
      <c r="B148" s="500"/>
      <c r="C148" s="181">
        <v>132</v>
      </c>
      <c r="D148" s="182" t="s">
        <v>458</v>
      </c>
      <c r="E148" s="180"/>
    </row>
    <row r="149" spans="2:5" s="179" customFormat="1" ht="15">
      <c r="B149" s="500"/>
      <c r="C149" s="181">
        <v>133</v>
      </c>
      <c r="D149" s="182" t="s">
        <v>459</v>
      </c>
      <c r="E149" s="180"/>
    </row>
    <row r="150" spans="2:5" s="179" customFormat="1" ht="15">
      <c r="B150" s="500"/>
      <c r="C150" s="181">
        <v>134</v>
      </c>
      <c r="D150" s="182" t="s">
        <v>460</v>
      </c>
      <c r="E150" s="180"/>
    </row>
    <row r="151" spans="2:5" s="179" customFormat="1" ht="15">
      <c r="B151" s="500"/>
      <c r="C151" s="181">
        <v>135</v>
      </c>
      <c r="D151" s="182" t="s">
        <v>461</v>
      </c>
      <c r="E151" s="180"/>
    </row>
    <row r="152" spans="2:5" s="179" customFormat="1" ht="15">
      <c r="B152" s="500"/>
      <c r="C152" s="181">
        <v>136</v>
      </c>
      <c r="D152" s="182" t="s">
        <v>462</v>
      </c>
      <c r="E152" s="180"/>
    </row>
    <row r="153" spans="2:5" s="179" customFormat="1" ht="24">
      <c r="B153" s="500"/>
      <c r="C153" s="181">
        <v>137</v>
      </c>
      <c r="D153" s="182" t="s">
        <v>463</v>
      </c>
      <c r="E153" s="180"/>
    </row>
    <row r="154" spans="2:5" s="179" customFormat="1" ht="15">
      <c r="B154" s="501"/>
      <c r="C154" s="181">
        <v>138</v>
      </c>
      <c r="D154" s="182" t="s">
        <v>464</v>
      </c>
      <c r="E154" s="180"/>
    </row>
    <row r="155" spans="2:5" s="179" customFormat="1" ht="15">
      <c r="B155" s="499">
        <v>16</v>
      </c>
      <c r="C155" s="502" t="s">
        <v>465</v>
      </c>
      <c r="D155" s="502"/>
      <c r="E155" s="180"/>
    </row>
    <row r="156" spans="2:5" s="179" customFormat="1" ht="15">
      <c r="B156" s="500"/>
      <c r="C156" s="181">
        <v>139</v>
      </c>
      <c r="D156" s="182" t="s">
        <v>466</v>
      </c>
      <c r="E156" s="180"/>
    </row>
    <row r="157" spans="2:5" s="179" customFormat="1" ht="15">
      <c r="B157" s="500"/>
      <c r="C157" s="181">
        <v>140</v>
      </c>
      <c r="D157" s="182" t="s">
        <v>467</v>
      </c>
      <c r="E157" s="180"/>
    </row>
    <row r="158" spans="2:5" s="179" customFormat="1" ht="15">
      <c r="B158" s="500"/>
      <c r="C158" s="181">
        <v>141</v>
      </c>
      <c r="D158" s="182" t="s">
        <v>468</v>
      </c>
      <c r="E158" s="180"/>
    </row>
    <row r="159" spans="2:5" s="179" customFormat="1" ht="15">
      <c r="B159" s="500"/>
      <c r="C159" s="181">
        <v>142</v>
      </c>
      <c r="D159" s="182" t="s">
        <v>469</v>
      </c>
      <c r="E159" s="180"/>
    </row>
    <row r="160" spans="2:5" s="179" customFormat="1" ht="15">
      <c r="B160" s="500"/>
      <c r="C160" s="181">
        <v>143</v>
      </c>
      <c r="D160" s="182" t="s">
        <v>470</v>
      </c>
      <c r="E160" s="180"/>
    </row>
    <row r="161" spans="2:5" s="179" customFormat="1" ht="15">
      <c r="B161" s="500"/>
      <c r="C161" s="181">
        <v>144</v>
      </c>
      <c r="D161" s="183" t="s">
        <v>471</v>
      </c>
      <c r="E161" s="180"/>
    </row>
    <row r="162" spans="2:5" s="179" customFormat="1" ht="15">
      <c r="B162" s="500"/>
      <c r="C162" s="181">
        <v>145</v>
      </c>
      <c r="D162" s="182" t="s">
        <v>472</v>
      </c>
      <c r="E162" s="180"/>
    </row>
    <row r="163" spans="2:5" s="179" customFormat="1" ht="15">
      <c r="B163" s="500"/>
      <c r="C163" s="181">
        <v>146</v>
      </c>
      <c r="D163" s="182" t="s">
        <v>473</v>
      </c>
      <c r="E163" s="180"/>
    </row>
    <row r="164" spans="2:5" s="179" customFormat="1" ht="15">
      <c r="B164" s="500"/>
      <c r="C164" s="181">
        <v>147</v>
      </c>
      <c r="D164" s="182" t="s">
        <v>474</v>
      </c>
      <c r="E164" s="180"/>
    </row>
    <row r="165" spans="2:5" s="179" customFormat="1" ht="15">
      <c r="B165" s="500"/>
      <c r="C165" s="181">
        <v>148</v>
      </c>
      <c r="D165" s="182" t="s">
        <v>475</v>
      </c>
      <c r="E165" s="180"/>
    </row>
    <row r="166" spans="2:5" s="179" customFormat="1" ht="24">
      <c r="B166" s="500"/>
      <c r="C166" s="181">
        <v>149</v>
      </c>
      <c r="D166" s="182" t="s">
        <v>476</v>
      </c>
      <c r="E166" s="180"/>
    </row>
    <row r="167" spans="2:5" s="179" customFormat="1" ht="15">
      <c r="B167" s="501"/>
      <c r="C167" s="181">
        <v>150</v>
      </c>
      <c r="D167" s="182" t="s">
        <v>477</v>
      </c>
      <c r="E167" s="180"/>
    </row>
    <row r="168" spans="2:5" s="179" customFormat="1" ht="15">
      <c r="B168" s="503">
        <v>17</v>
      </c>
      <c r="C168" s="504" t="s">
        <v>478</v>
      </c>
      <c r="D168" s="505"/>
      <c r="E168" s="180"/>
    </row>
    <row r="169" spans="2:5" s="179" customFormat="1" ht="15">
      <c r="B169" s="503"/>
      <c r="C169" s="181">
        <v>151</v>
      </c>
      <c r="D169" s="182" t="s">
        <v>479</v>
      </c>
      <c r="E169" s="180"/>
    </row>
    <row r="170" spans="2:5" s="179" customFormat="1" ht="36">
      <c r="B170" s="503"/>
      <c r="C170" s="181">
        <v>152</v>
      </c>
      <c r="D170" s="182" t="s">
        <v>480</v>
      </c>
      <c r="E170" s="180"/>
    </row>
    <row r="171" spans="2:5" s="179" customFormat="1" ht="15">
      <c r="B171" s="503"/>
      <c r="C171" s="181">
        <v>153</v>
      </c>
      <c r="D171" s="182" t="s">
        <v>481</v>
      </c>
      <c r="E171" s="180"/>
    </row>
    <row r="172" spans="2:5" s="179" customFormat="1" ht="24">
      <c r="B172" s="503"/>
      <c r="C172" s="181">
        <v>154</v>
      </c>
      <c r="D172" s="182" t="s">
        <v>482</v>
      </c>
      <c r="E172" s="180"/>
    </row>
    <row r="173" spans="2:5" s="179" customFormat="1" ht="15">
      <c r="B173" s="503"/>
      <c r="C173" s="181">
        <v>155</v>
      </c>
      <c r="D173" s="182" t="s">
        <v>483</v>
      </c>
      <c r="E173" s="180"/>
    </row>
    <row r="174" spans="2:5" s="179" customFormat="1" ht="24">
      <c r="B174" s="503"/>
      <c r="C174" s="181">
        <v>156</v>
      </c>
      <c r="D174" s="182" t="s">
        <v>484</v>
      </c>
      <c r="E174" s="180"/>
    </row>
    <row r="175" spans="2:5" s="179" customFormat="1" ht="24">
      <c r="B175" s="503"/>
      <c r="C175" s="181">
        <v>157</v>
      </c>
      <c r="D175" s="182" t="s">
        <v>485</v>
      </c>
      <c r="E175" s="180"/>
    </row>
    <row r="176" spans="2:5" s="179" customFormat="1" ht="24">
      <c r="B176" s="503"/>
      <c r="C176" s="181">
        <v>158</v>
      </c>
      <c r="D176" s="182" t="s">
        <v>486</v>
      </c>
      <c r="E176" s="180"/>
    </row>
    <row r="177" spans="2:5" s="179" customFormat="1" ht="24">
      <c r="B177" s="503"/>
      <c r="C177" s="181">
        <v>159</v>
      </c>
      <c r="D177" s="182" t="s">
        <v>487</v>
      </c>
      <c r="E177" s="180"/>
    </row>
    <row r="178" spans="2:5" s="179" customFormat="1" ht="24">
      <c r="B178" s="503"/>
      <c r="C178" s="181">
        <v>160</v>
      </c>
      <c r="D178" s="182" t="s">
        <v>488</v>
      </c>
      <c r="E178" s="180"/>
    </row>
    <row r="179" spans="2:5" s="179" customFormat="1" ht="15">
      <c r="B179" s="503"/>
      <c r="C179" s="181">
        <v>161</v>
      </c>
      <c r="D179" s="182" t="s">
        <v>489</v>
      </c>
      <c r="E179" s="180"/>
    </row>
    <row r="180" spans="2:5" s="179" customFormat="1" ht="36">
      <c r="B180" s="503"/>
      <c r="C180" s="181">
        <v>162</v>
      </c>
      <c r="D180" s="182" t="s">
        <v>490</v>
      </c>
      <c r="E180" s="180"/>
    </row>
    <row r="181" spans="2:5" s="179" customFormat="1" ht="15">
      <c r="B181" s="503"/>
      <c r="C181" s="181">
        <v>163</v>
      </c>
      <c r="D181" s="182" t="s">
        <v>491</v>
      </c>
      <c r="E181" s="180"/>
    </row>
    <row r="182" spans="2:5" s="179" customFormat="1" ht="15">
      <c r="B182" s="503"/>
      <c r="C182" s="181">
        <v>164</v>
      </c>
      <c r="D182" s="182" t="s">
        <v>492</v>
      </c>
      <c r="E182" s="180"/>
    </row>
    <row r="183" spans="2:5" s="179" customFormat="1" ht="15">
      <c r="B183" s="503"/>
      <c r="C183" s="181">
        <v>165</v>
      </c>
      <c r="D183" s="182" t="s">
        <v>493</v>
      </c>
      <c r="E183" s="180"/>
    </row>
    <row r="184" spans="2:5" s="179" customFormat="1" ht="24">
      <c r="B184" s="503"/>
      <c r="C184" s="181">
        <v>166</v>
      </c>
      <c r="D184" s="182" t="s">
        <v>494</v>
      </c>
      <c r="E184" s="180"/>
    </row>
    <row r="185" spans="2:5" s="179" customFormat="1" ht="24">
      <c r="B185" s="503"/>
      <c r="C185" s="181">
        <v>167</v>
      </c>
      <c r="D185" s="182" t="s">
        <v>495</v>
      </c>
      <c r="E185" s="180"/>
    </row>
    <row r="186" spans="2:5" s="179" customFormat="1" ht="36">
      <c r="B186" s="503"/>
      <c r="C186" s="181">
        <v>168</v>
      </c>
      <c r="D186" s="182" t="s">
        <v>496</v>
      </c>
      <c r="E186" s="180"/>
    </row>
    <row r="187" spans="2:5" s="179" customFormat="1" ht="24">
      <c r="B187" s="503"/>
      <c r="C187" s="181">
        <v>169</v>
      </c>
      <c r="D187" s="182" t="s">
        <v>497</v>
      </c>
      <c r="E187" s="180"/>
    </row>
    <row r="188" spans="1:5" s="179" customFormat="1" ht="15">
      <c r="A188" s="184"/>
      <c r="B188" s="184"/>
      <c r="C188" s="185"/>
      <c r="D188" s="186"/>
      <c r="E188" s="180"/>
    </row>
    <row r="189" spans="1:5" s="179" customFormat="1" ht="15">
      <c r="A189" s="184"/>
      <c r="B189" s="184"/>
      <c r="C189" s="185"/>
      <c r="D189" s="186"/>
      <c r="E189" s="180"/>
    </row>
    <row r="190" spans="1:5" s="179" customFormat="1" ht="15">
      <c r="A190" s="184"/>
      <c r="B190" s="184"/>
      <c r="C190" s="185"/>
      <c r="D190" s="186"/>
      <c r="E190" s="180"/>
    </row>
    <row r="191" spans="1:5" s="179" customFormat="1" ht="15">
      <c r="A191" s="184"/>
      <c r="B191" s="184"/>
      <c r="C191" s="185"/>
      <c r="D191" s="186"/>
      <c r="E191" s="180"/>
    </row>
    <row r="192" spans="1:5" s="179" customFormat="1" ht="15">
      <c r="A192" s="184"/>
      <c r="B192" s="184"/>
      <c r="C192" s="185"/>
      <c r="D192" s="186"/>
      <c r="E192" s="180"/>
    </row>
    <row r="193" spans="1:5" s="179" customFormat="1" ht="15">
      <c r="A193" s="184"/>
      <c r="B193" s="184"/>
      <c r="C193" s="185"/>
      <c r="D193" s="186"/>
      <c r="E193" s="180"/>
    </row>
    <row r="194" spans="1:5" s="179" customFormat="1" ht="15">
      <c r="A194" s="184"/>
      <c r="B194" s="184"/>
      <c r="C194" s="185"/>
      <c r="D194" s="186"/>
      <c r="E194" s="180"/>
    </row>
    <row r="195" spans="1:5" s="179" customFormat="1" ht="15">
      <c r="A195" s="184"/>
      <c r="B195" s="184"/>
      <c r="C195" s="185"/>
      <c r="D195" s="186"/>
      <c r="E195" s="180"/>
    </row>
    <row r="196" spans="1:5" s="179" customFormat="1" ht="15">
      <c r="A196" s="184"/>
      <c r="B196" s="184"/>
      <c r="C196" s="185"/>
      <c r="D196" s="186"/>
      <c r="E196" s="180"/>
    </row>
    <row r="197" spans="1:5" s="179" customFormat="1" ht="15">
      <c r="A197" s="184"/>
      <c r="B197" s="184"/>
      <c r="C197" s="185"/>
      <c r="D197" s="186"/>
      <c r="E197" s="180"/>
    </row>
    <row r="198" spans="1:5" s="179" customFormat="1" ht="15">
      <c r="A198" s="184"/>
      <c r="B198" s="184"/>
      <c r="C198" s="185"/>
      <c r="D198" s="186"/>
      <c r="E198" s="180"/>
    </row>
    <row r="199" spans="1:5" s="179" customFormat="1" ht="15">
      <c r="A199" s="184"/>
      <c r="B199" s="184"/>
      <c r="C199" s="185"/>
      <c r="D199" s="186"/>
      <c r="E199" s="180"/>
    </row>
    <row r="200" spans="1:5" s="179" customFormat="1" ht="15">
      <c r="A200" s="184"/>
      <c r="B200" s="184"/>
      <c r="C200" s="185"/>
      <c r="D200" s="186"/>
      <c r="E200" s="180"/>
    </row>
    <row r="201" spans="1:5" s="179" customFormat="1" ht="15">
      <c r="A201" s="184"/>
      <c r="B201" s="184"/>
      <c r="C201" s="185"/>
      <c r="D201" s="186"/>
      <c r="E201" s="180"/>
    </row>
    <row r="202" spans="1:5" s="179" customFormat="1" ht="15">
      <c r="A202" s="184"/>
      <c r="B202" s="184"/>
      <c r="C202" s="185"/>
      <c r="D202" s="186"/>
      <c r="E202" s="180"/>
    </row>
    <row r="203" spans="1:5" s="179" customFormat="1" ht="15">
      <c r="A203" s="184"/>
      <c r="B203" s="184"/>
      <c r="C203" s="185"/>
      <c r="D203" s="186"/>
      <c r="E203" s="180"/>
    </row>
    <row r="204" spans="1:5" s="179" customFormat="1" ht="15">
      <c r="A204" s="184"/>
      <c r="B204" s="184"/>
      <c r="C204" s="185"/>
      <c r="D204" s="186"/>
      <c r="E204" s="180"/>
    </row>
    <row r="205" spans="1:5" s="179" customFormat="1" ht="15">
      <c r="A205" s="184"/>
      <c r="B205" s="184"/>
      <c r="C205" s="185"/>
      <c r="D205" s="186"/>
      <c r="E205" s="180"/>
    </row>
    <row r="206" spans="1:5" s="179" customFormat="1" ht="15">
      <c r="A206" s="184"/>
      <c r="B206" s="184"/>
      <c r="C206" s="185"/>
      <c r="D206" s="186"/>
      <c r="E206" s="180"/>
    </row>
    <row r="207" spans="1:5" s="179" customFormat="1" ht="15">
      <c r="A207" s="184"/>
      <c r="B207" s="184"/>
      <c r="C207" s="185"/>
      <c r="D207" s="186"/>
      <c r="E207" s="180"/>
    </row>
    <row r="208" spans="1:5" s="179" customFormat="1" ht="15">
      <c r="A208" s="184"/>
      <c r="B208" s="184"/>
      <c r="C208" s="185"/>
      <c r="D208" s="186"/>
      <c r="E208" s="180"/>
    </row>
    <row r="209" spans="1:5" s="179" customFormat="1" ht="15">
      <c r="A209" s="184"/>
      <c r="B209" s="184"/>
      <c r="C209" s="185"/>
      <c r="D209" s="186"/>
      <c r="E209" s="180"/>
    </row>
    <row r="210" spans="1:5" s="179" customFormat="1" ht="15">
      <c r="A210" s="184"/>
      <c r="B210" s="184"/>
      <c r="C210" s="185"/>
      <c r="D210" s="186"/>
      <c r="E210" s="180"/>
    </row>
    <row r="211" spans="1:5" s="179" customFormat="1" ht="15">
      <c r="A211" s="184"/>
      <c r="B211" s="184"/>
      <c r="C211" s="185"/>
      <c r="D211" s="186"/>
      <c r="E211" s="180"/>
    </row>
    <row r="212" spans="1:5" s="179" customFormat="1" ht="15">
      <c r="A212" s="184"/>
      <c r="B212" s="184"/>
      <c r="C212" s="185"/>
      <c r="D212" s="186"/>
      <c r="E212" s="180"/>
    </row>
    <row r="213" spans="1:5" s="179" customFormat="1" ht="15">
      <c r="A213" s="184"/>
      <c r="B213" s="184"/>
      <c r="C213" s="185"/>
      <c r="D213" s="186"/>
      <c r="E213" s="180"/>
    </row>
    <row r="214" spans="1:5" s="179" customFormat="1" ht="15">
      <c r="A214" s="184"/>
      <c r="B214" s="184"/>
      <c r="C214" s="185"/>
      <c r="D214" s="186"/>
      <c r="E214" s="180"/>
    </row>
    <row r="215" spans="1:5" s="179" customFormat="1" ht="15">
      <c r="A215" s="184"/>
      <c r="B215" s="184"/>
      <c r="C215" s="185"/>
      <c r="D215" s="186"/>
      <c r="E215" s="180"/>
    </row>
    <row r="216" spans="1:5" s="179" customFormat="1" ht="15">
      <c r="A216" s="184"/>
      <c r="B216" s="184"/>
      <c r="C216" s="185"/>
      <c r="D216" s="186"/>
      <c r="E216" s="180"/>
    </row>
    <row r="217" spans="1:5" s="179" customFormat="1" ht="15">
      <c r="A217" s="184"/>
      <c r="B217" s="184"/>
      <c r="C217" s="185"/>
      <c r="D217" s="186"/>
      <c r="E217" s="180"/>
    </row>
    <row r="218" spans="1:5" s="179" customFormat="1" ht="15">
      <c r="A218" s="184"/>
      <c r="B218" s="184"/>
      <c r="C218" s="185"/>
      <c r="D218" s="186"/>
      <c r="E218" s="180"/>
    </row>
    <row r="219" spans="1:5" s="179" customFormat="1" ht="15">
      <c r="A219" s="184"/>
      <c r="B219" s="184"/>
      <c r="C219" s="185"/>
      <c r="D219" s="186"/>
      <c r="E219" s="180"/>
    </row>
    <row r="220" spans="1:5" s="179" customFormat="1" ht="15">
      <c r="A220" s="184"/>
      <c r="B220" s="184"/>
      <c r="C220" s="185"/>
      <c r="D220" s="186"/>
      <c r="E220" s="180"/>
    </row>
    <row r="221" spans="1:5" s="179" customFormat="1" ht="15">
      <c r="A221" s="184"/>
      <c r="B221" s="184"/>
      <c r="C221" s="185"/>
      <c r="D221" s="186"/>
      <c r="E221" s="180"/>
    </row>
    <row r="222" spans="1:5" s="179" customFormat="1" ht="15">
      <c r="A222" s="184"/>
      <c r="B222" s="184"/>
      <c r="C222" s="185"/>
      <c r="D222" s="186"/>
      <c r="E222" s="180"/>
    </row>
    <row r="223" spans="1:5" s="179" customFormat="1" ht="15">
      <c r="A223" s="184"/>
      <c r="B223" s="184"/>
      <c r="C223" s="185"/>
      <c r="D223" s="186"/>
      <c r="E223" s="180"/>
    </row>
    <row r="224" spans="1:5" s="179" customFormat="1" ht="15">
      <c r="A224" s="184"/>
      <c r="B224" s="184"/>
      <c r="C224" s="185"/>
      <c r="D224" s="186"/>
      <c r="E224" s="180"/>
    </row>
    <row r="225" spans="1:5" s="179" customFormat="1" ht="15">
      <c r="A225" s="184"/>
      <c r="B225" s="184"/>
      <c r="C225" s="185"/>
      <c r="D225" s="186"/>
      <c r="E225" s="180"/>
    </row>
    <row r="226" spans="1:5" s="179" customFormat="1" ht="15">
      <c r="A226" s="184"/>
      <c r="B226" s="184"/>
      <c r="C226" s="185"/>
      <c r="D226" s="186"/>
      <c r="E226" s="180"/>
    </row>
    <row r="227" spans="1:5" s="179" customFormat="1" ht="15">
      <c r="A227" s="184"/>
      <c r="B227" s="184"/>
      <c r="C227" s="185"/>
      <c r="D227" s="186"/>
      <c r="E227" s="180"/>
    </row>
    <row r="228" spans="1:5" s="179" customFormat="1" ht="15">
      <c r="A228" s="184"/>
      <c r="B228" s="184"/>
      <c r="C228" s="185"/>
      <c r="D228" s="186"/>
      <c r="E228" s="180"/>
    </row>
    <row r="229" spans="1:5" s="179" customFormat="1" ht="15">
      <c r="A229" s="184"/>
      <c r="B229" s="184"/>
      <c r="C229" s="185"/>
      <c r="D229" s="186"/>
      <c r="E229" s="180"/>
    </row>
    <row r="230" spans="1:5" s="179" customFormat="1" ht="15">
      <c r="A230" s="184"/>
      <c r="B230" s="184"/>
      <c r="C230" s="185"/>
      <c r="D230" s="186"/>
      <c r="E230" s="180"/>
    </row>
    <row r="231" spans="1:5" s="179" customFormat="1" ht="15">
      <c r="A231" s="184"/>
      <c r="B231" s="184"/>
      <c r="C231" s="185"/>
      <c r="D231" s="186"/>
      <c r="E231" s="180"/>
    </row>
    <row r="232" spans="1:5" s="179" customFormat="1" ht="15">
      <c r="A232" s="184"/>
      <c r="B232" s="184"/>
      <c r="C232" s="185"/>
      <c r="D232" s="186"/>
      <c r="E232" s="180"/>
    </row>
    <row r="233" spans="1:5" s="179" customFormat="1" ht="15">
      <c r="A233" s="184"/>
      <c r="B233" s="184"/>
      <c r="C233" s="185"/>
      <c r="D233" s="186"/>
      <c r="E233" s="180"/>
    </row>
    <row r="234" spans="1:5" s="179" customFormat="1" ht="15">
      <c r="A234" s="184"/>
      <c r="B234" s="184"/>
      <c r="C234" s="185"/>
      <c r="D234" s="186"/>
      <c r="E234" s="180"/>
    </row>
    <row r="235" spans="1:5" s="179" customFormat="1" ht="15">
      <c r="A235" s="184"/>
      <c r="B235" s="184"/>
      <c r="C235" s="185"/>
      <c r="D235" s="186"/>
      <c r="E235" s="180"/>
    </row>
    <row r="236" spans="1:5" s="179" customFormat="1" ht="15">
      <c r="A236" s="184"/>
      <c r="B236" s="184"/>
      <c r="C236" s="185"/>
      <c r="D236" s="186"/>
      <c r="E236" s="180"/>
    </row>
    <row r="237" spans="1:5" s="179" customFormat="1" ht="15">
      <c r="A237" s="184"/>
      <c r="B237" s="184"/>
      <c r="C237" s="185"/>
      <c r="D237" s="186"/>
      <c r="E237" s="180"/>
    </row>
    <row r="238" spans="1:5" s="179" customFormat="1" ht="15">
      <c r="A238" s="184"/>
      <c r="B238" s="184"/>
      <c r="C238" s="185"/>
      <c r="D238" s="186"/>
      <c r="E238" s="180"/>
    </row>
    <row r="239" spans="1:5" s="179" customFormat="1" ht="15">
      <c r="A239" s="184"/>
      <c r="B239" s="184"/>
      <c r="C239" s="185"/>
      <c r="D239" s="186"/>
      <c r="E239" s="180"/>
    </row>
    <row r="240" spans="1:2" ht="15">
      <c r="A240" s="184"/>
      <c r="B240" s="184"/>
    </row>
    <row r="241" spans="1:2" ht="15">
      <c r="A241" s="184"/>
      <c r="B241" s="184"/>
    </row>
    <row r="242" spans="1:2" ht="15">
      <c r="A242" s="184"/>
      <c r="B242" s="184"/>
    </row>
    <row r="243" spans="1:2" ht="15">
      <c r="A243" s="184"/>
      <c r="B243" s="184"/>
    </row>
    <row r="244" spans="1:2" ht="15">
      <c r="A244" s="184"/>
      <c r="B244" s="184"/>
    </row>
    <row r="245" spans="1:2" ht="15">
      <c r="A245" s="184"/>
      <c r="B245" s="184"/>
    </row>
    <row r="246" spans="1:2" ht="15">
      <c r="A246" s="184"/>
      <c r="B246" s="184"/>
    </row>
    <row r="247" spans="1:2" ht="15">
      <c r="A247" s="184"/>
      <c r="B247" s="184"/>
    </row>
    <row r="248" spans="1:2" ht="15">
      <c r="A248" s="184"/>
      <c r="B248" s="184"/>
    </row>
    <row r="249" spans="1:2" ht="15">
      <c r="A249" s="184"/>
      <c r="B249" s="184"/>
    </row>
    <row r="250" spans="1:2" ht="15">
      <c r="A250" s="184"/>
      <c r="B250" s="184"/>
    </row>
    <row r="251" spans="1:2" ht="15">
      <c r="A251" s="184"/>
      <c r="B251" s="184"/>
    </row>
    <row r="252" spans="1:2" ht="15">
      <c r="A252" s="184"/>
      <c r="B252" s="184"/>
    </row>
    <row r="253" spans="1:2" ht="15">
      <c r="A253" s="184"/>
      <c r="B253" s="184"/>
    </row>
    <row r="254" spans="1:2" ht="15">
      <c r="A254" s="184"/>
      <c r="B254" s="184"/>
    </row>
    <row r="255" spans="1:2" ht="15">
      <c r="A255" s="184"/>
      <c r="B255" s="184"/>
    </row>
    <row r="256" spans="1:2" ht="15">
      <c r="A256" s="184"/>
      <c r="B256" s="184"/>
    </row>
    <row r="257" spans="1:2" ht="15">
      <c r="A257" s="184"/>
      <c r="B257" s="184"/>
    </row>
    <row r="258" spans="1:2" ht="15">
      <c r="A258" s="184"/>
      <c r="B258" s="184"/>
    </row>
    <row r="259" spans="1:2" ht="15">
      <c r="A259" s="184"/>
      <c r="B259" s="184"/>
    </row>
    <row r="260" spans="1:2" ht="15">
      <c r="A260" s="184"/>
      <c r="B260" s="184"/>
    </row>
    <row r="261" spans="1:2" ht="15">
      <c r="A261" s="184"/>
      <c r="B261" s="184"/>
    </row>
    <row r="262" spans="1:2" ht="15">
      <c r="A262" s="184"/>
      <c r="B262" s="184"/>
    </row>
    <row r="263" spans="1:2" ht="15">
      <c r="A263" s="184"/>
      <c r="B263" s="184"/>
    </row>
    <row r="264" spans="1:2" ht="15">
      <c r="A264" s="184"/>
      <c r="B264" s="184"/>
    </row>
    <row r="265" spans="1:2" ht="15">
      <c r="A265" s="184"/>
      <c r="B265" s="184"/>
    </row>
    <row r="266" spans="1:2" ht="15">
      <c r="A266" s="184"/>
      <c r="B266" s="184"/>
    </row>
    <row r="267" spans="1:2" ht="15">
      <c r="A267" s="184"/>
      <c r="B267" s="184"/>
    </row>
    <row r="268" spans="1:2" ht="15">
      <c r="A268" s="184"/>
      <c r="B268" s="184"/>
    </row>
    <row r="269" spans="1:2" ht="15">
      <c r="A269" s="184"/>
      <c r="B269" s="184"/>
    </row>
    <row r="270" spans="1:2" ht="15">
      <c r="A270" s="184"/>
      <c r="B270" s="184"/>
    </row>
    <row r="271" spans="1:2" ht="15">
      <c r="A271" s="184"/>
      <c r="B271" s="184"/>
    </row>
    <row r="272" spans="1:2" ht="15">
      <c r="A272" s="184"/>
      <c r="B272" s="184"/>
    </row>
    <row r="273" spans="1:2" ht="15">
      <c r="A273" s="184"/>
      <c r="B273" s="184"/>
    </row>
    <row r="274" spans="1:2" ht="15">
      <c r="A274" s="184"/>
      <c r="B274" s="184"/>
    </row>
    <row r="275" spans="1:2" ht="15">
      <c r="A275" s="184"/>
      <c r="B275" s="184"/>
    </row>
    <row r="276" spans="1:2" ht="15">
      <c r="A276" s="184"/>
      <c r="B276" s="184"/>
    </row>
    <row r="277" spans="1:2" ht="15">
      <c r="A277" s="184"/>
      <c r="B277" s="184"/>
    </row>
    <row r="278" spans="1:2" ht="15">
      <c r="A278" s="184"/>
      <c r="B278" s="184"/>
    </row>
    <row r="279" spans="1:2" ht="15">
      <c r="A279" s="184"/>
      <c r="B279" s="184"/>
    </row>
    <row r="280" spans="1:2" ht="15">
      <c r="A280" s="184"/>
      <c r="B280" s="184"/>
    </row>
    <row r="281" spans="1:2" ht="15">
      <c r="A281" s="184"/>
      <c r="B281" s="184"/>
    </row>
    <row r="282" spans="1:2" ht="15">
      <c r="A282" s="184"/>
      <c r="B282" s="184"/>
    </row>
    <row r="283" spans="1:2" ht="15">
      <c r="A283" s="184"/>
      <c r="B283" s="184"/>
    </row>
    <row r="284" spans="1:2" ht="15">
      <c r="A284" s="184"/>
      <c r="B284" s="184"/>
    </row>
    <row r="285" spans="1:2" ht="15">
      <c r="A285" s="184"/>
      <c r="B285" s="184"/>
    </row>
    <row r="286" spans="1:2" ht="15">
      <c r="A286" s="184"/>
      <c r="B286" s="184"/>
    </row>
    <row r="287" spans="1:2" ht="15">
      <c r="A287" s="184"/>
      <c r="B287" s="184"/>
    </row>
    <row r="288" spans="1:2" ht="15">
      <c r="A288" s="184"/>
      <c r="B288" s="184"/>
    </row>
    <row r="289" spans="1:2" ht="15">
      <c r="A289" s="184"/>
      <c r="B289" s="184"/>
    </row>
    <row r="290" spans="1:2" ht="15">
      <c r="A290" s="184"/>
      <c r="B290" s="184"/>
    </row>
    <row r="291" spans="1:2" ht="15">
      <c r="A291" s="184"/>
      <c r="B291" s="184"/>
    </row>
    <row r="292" spans="1:2" ht="15">
      <c r="A292" s="184"/>
      <c r="B292" s="184"/>
    </row>
    <row r="293" spans="1:2" ht="15">
      <c r="A293" s="184"/>
      <c r="B293" s="184"/>
    </row>
    <row r="294" spans="1:2" ht="15">
      <c r="A294" s="184"/>
      <c r="B294" s="184"/>
    </row>
    <row r="295" spans="1:2" ht="15">
      <c r="A295" s="184"/>
      <c r="B295" s="184"/>
    </row>
    <row r="296" spans="1:2" ht="15">
      <c r="A296" s="184"/>
      <c r="B296" s="184"/>
    </row>
    <row r="297" spans="1:2" ht="15">
      <c r="A297" s="184"/>
      <c r="B297" s="184"/>
    </row>
    <row r="298" spans="1:2" ht="15">
      <c r="A298" s="184"/>
      <c r="B298" s="184"/>
    </row>
    <row r="299" spans="1:2" ht="15">
      <c r="A299" s="184"/>
      <c r="B299" s="184"/>
    </row>
    <row r="300" spans="1:2" ht="15">
      <c r="A300" s="184"/>
      <c r="B300" s="184"/>
    </row>
    <row r="301" spans="1:2" ht="15">
      <c r="A301" s="184"/>
      <c r="B301" s="184"/>
    </row>
    <row r="302" spans="1:2" ht="15">
      <c r="A302" s="184"/>
      <c r="B302" s="184"/>
    </row>
    <row r="303" spans="1:2" ht="15">
      <c r="A303" s="184"/>
      <c r="B303" s="184"/>
    </row>
    <row r="304" spans="1:2" ht="15">
      <c r="A304" s="184"/>
      <c r="B304" s="184"/>
    </row>
    <row r="305" spans="1:2" ht="15">
      <c r="A305" s="184"/>
      <c r="B305" s="184"/>
    </row>
    <row r="306" spans="1:2" ht="15">
      <c r="A306" s="184"/>
      <c r="B306" s="184"/>
    </row>
    <row r="307" spans="1:2" ht="15">
      <c r="A307" s="184"/>
      <c r="B307" s="184"/>
    </row>
    <row r="308" spans="1:2" ht="15">
      <c r="A308" s="184"/>
      <c r="B308" s="184"/>
    </row>
    <row r="309" spans="1:2" ht="15">
      <c r="A309" s="184"/>
      <c r="B309" s="184"/>
    </row>
    <row r="310" spans="1:2" ht="15">
      <c r="A310" s="184"/>
      <c r="B310" s="184"/>
    </row>
    <row r="311" spans="1:2" ht="15">
      <c r="A311" s="184"/>
      <c r="B311" s="184"/>
    </row>
    <row r="312" spans="1:2" ht="15">
      <c r="A312" s="184"/>
      <c r="B312" s="184"/>
    </row>
    <row r="313" spans="1:2" ht="15">
      <c r="A313" s="184"/>
      <c r="B313" s="184"/>
    </row>
    <row r="314" spans="1:2" ht="15">
      <c r="A314" s="184"/>
      <c r="B314" s="184"/>
    </row>
    <row r="315" spans="1:2" ht="15">
      <c r="A315" s="184"/>
      <c r="B315" s="184"/>
    </row>
    <row r="316" spans="1:2" ht="15">
      <c r="A316" s="184"/>
      <c r="B316" s="184"/>
    </row>
    <row r="317" spans="1:2" ht="15">
      <c r="A317" s="184"/>
      <c r="B317" s="184"/>
    </row>
    <row r="318" spans="1:2" ht="15">
      <c r="A318" s="184"/>
      <c r="B318" s="184"/>
    </row>
    <row r="319" spans="1:2" ht="15">
      <c r="A319" s="184"/>
      <c r="B319" s="184"/>
    </row>
    <row r="320" spans="1:2" ht="15">
      <c r="A320" s="184"/>
      <c r="B320" s="184"/>
    </row>
    <row r="321" spans="1:2" ht="15">
      <c r="A321" s="184"/>
      <c r="B321" s="184"/>
    </row>
    <row r="322" spans="1:2" ht="15">
      <c r="A322" s="184"/>
      <c r="B322" s="184"/>
    </row>
    <row r="323" spans="1:2" ht="15">
      <c r="A323" s="184"/>
      <c r="B323" s="184"/>
    </row>
    <row r="324" spans="1:2" ht="15">
      <c r="A324" s="184"/>
      <c r="B324" s="184"/>
    </row>
    <row r="325" spans="1:2" ht="15">
      <c r="A325" s="184"/>
      <c r="B325" s="184"/>
    </row>
    <row r="326" spans="1:2" ht="15">
      <c r="A326" s="184"/>
      <c r="B326" s="184"/>
    </row>
    <row r="327" spans="1:2" ht="15">
      <c r="A327" s="184"/>
      <c r="B327" s="184"/>
    </row>
    <row r="328" spans="1:2" ht="15">
      <c r="A328" s="184"/>
      <c r="B328" s="184"/>
    </row>
    <row r="329" spans="1:2" ht="15">
      <c r="A329" s="184"/>
      <c r="B329" s="184"/>
    </row>
    <row r="330" spans="1:2" ht="15">
      <c r="A330" s="184"/>
      <c r="B330" s="184"/>
    </row>
    <row r="331" spans="1:2" ht="15">
      <c r="A331" s="184"/>
      <c r="B331" s="184"/>
    </row>
    <row r="332" spans="1:2" ht="15">
      <c r="A332" s="184"/>
      <c r="B332" s="184"/>
    </row>
    <row r="333" spans="1:2" ht="15">
      <c r="A333" s="184"/>
      <c r="B333" s="184"/>
    </row>
    <row r="334" spans="1:2" ht="15">
      <c r="A334" s="184"/>
      <c r="B334" s="184"/>
    </row>
    <row r="335" spans="1:2" ht="15">
      <c r="A335" s="184"/>
      <c r="B335" s="184"/>
    </row>
    <row r="336" spans="1:2" ht="15">
      <c r="A336" s="184"/>
      <c r="B336" s="184"/>
    </row>
    <row r="337" spans="1:2" ht="15">
      <c r="A337" s="184"/>
      <c r="B337" s="184"/>
    </row>
    <row r="338" spans="1:2" ht="15">
      <c r="A338" s="184"/>
      <c r="B338" s="184"/>
    </row>
    <row r="339" spans="1:2" ht="15">
      <c r="A339" s="184"/>
      <c r="B339" s="184"/>
    </row>
    <row r="340" spans="1:2" ht="15">
      <c r="A340" s="184"/>
      <c r="B340" s="184"/>
    </row>
    <row r="341" spans="1:2" ht="15">
      <c r="A341" s="184"/>
      <c r="B341" s="184"/>
    </row>
    <row r="342" spans="1:2" ht="15">
      <c r="A342" s="184"/>
      <c r="B342" s="184"/>
    </row>
    <row r="343" spans="1:2" ht="15">
      <c r="A343" s="184"/>
      <c r="B343" s="184"/>
    </row>
    <row r="344" spans="1:2" ht="15">
      <c r="A344" s="184"/>
      <c r="B344" s="184"/>
    </row>
    <row r="345" spans="1:2" ht="15">
      <c r="A345" s="184"/>
      <c r="B345" s="184"/>
    </row>
    <row r="346" spans="1:2" ht="15">
      <c r="A346" s="184"/>
      <c r="B346" s="184"/>
    </row>
    <row r="347" spans="1:2" ht="15">
      <c r="A347" s="184"/>
      <c r="B347" s="184"/>
    </row>
    <row r="348" spans="1:2" ht="15">
      <c r="A348" s="184"/>
      <c r="B348" s="184"/>
    </row>
    <row r="349" spans="1:2" ht="15">
      <c r="A349" s="184"/>
      <c r="B349" s="184"/>
    </row>
    <row r="350" spans="1:2" ht="15">
      <c r="A350" s="184"/>
      <c r="B350" s="184"/>
    </row>
    <row r="351" spans="1:2" ht="15">
      <c r="A351" s="184"/>
      <c r="B351" s="184"/>
    </row>
    <row r="352" spans="1:2" ht="15">
      <c r="A352" s="184"/>
      <c r="B352" s="184"/>
    </row>
    <row r="353" spans="1:2" ht="15">
      <c r="A353" s="184"/>
      <c r="B353" s="184"/>
    </row>
    <row r="354" spans="1:2" ht="15">
      <c r="A354" s="184"/>
      <c r="B354" s="184"/>
    </row>
    <row r="355" spans="1:2" ht="15">
      <c r="A355" s="184"/>
      <c r="B355" s="184"/>
    </row>
    <row r="356" spans="1:2" ht="15">
      <c r="A356" s="184"/>
      <c r="B356" s="184"/>
    </row>
    <row r="357" spans="1:2" ht="15">
      <c r="A357" s="184"/>
      <c r="B357" s="184"/>
    </row>
    <row r="358" spans="1:2" ht="15">
      <c r="A358" s="184"/>
      <c r="B358" s="184"/>
    </row>
    <row r="359" spans="1:2" ht="15">
      <c r="A359" s="184"/>
      <c r="B359" s="184"/>
    </row>
    <row r="360" spans="1:2" ht="15">
      <c r="A360" s="184"/>
      <c r="B360" s="184"/>
    </row>
    <row r="361" spans="1:2" ht="15">
      <c r="A361" s="184"/>
      <c r="B361" s="184"/>
    </row>
    <row r="362" spans="1:2" ht="15">
      <c r="A362" s="184"/>
      <c r="B362" s="184"/>
    </row>
    <row r="363" spans="1:2" ht="15">
      <c r="A363" s="184"/>
      <c r="B363" s="184"/>
    </row>
    <row r="364" spans="1:2" ht="15">
      <c r="A364" s="184"/>
      <c r="B364" s="184"/>
    </row>
    <row r="365" spans="1:2" ht="15">
      <c r="A365" s="184"/>
      <c r="B365" s="184"/>
    </row>
    <row r="366" spans="1:2" ht="15">
      <c r="A366" s="184"/>
      <c r="B366" s="184"/>
    </row>
    <row r="367" spans="1:2" ht="15">
      <c r="A367" s="184"/>
      <c r="B367" s="184"/>
    </row>
    <row r="368" spans="1:2" ht="15">
      <c r="A368" s="184"/>
      <c r="B368" s="184"/>
    </row>
    <row r="369" spans="1:2" ht="15">
      <c r="A369" s="184"/>
      <c r="B369" s="184"/>
    </row>
    <row r="370" spans="1:2" ht="15">
      <c r="A370" s="184"/>
      <c r="B370" s="184"/>
    </row>
    <row r="371" spans="1:2" ht="15">
      <c r="A371" s="184"/>
      <c r="B371" s="184"/>
    </row>
    <row r="372" spans="1:2" ht="15">
      <c r="A372" s="184"/>
      <c r="B372" s="184"/>
    </row>
    <row r="373" spans="1:2" ht="15">
      <c r="A373" s="184"/>
      <c r="B373" s="184"/>
    </row>
    <row r="374" spans="1:2" ht="15">
      <c r="A374" s="184"/>
      <c r="B374" s="184"/>
    </row>
    <row r="375" spans="1:2" ht="15">
      <c r="A375" s="184"/>
      <c r="B375" s="184"/>
    </row>
    <row r="376" spans="1:2" ht="15">
      <c r="A376" s="184"/>
      <c r="B376" s="184"/>
    </row>
    <row r="377" spans="1:2" ht="15">
      <c r="A377" s="184"/>
      <c r="B377" s="184"/>
    </row>
    <row r="378" spans="1:2" ht="15">
      <c r="A378" s="184"/>
      <c r="B378" s="184"/>
    </row>
    <row r="379" spans="1:2" ht="15">
      <c r="A379" s="184"/>
      <c r="B379" s="184"/>
    </row>
    <row r="380" spans="1:2" ht="15">
      <c r="A380" s="184"/>
      <c r="B380" s="184"/>
    </row>
    <row r="381" spans="1:2" ht="15">
      <c r="A381" s="184"/>
      <c r="B381" s="184"/>
    </row>
    <row r="382" spans="1:2" ht="15">
      <c r="A382" s="184"/>
      <c r="B382" s="184"/>
    </row>
    <row r="383" spans="1:2" ht="15">
      <c r="A383" s="184"/>
      <c r="B383" s="184"/>
    </row>
    <row r="384" spans="1:2" ht="15">
      <c r="A384" s="184"/>
      <c r="B384" s="184"/>
    </row>
    <row r="385" spans="1:2" ht="15">
      <c r="A385" s="184"/>
      <c r="B385" s="184"/>
    </row>
    <row r="386" spans="1:2" ht="15">
      <c r="A386" s="184"/>
      <c r="B386" s="184"/>
    </row>
    <row r="387" spans="1:2" ht="15">
      <c r="A387" s="184"/>
      <c r="B387" s="184"/>
    </row>
    <row r="388" spans="1:2" ht="15">
      <c r="A388" s="184"/>
      <c r="B388" s="184"/>
    </row>
    <row r="389" spans="1:2" ht="15">
      <c r="A389" s="184"/>
      <c r="B389" s="184"/>
    </row>
    <row r="390" spans="1:2" ht="15">
      <c r="A390" s="184"/>
      <c r="B390" s="184"/>
    </row>
    <row r="391" spans="1:2" ht="15">
      <c r="A391" s="184"/>
      <c r="B391" s="184"/>
    </row>
    <row r="392" spans="1:2" ht="15">
      <c r="A392" s="184"/>
      <c r="B392" s="184"/>
    </row>
    <row r="393" spans="1:2" ht="15">
      <c r="A393" s="184"/>
      <c r="B393" s="184"/>
    </row>
    <row r="394" spans="1:2" ht="15">
      <c r="A394" s="184"/>
      <c r="B394" s="184"/>
    </row>
    <row r="395" spans="1:2" ht="15">
      <c r="A395" s="184"/>
      <c r="B395" s="184"/>
    </row>
    <row r="396" spans="1:2" ht="15">
      <c r="A396" s="184"/>
      <c r="B396" s="184"/>
    </row>
    <row r="397" spans="1:2" ht="15">
      <c r="A397" s="184"/>
      <c r="B397" s="184"/>
    </row>
    <row r="398" spans="1:2" ht="15">
      <c r="A398" s="184"/>
      <c r="B398" s="184"/>
    </row>
    <row r="399" spans="1:2" ht="15">
      <c r="A399" s="184"/>
      <c r="B399" s="184"/>
    </row>
    <row r="400" spans="1:2" ht="15">
      <c r="A400" s="184"/>
      <c r="B400" s="184"/>
    </row>
    <row r="401" spans="1:2" ht="15">
      <c r="A401" s="184"/>
      <c r="B401" s="184"/>
    </row>
    <row r="402" spans="1:2" ht="15">
      <c r="A402" s="184"/>
      <c r="B402" s="184"/>
    </row>
    <row r="403" spans="1:2" ht="15">
      <c r="A403" s="184"/>
      <c r="B403" s="184"/>
    </row>
    <row r="404" spans="1:2" ht="15">
      <c r="A404" s="184"/>
      <c r="B404" s="184"/>
    </row>
    <row r="405" spans="1:2" ht="15">
      <c r="A405" s="184"/>
      <c r="B405" s="184"/>
    </row>
    <row r="406" spans="1:2" ht="15">
      <c r="A406" s="184"/>
      <c r="B406" s="184"/>
    </row>
    <row r="407" spans="1:2" ht="15">
      <c r="A407" s="184"/>
      <c r="B407" s="184"/>
    </row>
    <row r="408" spans="1:2" ht="15">
      <c r="A408" s="184"/>
      <c r="B408" s="184"/>
    </row>
    <row r="409" spans="1:2" ht="15">
      <c r="A409" s="184"/>
      <c r="B409" s="184"/>
    </row>
    <row r="410" spans="1:2" ht="15">
      <c r="A410" s="184"/>
      <c r="B410" s="184"/>
    </row>
    <row r="411" spans="1:2" ht="15">
      <c r="A411" s="184"/>
      <c r="B411" s="184"/>
    </row>
    <row r="412" spans="1:2" ht="15">
      <c r="A412" s="184"/>
      <c r="B412" s="184"/>
    </row>
    <row r="413" spans="1:2" ht="15">
      <c r="A413" s="184"/>
      <c r="B413" s="184"/>
    </row>
    <row r="414" spans="1:2" ht="15">
      <c r="A414" s="184"/>
      <c r="B414" s="184"/>
    </row>
    <row r="415" spans="1:2" ht="15">
      <c r="A415" s="184"/>
      <c r="B415" s="184"/>
    </row>
    <row r="416" spans="1:2" ht="15">
      <c r="A416" s="184"/>
      <c r="B416" s="184"/>
    </row>
    <row r="417" spans="1:2" ht="15">
      <c r="A417" s="184"/>
      <c r="B417" s="184"/>
    </row>
    <row r="418" spans="1:2" ht="15">
      <c r="A418" s="184"/>
      <c r="B418" s="184"/>
    </row>
    <row r="419" spans="1:2" ht="15">
      <c r="A419" s="184"/>
      <c r="B419" s="184"/>
    </row>
    <row r="420" spans="1:2" ht="15">
      <c r="A420" s="184"/>
      <c r="B420" s="184"/>
    </row>
    <row r="421" spans="1:2" ht="15">
      <c r="A421" s="184"/>
      <c r="B421" s="184"/>
    </row>
    <row r="422" spans="1:2" ht="15">
      <c r="A422" s="184"/>
      <c r="B422" s="184"/>
    </row>
    <row r="423" spans="1:2" ht="15">
      <c r="A423" s="184"/>
      <c r="B423" s="184"/>
    </row>
    <row r="424" spans="1:2" ht="15">
      <c r="A424" s="184"/>
      <c r="B424" s="184"/>
    </row>
    <row r="425" spans="1:2" ht="15">
      <c r="A425" s="184"/>
      <c r="B425" s="184"/>
    </row>
    <row r="426" spans="1:2" ht="15">
      <c r="A426" s="184"/>
      <c r="B426" s="184"/>
    </row>
    <row r="427" spans="1:2" ht="15">
      <c r="A427" s="184"/>
      <c r="B427" s="184"/>
    </row>
    <row r="428" spans="1:2" ht="15">
      <c r="A428" s="184"/>
      <c r="B428" s="184"/>
    </row>
    <row r="429" spans="1:2" ht="15">
      <c r="A429" s="184"/>
      <c r="B429" s="184"/>
    </row>
    <row r="430" spans="1:2" ht="15">
      <c r="A430" s="184"/>
      <c r="B430" s="184"/>
    </row>
    <row r="431" spans="1:2" ht="15">
      <c r="A431" s="184"/>
      <c r="B431" s="184"/>
    </row>
    <row r="432" spans="1:2" ht="15">
      <c r="A432" s="184"/>
      <c r="B432" s="184"/>
    </row>
    <row r="433" spans="1:2" ht="15">
      <c r="A433" s="184"/>
      <c r="B433" s="184"/>
    </row>
    <row r="434" spans="1:2" ht="15">
      <c r="A434" s="184"/>
      <c r="B434" s="184"/>
    </row>
    <row r="435" spans="1:2" ht="15">
      <c r="A435" s="184"/>
      <c r="B435" s="184"/>
    </row>
    <row r="436" spans="1:2" ht="15">
      <c r="A436" s="184"/>
      <c r="B436" s="184"/>
    </row>
    <row r="437" spans="1:2" ht="15">
      <c r="A437" s="184"/>
      <c r="B437" s="184"/>
    </row>
    <row r="438" spans="1:2" ht="15">
      <c r="A438" s="184"/>
      <c r="B438" s="184"/>
    </row>
    <row r="439" spans="1:2" ht="15">
      <c r="A439" s="184"/>
      <c r="B439" s="184"/>
    </row>
    <row r="440" spans="1:2" ht="15">
      <c r="A440" s="184"/>
      <c r="B440" s="184"/>
    </row>
    <row r="441" spans="1:2" ht="15">
      <c r="A441" s="184"/>
      <c r="B441" s="184"/>
    </row>
    <row r="442" spans="1:2" ht="15">
      <c r="A442" s="184"/>
      <c r="B442" s="184"/>
    </row>
    <row r="443" spans="1:2" ht="15">
      <c r="A443" s="184"/>
      <c r="B443" s="184"/>
    </row>
    <row r="444" spans="1:2" ht="15">
      <c r="A444" s="184"/>
      <c r="B444" s="184"/>
    </row>
    <row r="445" spans="1:2" ht="15">
      <c r="A445" s="184"/>
      <c r="B445" s="184"/>
    </row>
    <row r="446" spans="1:2" ht="15">
      <c r="A446" s="184"/>
      <c r="B446" s="184"/>
    </row>
    <row r="447" spans="1:2" ht="15">
      <c r="A447" s="184"/>
      <c r="B447" s="184"/>
    </row>
    <row r="448" spans="1:2" ht="15">
      <c r="A448" s="184"/>
      <c r="B448" s="184"/>
    </row>
    <row r="449" spans="1:2" ht="15">
      <c r="A449" s="184"/>
      <c r="B449" s="184"/>
    </row>
    <row r="450" spans="1:2" ht="15">
      <c r="A450" s="184"/>
      <c r="B450" s="184"/>
    </row>
    <row r="451" spans="1:2" ht="15">
      <c r="A451" s="184"/>
      <c r="B451" s="184"/>
    </row>
    <row r="452" spans="1:2" ht="15">
      <c r="A452" s="184"/>
      <c r="B452" s="184"/>
    </row>
    <row r="453" spans="1:2" ht="15">
      <c r="A453" s="184"/>
      <c r="B453" s="184"/>
    </row>
    <row r="454" spans="1:2" ht="15">
      <c r="A454" s="184"/>
      <c r="B454" s="184"/>
    </row>
    <row r="455" spans="1:2" ht="15">
      <c r="A455" s="184"/>
      <c r="B455" s="184"/>
    </row>
    <row r="456" spans="1:2" ht="15">
      <c r="A456" s="184"/>
      <c r="B456" s="184"/>
    </row>
    <row r="457" spans="1:2" ht="15">
      <c r="A457" s="184"/>
      <c r="B457" s="184"/>
    </row>
    <row r="458" spans="1:2" ht="15">
      <c r="A458" s="184"/>
      <c r="B458" s="184"/>
    </row>
    <row r="459" spans="1:2" ht="15">
      <c r="A459" s="184"/>
      <c r="B459" s="184"/>
    </row>
    <row r="460" spans="1:2" ht="15">
      <c r="A460" s="184"/>
      <c r="B460" s="184"/>
    </row>
    <row r="461" spans="1:2" ht="15">
      <c r="A461" s="184"/>
      <c r="B461" s="184"/>
    </row>
    <row r="462" spans="1:2" ht="15">
      <c r="A462" s="184"/>
      <c r="B462" s="184"/>
    </row>
    <row r="463" spans="1:2" ht="15">
      <c r="A463" s="184"/>
      <c r="B463" s="184"/>
    </row>
    <row r="464" spans="1:2" ht="15">
      <c r="A464" s="184"/>
      <c r="B464" s="184"/>
    </row>
    <row r="465" spans="1:2" ht="15">
      <c r="A465" s="184"/>
      <c r="B465" s="184"/>
    </row>
    <row r="466" spans="1:2" ht="15">
      <c r="A466" s="184"/>
      <c r="B466" s="184"/>
    </row>
    <row r="467" spans="1:2" ht="15">
      <c r="A467" s="184"/>
      <c r="B467" s="184"/>
    </row>
    <row r="468" spans="1:2" ht="15">
      <c r="A468" s="184"/>
      <c r="B468" s="184"/>
    </row>
    <row r="469" spans="1:2" ht="15">
      <c r="A469" s="184"/>
      <c r="B469" s="184"/>
    </row>
    <row r="470" spans="1:2" ht="15">
      <c r="A470" s="184"/>
      <c r="B470" s="184"/>
    </row>
    <row r="471" spans="1:2" ht="15">
      <c r="A471" s="184"/>
      <c r="B471" s="184"/>
    </row>
    <row r="472" spans="1:2" ht="15">
      <c r="A472" s="184"/>
      <c r="B472" s="184"/>
    </row>
    <row r="473" spans="1:2" ht="15">
      <c r="A473" s="184"/>
      <c r="B473" s="184"/>
    </row>
    <row r="474" spans="1:2" ht="15">
      <c r="A474" s="184"/>
      <c r="B474" s="184"/>
    </row>
    <row r="475" spans="1:2" ht="15">
      <c r="A475" s="184"/>
      <c r="B475" s="184"/>
    </row>
    <row r="476" spans="1:2" ht="15">
      <c r="A476" s="184"/>
      <c r="B476" s="184"/>
    </row>
    <row r="477" spans="1:2" ht="15">
      <c r="A477" s="184"/>
      <c r="B477" s="184"/>
    </row>
    <row r="478" spans="1:2" ht="15">
      <c r="A478" s="184"/>
      <c r="B478" s="184"/>
    </row>
    <row r="479" spans="1:2" ht="15">
      <c r="A479" s="184"/>
      <c r="B479" s="184"/>
    </row>
    <row r="480" spans="1:2" ht="15">
      <c r="A480" s="184"/>
      <c r="B480" s="184"/>
    </row>
    <row r="481" spans="1:2" ht="15">
      <c r="A481" s="184"/>
      <c r="B481" s="184"/>
    </row>
    <row r="482" spans="1:2" ht="15">
      <c r="A482" s="184"/>
      <c r="B482" s="184"/>
    </row>
    <row r="483" spans="1:2" ht="15">
      <c r="A483" s="184"/>
      <c r="B483" s="184"/>
    </row>
    <row r="484" spans="1:2" ht="15">
      <c r="A484" s="184"/>
      <c r="B484" s="184"/>
    </row>
    <row r="485" spans="1:2" ht="15">
      <c r="A485" s="184"/>
      <c r="B485" s="184"/>
    </row>
    <row r="486" spans="1:2" ht="15">
      <c r="A486" s="184"/>
      <c r="B486" s="184"/>
    </row>
    <row r="487" spans="1:2" ht="15">
      <c r="A487" s="184"/>
      <c r="B487" s="184"/>
    </row>
    <row r="488" spans="1:2" ht="15">
      <c r="A488" s="184"/>
      <c r="B488" s="184"/>
    </row>
    <row r="489" spans="1:2" ht="15">
      <c r="A489" s="184"/>
      <c r="B489" s="184"/>
    </row>
    <row r="490" spans="1:2" ht="15">
      <c r="A490" s="184"/>
      <c r="B490" s="184"/>
    </row>
    <row r="491" spans="1:2" ht="15">
      <c r="A491" s="184"/>
      <c r="B491" s="184"/>
    </row>
    <row r="492" spans="1:2" ht="15">
      <c r="A492" s="184"/>
      <c r="B492" s="184"/>
    </row>
    <row r="493" spans="1:2" ht="15">
      <c r="A493" s="184"/>
      <c r="B493" s="184"/>
    </row>
    <row r="494" spans="1:2" ht="15">
      <c r="A494" s="184"/>
      <c r="B494" s="184"/>
    </row>
    <row r="495" spans="1:2" ht="15">
      <c r="A495" s="184"/>
      <c r="B495" s="184"/>
    </row>
    <row r="496" spans="1:2" ht="15">
      <c r="A496" s="184"/>
      <c r="B496" s="184"/>
    </row>
    <row r="497" spans="1:2" ht="15">
      <c r="A497" s="184"/>
      <c r="B497" s="184"/>
    </row>
    <row r="498" spans="1:2" ht="15">
      <c r="A498" s="184"/>
      <c r="B498" s="184"/>
    </row>
    <row r="499" spans="1:2" ht="15">
      <c r="A499" s="184"/>
      <c r="B499" s="184"/>
    </row>
    <row r="500" spans="1:2" ht="15">
      <c r="A500" s="184"/>
      <c r="B500" s="184"/>
    </row>
    <row r="501" spans="1:2" ht="15">
      <c r="A501" s="184"/>
      <c r="B501" s="184"/>
    </row>
    <row r="502" spans="1:2" ht="15">
      <c r="A502" s="184"/>
      <c r="B502" s="184"/>
    </row>
    <row r="503" spans="1:2" ht="15">
      <c r="A503" s="184"/>
      <c r="B503" s="184"/>
    </row>
    <row r="504" spans="1:2" ht="15">
      <c r="A504" s="184"/>
      <c r="B504" s="184"/>
    </row>
    <row r="505" spans="1:2" ht="15">
      <c r="A505" s="184"/>
      <c r="B505" s="184"/>
    </row>
    <row r="506" spans="1:2" ht="15">
      <c r="A506" s="184"/>
      <c r="B506" s="184"/>
    </row>
    <row r="507" spans="1:2" ht="15">
      <c r="A507" s="184"/>
      <c r="B507" s="184"/>
    </row>
    <row r="508" spans="1:2" ht="15">
      <c r="A508" s="184"/>
      <c r="B508" s="184"/>
    </row>
    <row r="509" spans="1:2" ht="15">
      <c r="A509" s="184"/>
      <c r="B509" s="184"/>
    </row>
    <row r="510" spans="1:2" ht="15">
      <c r="A510" s="184"/>
      <c r="B510" s="184"/>
    </row>
    <row r="511" spans="1:2" ht="15">
      <c r="A511" s="184"/>
      <c r="B511" s="184"/>
    </row>
    <row r="512" spans="1:2" ht="15">
      <c r="A512" s="184"/>
      <c r="B512" s="184"/>
    </row>
    <row r="513" spans="1:2" ht="15">
      <c r="A513" s="184"/>
      <c r="B513" s="184"/>
    </row>
    <row r="514" spans="1:2" ht="15">
      <c r="A514" s="184"/>
      <c r="B514" s="184"/>
    </row>
    <row r="515" spans="1:2" ht="15">
      <c r="A515" s="184"/>
      <c r="B515" s="184"/>
    </row>
    <row r="516" spans="1:2" ht="15">
      <c r="A516" s="184"/>
      <c r="B516" s="184"/>
    </row>
    <row r="517" spans="1:2" ht="15">
      <c r="A517" s="184"/>
      <c r="B517" s="184"/>
    </row>
    <row r="518" spans="1:2" ht="15">
      <c r="A518" s="184"/>
      <c r="B518" s="184"/>
    </row>
    <row r="519" spans="1:2" ht="15">
      <c r="A519" s="184"/>
      <c r="B519" s="184"/>
    </row>
    <row r="520" spans="1:2" ht="15">
      <c r="A520" s="184"/>
      <c r="B520" s="184"/>
    </row>
    <row r="521" spans="1:2" ht="15">
      <c r="A521" s="184"/>
      <c r="B521" s="184"/>
    </row>
    <row r="522" spans="1:2" ht="15">
      <c r="A522" s="184"/>
      <c r="B522" s="184"/>
    </row>
    <row r="523" spans="1:2" ht="15">
      <c r="A523" s="184"/>
      <c r="B523" s="184"/>
    </row>
    <row r="524" spans="1:2" ht="15">
      <c r="A524" s="184"/>
      <c r="B524" s="184"/>
    </row>
    <row r="525" spans="1:2" ht="15">
      <c r="A525" s="184"/>
      <c r="B525" s="184"/>
    </row>
    <row r="526" spans="1:2" ht="15">
      <c r="A526" s="184"/>
      <c r="B526" s="184"/>
    </row>
    <row r="527" spans="1:2" ht="15">
      <c r="A527" s="184"/>
      <c r="B527" s="184"/>
    </row>
    <row r="528" spans="1:2" ht="15">
      <c r="A528" s="184"/>
      <c r="B528" s="184"/>
    </row>
    <row r="529" spans="1:2" ht="15">
      <c r="A529" s="184"/>
      <c r="B529" s="184"/>
    </row>
    <row r="530" spans="1:2" ht="15">
      <c r="A530" s="184"/>
      <c r="B530" s="184"/>
    </row>
    <row r="531" spans="1:2" ht="15">
      <c r="A531" s="184"/>
      <c r="B531" s="184"/>
    </row>
    <row r="532" spans="1:2" ht="15">
      <c r="A532" s="184"/>
      <c r="B532" s="184"/>
    </row>
    <row r="533" spans="1:2" ht="15">
      <c r="A533" s="184"/>
      <c r="B533" s="184"/>
    </row>
    <row r="534" spans="1:2" ht="15">
      <c r="A534" s="184"/>
      <c r="B534" s="184"/>
    </row>
    <row r="535" spans="1:2" ht="15">
      <c r="A535" s="184"/>
      <c r="B535" s="184"/>
    </row>
    <row r="536" spans="1:2" ht="15">
      <c r="A536" s="184"/>
      <c r="B536" s="184"/>
    </row>
    <row r="537" spans="1:2" ht="15">
      <c r="A537" s="184"/>
      <c r="B537" s="184"/>
    </row>
    <row r="538" spans="1:2" ht="15">
      <c r="A538" s="184"/>
      <c r="B538" s="184"/>
    </row>
    <row r="539" spans="1:2" ht="15">
      <c r="A539" s="184"/>
      <c r="B539" s="184"/>
    </row>
    <row r="540" spans="1:2" ht="15">
      <c r="A540" s="184"/>
      <c r="B540" s="184"/>
    </row>
    <row r="541" spans="1:2" ht="15">
      <c r="A541" s="184"/>
      <c r="B541" s="184"/>
    </row>
    <row r="542" spans="1:2" ht="15">
      <c r="A542" s="184"/>
      <c r="B542" s="184"/>
    </row>
    <row r="543" spans="1:2" ht="15">
      <c r="A543" s="184"/>
      <c r="B543" s="184"/>
    </row>
    <row r="544" spans="1:2" ht="15">
      <c r="A544" s="184"/>
      <c r="B544" s="184"/>
    </row>
    <row r="545" spans="1:2" ht="15">
      <c r="A545" s="184"/>
      <c r="B545" s="184"/>
    </row>
    <row r="546" spans="1:2" ht="15">
      <c r="A546" s="184"/>
      <c r="B546" s="184"/>
    </row>
    <row r="547" spans="1:2" ht="15">
      <c r="A547" s="184"/>
      <c r="B547" s="184"/>
    </row>
    <row r="548" spans="1:2" ht="15">
      <c r="A548" s="184"/>
      <c r="B548" s="184"/>
    </row>
    <row r="549" spans="1:2" ht="15">
      <c r="A549" s="184"/>
      <c r="B549" s="184"/>
    </row>
    <row r="550" spans="1:2" ht="15">
      <c r="A550" s="184"/>
      <c r="B550" s="184"/>
    </row>
    <row r="551" spans="1:2" ht="15">
      <c r="A551" s="184"/>
      <c r="B551" s="184"/>
    </row>
    <row r="552" spans="1:2" ht="15">
      <c r="A552" s="184"/>
      <c r="B552" s="184"/>
    </row>
    <row r="553" spans="1:2" ht="15">
      <c r="A553" s="184"/>
      <c r="B553" s="184"/>
    </row>
    <row r="554" spans="1:2" ht="15">
      <c r="A554" s="184"/>
      <c r="B554" s="184"/>
    </row>
    <row r="555" spans="1:2" ht="15">
      <c r="A555" s="184"/>
      <c r="B555" s="184"/>
    </row>
    <row r="556" spans="1:2" ht="15">
      <c r="A556" s="184"/>
      <c r="B556" s="184"/>
    </row>
    <row r="557" spans="1:2" ht="15">
      <c r="A557" s="184"/>
      <c r="B557" s="184"/>
    </row>
    <row r="558" spans="1:2" ht="15">
      <c r="A558" s="184"/>
      <c r="B558" s="184"/>
    </row>
    <row r="559" spans="1:2" ht="15">
      <c r="A559" s="184"/>
      <c r="B559" s="184"/>
    </row>
    <row r="560" spans="1:2" ht="15">
      <c r="A560" s="184"/>
      <c r="B560" s="184"/>
    </row>
    <row r="561" spans="1:2" ht="15">
      <c r="A561" s="184"/>
      <c r="B561" s="184"/>
    </row>
    <row r="562" spans="1:2" ht="15">
      <c r="A562" s="184"/>
      <c r="B562" s="184"/>
    </row>
    <row r="563" spans="1:2" ht="15">
      <c r="A563" s="184"/>
      <c r="B563" s="184"/>
    </row>
    <row r="564" spans="1:2" ht="15">
      <c r="A564" s="184"/>
      <c r="B564" s="184"/>
    </row>
    <row r="565" spans="1:2" ht="15">
      <c r="A565" s="184"/>
      <c r="B565" s="184"/>
    </row>
    <row r="566" spans="1:2" ht="15">
      <c r="A566" s="184"/>
      <c r="B566" s="184"/>
    </row>
    <row r="567" spans="1:2" ht="15">
      <c r="A567" s="184"/>
      <c r="B567" s="184"/>
    </row>
    <row r="568" spans="1:2" ht="15">
      <c r="A568" s="184"/>
      <c r="B568" s="184"/>
    </row>
    <row r="569" spans="1:2" ht="15">
      <c r="A569" s="184"/>
      <c r="B569" s="184"/>
    </row>
    <row r="570" spans="1:2" ht="15">
      <c r="A570" s="184"/>
      <c r="B570" s="184"/>
    </row>
    <row r="571" spans="1:2" ht="15">
      <c r="A571" s="184"/>
      <c r="B571" s="184"/>
    </row>
    <row r="572" spans="1:2" ht="15">
      <c r="A572" s="184"/>
      <c r="B572" s="184"/>
    </row>
    <row r="573" spans="1:2" ht="15">
      <c r="A573" s="184"/>
      <c r="B573" s="184"/>
    </row>
    <row r="574" spans="1:2" ht="15">
      <c r="A574" s="184"/>
      <c r="B574" s="184"/>
    </row>
    <row r="575" spans="1:2" ht="15">
      <c r="A575" s="184"/>
      <c r="B575" s="184"/>
    </row>
    <row r="576" spans="1:2" ht="15">
      <c r="A576" s="184"/>
      <c r="B576" s="184"/>
    </row>
    <row r="577" spans="1:2" ht="15">
      <c r="A577" s="184"/>
      <c r="B577" s="184"/>
    </row>
    <row r="578" spans="1:2" ht="15">
      <c r="A578" s="184"/>
      <c r="B578" s="184"/>
    </row>
    <row r="579" spans="1:2" ht="15">
      <c r="A579" s="184"/>
      <c r="B579" s="184"/>
    </row>
    <row r="580" spans="1:2" ht="15">
      <c r="A580" s="184"/>
      <c r="B580" s="184"/>
    </row>
    <row r="581" spans="1:2" ht="15">
      <c r="A581" s="184"/>
      <c r="B581" s="184"/>
    </row>
    <row r="582" spans="1:2" ht="15">
      <c r="A582" s="184"/>
      <c r="B582" s="184"/>
    </row>
    <row r="583" spans="1:2" ht="15">
      <c r="A583" s="184"/>
      <c r="B583" s="184"/>
    </row>
    <row r="584" spans="1:2" ht="15">
      <c r="A584" s="184"/>
      <c r="B584" s="184"/>
    </row>
    <row r="585" spans="1:2" ht="15">
      <c r="A585" s="184"/>
      <c r="B585" s="184"/>
    </row>
    <row r="586" spans="1:2" ht="15">
      <c r="A586" s="184"/>
      <c r="B586" s="184"/>
    </row>
    <row r="587" spans="1:2" ht="15">
      <c r="A587" s="184"/>
      <c r="B587" s="184"/>
    </row>
    <row r="588" spans="1:2" ht="15">
      <c r="A588" s="184"/>
      <c r="B588" s="184"/>
    </row>
    <row r="589" spans="1:2" ht="15">
      <c r="A589" s="184"/>
      <c r="B589" s="184"/>
    </row>
    <row r="590" spans="1:2" ht="15">
      <c r="A590" s="184"/>
      <c r="B590" s="184"/>
    </row>
    <row r="591" spans="1:2" ht="15">
      <c r="A591" s="184"/>
      <c r="B591" s="184"/>
    </row>
    <row r="592" spans="1:2" ht="15">
      <c r="A592" s="184"/>
      <c r="B592" s="184"/>
    </row>
    <row r="593" spans="1:2" ht="15">
      <c r="A593" s="184"/>
      <c r="B593" s="184"/>
    </row>
    <row r="594" spans="1:2" ht="15">
      <c r="A594" s="184"/>
      <c r="B594" s="184"/>
    </row>
    <row r="595" spans="1:2" ht="15">
      <c r="A595" s="184"/>
      <c r="B595" s="184"/>
    </row>
    <row r="596" spans="1:2" ht="15">
      <c r="A596" s="184"/>
      <c r="B596" s="184"/>
    </row>
    <row r="597" spans="1:2" ht="15">
      <c r="A597" s="184"/>
      <c r="B597" s="184"/>
    </row>
    <row r="598" spans="1:2" ht="15">
      <c r="A598" s="184"/>
      <c r="B598" s="184"/>
    </row>
    <row r="599" spans="1:2" ht="15">
      <c r="A599" s="184"/>
      <c r="B599" s="184"/>
    </row>
    <row r="600" spans="1:2" ht="15">
      <c r="A600" s="184"/>
      <c r="B600" s="184"/>
    </row>
    <row r="601" spans="1:2" ht="15">
      <c r="A601" s="184"/>
      <c r="B601" s="184"/>
    </row>
    <row r="602" spans="1:2" ht="15">
      <c r="A602" s="184"/>
      <c r="B602" s="184"/>
    </row>
    <row r="603" spans="1:2" ht="15">
      <c r="A603" s="184"/>
      <c r="B603" s="184"/>
    </row>
    <row r="604" spans="1:2" ht="15">
      <c r="A604" s="184"/>
      <c r="B604" s="184"/>
    </row>
    <row r="605" spans="1:2" ht="15">
      <c r="A605" s="184"/>
      <c r="B605" s="184"/>
    </row>
    <row r="606" spans="1:2" ht="15">
      <c r="A606" s="184"/>
      <c r="B606" s="184"/>
    </row>
    <row r="607" spans="1:2" ht="15">
      <c r="A607" s="184"/>
      <c r="B607" s="184"/>
    </row>
    <row r="608" spans="1:2" ht="15">
      <c r="A608" s="184"/>
      <c r="B608" s="184"/>
    </row>
    <row r="609" spans="1:2" ht="15">
      <c r="A609" s="184"/>
      <c r="B609" s="184"/>
    </row>
    <row r="610" spans="1:2" ht="15">
      <c r="A610" s="184"/>
      <c r="B610" s="184"/>
    </row>
    <row r="611" spans="1:2" ht="15">
      <c r="A611" s="184"/>
      <c r="B611" s="184"/>
    </row>
    <row r="612" spans="1:2" ht="15">
      <c r="A612" s="184"/>
      <c r="B612" s="184"/>
    </row>
    <row r="613" spans="1:2" ht="15">
      <c r="A613" s="184"/>
      <c r="B613" s="184"/>
    </row>
    <row r="614" spans="1:2" ht="15">
      <c r="A614" s="184"/>
      <c r="B614" s="184"/>
    </row>
    <row r="615" spans="1:2" ht="15">
      <c r="A615" s="184"/>
      <c r="B615" s="184"/>
    </row>
    <row r="616" spans="1:2" ht="15">
      <c r="A616" s="184"/>
      <c r="B616" s="184"/>
    </row>
    <row r="617" spans="1:2" ht="15">
      <c r="A617" s="184"/>
      <c r="B617" s="184"/>
    </row>
    <row r="618" spans="1:2" ht="15">
      <c r="A618" s="184"/>
      <c r="B618" s="184"/>
    </row>
    <row r="619" spans="1:2" ht="15">
      <c r="A619" s="184"/>
      <c r="B619" s="184"/>
    </row>
    <row r="620" spans="1:2" ht="15">
      <c r="A620" s="184"/>
      <c r="B620" s="184"/>
    </row>
    <row r="621" spans="1:2" ht="15">
      <c r="A621" s="184"/>
      <c r="B621" s="184"/>
    </row>
    <row r="622" spans="1:2" ht="15">
      <c r="A622" s="184"/>
      <c r="B622" s="184"/>
    </row>
    <row r="623" spans="1:2" ht="15">
      <c r="A623" s="184"/>
      <c r="B623" s="184"/>
    </row>
    <row r="624" spans="1:2" ht="15">
      <c r="A624" s="184"/>
      <c r="B624" s="184"/>
    </row>
    <row r="625" spans="1:2" ht="15">
      <c r="A625" s="184"/>
      <c r="B625" s="184"/>
    </row>
    <row r="626" spans="1:2" ht="15">
      <c r="A626" s="184"/>
      <c r="B626" s="184"/>
    </row>
    <row r="627" spans="1:2" ht="15">
      <c r="A627" s="184"/>
      <c r="B627" s="184"/>
    </row>
    <row r="628" spans="1:2" ht="15">
      <c r="A628" s="184"/>
      <c r="B628" s="184"/>
    </row>
    <row r="629" spans="1:2" ht="15">
      <c r="A629" s="184"/>
      <c r="B629" s="184"/>
    </row>
    <row r="630" spans="1:2" ht="15">
      <c r="A630" s="184"/>
      <c r="B630" s="184"/>
    </row>
    <row r="631" spans="1:2" ht="15">
      <c r="A631" s="184"/>
      <c r="B631" s="184"/>
    </row>
    <row r="632" spans="1:2" ht="15">
      <c r="A632" s="184"/>
      <c r="B632" s="184"/>
    </row>
    <row r="633" spans="1:2" ht="15">
      <c r="A633" s="184"/>
      <c r="B633" s="184"/>
    </row>
    <row r="634" spans="1:2" ht="15">
      <c r="A634" s="184"/>
      <c r="B634" s="184"/>
    </row>
    <row r="635" spans="1:2" ht="15">
      <c r="A635" s="184"/>
      <c r="B635" s="184"/>
    </row>
    <row r="636" spans="1:2" ht="15">
      <c r="A636" s="184"/>
      <c r="B636" s="184"/>
    </row>
    <row r="637" spans="1:2" ht="15">
      <c r="A637" s="184"/>
      <c r="B637" s="184"/>
    </row>
    <row r="638" spans="1:2" ht="15">
      <c r="A638" s="184"/>
      <c r="B638" s="184"/>
    </row>
    <row r="639" spans="1:2" ht="15">
      <c r="A639" s="184"/>
      <c r="B639" s="184"/>
    </row>
    <row r="640" spans="1:2" ht="15">
      <c r="A640" s="184"/>
      <c r="B640" s="184"/>
    </row>
    <row r="641" spans="1:2" ht="15">
      <c r="A641" s="184"/>
      <c r="B641" s="184"/>
    </row>
    <row r="642" spans="1:2" ht="15">
      <c r="A642" s="184"/>
      <c r="B642" s="184"/>
    </row>
    <row r="643" spans="1:2" ht="15">
      <c r="A643" s="184"/>
      <c r="B643" s="184"/>
    </row>
    <row r="644" spans="1:2" ht="15">
      <c r="A644" s="184"/>
      <c r="B644" s="184"/>
    </row>
    <row r="645" spans="1:2" ht="15">
      <c r="A645" s="184"/>
      <c r="B645" s="184"/>
    </row>
    <row r="646" spans="1:2" ht="15">
      <c r="A646" s="184"/>
      <c r="B646" s="184"/>
    </row>
    <row r="647" spans="1:2" ht="15">
      <c r="A647" s="184"/>
      <c r="B647" s="184"/>
    </row>
    <row r="648" spans="1:2" ht="15">
      <c r="A648" s="184"/>
      <c r="B648" s="184"/>
    </row>
    <row r="649" spans="1:2" ht="15">
      <c r="A649" s="184"/>
      <c r="B649" s="184"/>
    </row>
    <row r="650" spans="1:2" ht="15">
      <c r="A650" s="184"/>
      <c r="B650" s="184"/>
    </row>
    <row r="651" spans="1:2" ht="15">
      <c r="A651" s="184"/>
      <c r="B651" s="184"/>
    </row>
    <row r="652" spans="1:2" ht="15">
      <c r="A652" s="184"/>
      <c r="B652" s="184"/>
    </row>
    <row r="653" spans="1:2" ht="15">
      <c r="A653" s="184"/>
      <c r="B653" s="184"/>
    </row>
    <row r="654" spans="1:2" ht="15">
      <c r="A654" s="184"/>
      <c r="B654" s="184"/>
    </row>
    <row r="655" spans="1:2" ht="15">
      <c r="A655" s="184"/>
      <c r="B655" s="184"/>
    </row>
    <row r="656" spans="1:2" ht="15">
      <c r="A656" s="184"/>
      <c r="B656" s="184"/>
    </row>
    <row r="657" spans="1:2" ht="15">
      <c r="A657" s="184"/>
      <c r="B657" s="184"/>
    </row>
    <row r="658" spans="1:2" ht="15">
      <c r="A658" s="184"/>
      <c r="B658" s="184"/>
    </row>
    <row r="659" spans="1:2" ht="15">
      <c r="A659" s="184"/>
      <c r="B659" s="184"/>
    </row>
    <row r="660" spans="1:2" ht="15">
      <c r="A660" s="184"/>
      <c r="B660" s="184"/>
    </row>
    <row r="661" spans="1:2" ht="15">
      <c r="A661" s="184"/>
      <c r="B661" s="184"/>
    </row>
    <row r="662" spans="1:2" ht="15">
      <c r="A662" s="184"/>
      <c r="B662" s="184"/>
    </row>
    <row r="663" spans="1:2" ht="15">
      <c r="A663" s="184"/>
      <c r="B663" s="184"/>
    </row>
    <row r="664" spans="1:2" ht="15">
      <c r="A664" s="184"/>
      <c r="B664" s="184"/>
    </row>
    <row r="665" spans="1:2" ht="15">
      <c r="A665" s="184"/>
      <c r="B665" s="184"/>
    </row>
    <row r="666" spans="1:2" ht="15">
      <c r="A666" s="184"/>
      <c r="B666" s="184"/>
    </row>
    <row r="667" spans="1:2" ht="15">
      <c r="A667" s="184"/>
      <c r="B667" s="184"/>
    </row>
    <row r="668" spans="1:2" ht="15">
      <c r="A668" s="184"/>
      <c r="B668" s="184"/>
    </row>
    <row r="669" spans="1:2" ht="15">
      <c r="A669" s="184"/>
      <c r="B669" s="184"/>
    </row>
    <row r="670" spans="1:2" ht="15">
      <c r="A670" s="184"/>
      <c r="B670" s="184"/>
    </row>
    <row r="671" spans="1:2" ht="15">
      <c r="A671" s="184"/>
      <c r="B671" s="184"/>
    </row>
    <row r="672" spans="1:2" ht="15">
      <c r="A672" s="184"/>
      <c r="B672" s="184"/>
    </row>
    <row r="673" spans="1:2" ht="15">
      <c r="A673" s="184"/>
      <c r="B673" s="184"/>
    </row>
    <row r="674" spans="1:2" ht="15">
      <c r="A674" s="184"/>
      <c r="B674" s="184"/>
    </row>
    <row r="675" spans="1:2" ht="15">
      <c r="A675" s="184"/>
      <c r="B675" s="184"/>
    </row>
    <row r="676" spans="1:2" ht="15">
      <c r="A676" s="184"/>
      <c r="B676" s="184"/>
    </row>
    <row r="677" spans="1:2" ht="15">
      <c r="A677" s="184"/>
      <c r="B677" s="184"/>
    </row>
    <row r="678" spans="1:2" ht="15">
      <c r="A678" s="184"/>
      <c r="B678" s="184"/>
    </row>
    <row r="679" spans="1:2" ht="15">
      <c r="A679" s="184"/>
      <c r="B679" s="184"/>
    </row>
    <row r="680" spans="1:2" ht="15">
      <c r="A680" s="184"/>
      <c r="B680" s="184"/>
    </row>
    <row r="681" spans="1:2" ht="15">
      <c r="A681" s="184"/>
      <c r="B681" s="184"/>
    </row>
    <row r="682" spans="1:2" ht="15">
      <c r="A682" s="184"/>
      <c r="B682" s="184"/>
    </row>
    <row r="683" spans="1:2" ht="15">
      <c r="A683" s="184"/>
      <c r="B683" s="184"/>
    </row>
    <row r="684" spans="1:2" ht="15">
      <c r="A684" s="184"/>
      <c r="B684" s="184"/>
    </row>
    <row r="685" spans="1:2" ht="15">
      <c r="A685" s="184"/>
      <c r="B685" s="184"/>
    </row>
    <row r="686" spans="1:2" ht="15">
      <c r="A686" s="184"/>
      <c r="B686" s="184"/>
    </row>
    <row r="687" spans="1:2" ht="15">
      <c r="A687" s="184"/>
      <c r="B687" s="184"/>
    </row>
    <row r="688" spans="1:2" ht="15">
      <c r="A688" s="184"/>
      <c r="B688" s="184"/>
    </row>
    <row r="689" spans="1:2" ht="15">
      <c r="A689" s="184"/>
      <c r="B689" s="184"/>
    </row>
    <row r="690" spans="1:2" ht="15">
      <c r="A690" s="184"/>
      <c r="B690" s="184"/>
    </row>
    <row r="691" spans="1:2" ht="15">
      <c r="A691" s="184"/>
      <c r="B691" s="184"/>
    </row>
    <row r="692" spans="1:2" ht="15">
      <c r="A692" s="184"/>
      <c r="B692" s="184"/>
    </row>
    <row r="693" spans="1:2" ht="15">
      <c r="A693" s="184"/>
      <c r="B693" s="184"/>
    </row>
    <row r="694" spans="1:2" ht="15">
      <c r="A694" s="184"/>
      <c r="B694" s="184"/>
    </row>
    <row r="695" spans="1:2" ht="15">
      <c r="A695" s="184"/>
      <c r="B695" s="184"/>
    </row>
    <row r="696" spans="1:2" ht="15">
      <c r="A696" s="184"/>
      <c r="B696" s="184"/>
    </row>
    <row r="697" spans="1:2" ht="15">
      <c r="A697" s="184"/>
      <c r="B697" s="184"/>
    </row>
    <row r="698" spans="1:2" ht="15">
      <c r="A698" s="184"/>
      <c r="B698" s="184"/>
    </row>
    <row r="699" spans="1:2" ht="15">
      <c r="A699" s="184"/>
      <c r="B699" s="184"/>
    </row>
    <row r="700" spans="1:2" ht="15">
      <c r="A700" s="184"/>
      <c r="B700" s="184"/>
    </row>
    <row r="701" spans="1:2" ht="15">
      <c r="A701" s="184"/>
      <c r="B701" s="184"/>
    </row>
    <row r="702" spans="1:2" ht="15">
      <c r="A702" s="184"/>
      <c r="B702" s="184"/>
    </row>
    <row r="703" spans="1:2" ht="15">
      <c r="A703" s="184"/>
      <c r="B703" s="184"/>
    </row>
    <row r="704" spans="1:2" ht="15">
      <c r="A704" s="184"/>
      <c r="B704" s="184"/>
    </row>
    <row r="705" spans="1:2" ht="15">
      <c r="A705" s="184"/>
      <c r="B705" s="184"/>
    </row>
    <row r="706" spans="1:2" ht="15">
      <c r="A706" s="184"/>
      <c r="B706" s="184"/>
    </row>
    <row r="707" ht="15">
      <c r="B707" s="187"/>
    </row>
  </sheetData>
  <sheetProtection/>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U14"/>
  <sheetViews>
    <sheetView zoomScale="80" zoomScaleNormal="80" zoomScalePageLayoutView="0" workbookViewId="0" topLeftCell="A7">
      <selection activeCell="L12" sqref="L12"/>
    </sheetView>
  </sheetViews>
  <sheetFormatPr defaultColWidth="11.421875" defaultRowHeight="15"/>
  <cols>
    <col min="1" max="1" width="1.8515625" style="129" customWidth="1"/>
    <col min="2" max="2" width="8.57421875" style="129" customWidth="1"/>
    <col min="3" max="3" width="29.00390625" style="129" customWidth="1"/>
    <col min="4" max="4" width="14.57421875" style="129" customWidth="1"/>
    <col min="5" max="5" width="14.7109375" style="129" customWidth="1"/>
    <col min="6" max="6" width="23.57421875" style="129" customWidth="1"/>
    <col min="7" max="13" width="11.28125" style="129" customWidth="1"/>
    <col min="14" max="14" width="16.140625" style="129" customWidth="1"/>
    <col min="15" max="15" width="31.8515625" style="129" customWidth="1"/>
    <col min="16" max="16384" width="11.421875" style="129" customWidth="1"/>
  </cols>
  <sheetData>
    <row r="2" spans="2:13" s="127" customFormat="1" ht="21.75" customHeight="1">
      <c r="B2" s="254"/>
      <c r="C2" s="254"/>
      <c r="D2" s="255" t="s">
        <v>247</v>
      </c>
      <c r="E2" s="256"/>
      <c r="F2" s="256"/>
      <c r="G2" s="256"/>
      <c r="H2" s="256"/>
      <c r="I2" s="256"/>
      <c r="J2" s="256"/>
      <c r="K2" s="257"/>
      <c r="L2" s="189"/>
      <c r="M2" s="189"/>
    </row>
    <row r="3" spans="2:13" s="127" customFormat="1" ht="18" customHeight="1">
      <c r="B3" s="254"/>
      <c r="C3" s="254"/>
      <c r="D3" s="255" t="s">
        <v>15</v>
      </c>
      <c r="E3" s="256"/>
      <c r="F3" s="256"/>
      <c r="G3" s="256"/>
      <c r="H3" s="256"/>
      <c r="I3" s="256"/>
      <c r="J3" s="256"/>
      <c r="K3" s="257"/>
      <c r="L3" s="189"/>
      <c r="M3" s="189"/>
    </row>
    <row r="4" spans="2:13" s="127" customFormat="1" ht="18" customHeight="1">
      <c r="B4" s="254"/>
      <c r="C4" s="254"/>
      <c r="D4" s="255" t="s">
        <v>217</v>
      </c>
      <c r="E4" s="256"/>
      <c r="F4" s="256"/>
      <c r="G4" s="256"/>
      <c r="H4" s="256"/>
      <c r="I4" s="256"/>
      <c r="J4" s="256"/>
      <c r="K4" s="257"/>
      <c r="L4" s="189"/>
      <c r="M4" s="189"/>
    </row>
    <row r="5" spans="2:13" s="127" customFormat="1" ht="18" customHeight="1">
      <c r="B5" s="254"/>
      <c r="C5" s="254"/>
      <c r="D5" s="258" t="s">
        <v>272</v>
      </c>
      <c r="E5" s="259"/>
      <c r="F5" s="259"/>
      <c r="G5" s="260"/>
      <c r="H5" s="261" t="s">
        <v>509</v>
      </c>
      <c r="I5" s="261"/>
      <c r="J5" s="261"/>
      <c r="K5" s="261"/>
      <c r="L5" s="190"/>
      <c r="M5" s="190"/>
    </row>
    <row r="6" s="127" customFormat="1" ht="33.75" customHeight="1" thickBot="1"/>
    <row r="7" spans="1:21" ht="24.75" customHeight="1" thickBot="1">
      <c r="A7" s="128"/>
      <c r="B7" s="244" t="s">
        <v>23</v>
      </c>
      <c r="C7" s="245"/>
      <c r="D7" s="246" t="str">
        <f>+Metas_Magnitud!C7</f>
        <v>SUBSECRETARIA DE GESTION DE LA MOVILIDAD</v>
      </c>
      <c r="E7" s="247"/>
      <c r="F7" s="248"/>
      <c r="G7" s="127"/>
      <c r="H7" s="127"/>
      <c r="I7" s="127"/>
      <c r="J7" s="127"/>
      <c r="K7" s="127"/>
      <c r="L7" s="127"/>
      <c r="M7" s="127"/>
      <c r="N7" s="127"/>
      <c r="O7" s="127"/>
      <c r="P7" s="127"/>
      <c r="Q7" s="127"/>
      <c r="R7" s="127"/>
      <c r="S7" s="127"/>
      <c r="T7" s="127"/>
      <c r="U7" s="127"/>
    </row>
    <row r="8" spans="1:21" ht="30" customHeight="1" thickBot="1">
      <c r="A8" s="128"/>
      <c r="B8" s="244" t="s">
        <v>273</v>
      </c>
      <c r="C8" s="245"/>
      <c r="D8" s="244" t="s">
        <v>253</v>
      </c>
      <c r="E8" s="249"/>
      <c r="F8" s="245"/>
      <c r="G8" s="127"/>
      <c r="H8" s="127"/>
      <c r="I8" s="127"/>
      <c r="J8" s="127"/>
      <c r="K8" s="127"/>
      <c r="L8" s="127"/>
      <c r="M8" s="127"/>
      <c r="N8" s="127"/>
      <c r="O8" s="127"/>
      <c r="P8" s="127"/>
      <c r="Q8" s="127"/>
      <c r="R8" s="127"/>
      <c r="S8" s="127"/>
      <c r="T8" s="127"/>
      <c r="U8" s="127"/>
    </row>
    <row r="9" spans="1:21" ht="24.75" customHeight="1">
      <c r="A9" s="128"/>
      <c r="B9" s="127"/>
      <c r="C9" s="127"/>
      <c r="D9" s="127"/>
      <c r="E9" s="127"/>
      <c r="F9" s="127"/>
      <c r="G9" s="127"/>
      <c r="H9" s="127"/>
      <c r="I9" s="127"/>
      <c r="J9" s="127"/>
      <c r="K9" s="127"/>
      <c r="L9" s="127"/>
      <c r="M9" s="127"/>
      <c r="N9" s="127"/>
      <c r="O9" s="127"/>
      <c r="P9" s="127"/>
      <c r="Q9" s="127"/>
      <c r="R9" s="127"/>
      <c r="S9" s="127"/>
      <c r="T9" s="127"/>
      <c r="U9" s="127"/>
    </row>
    <row r="10" spans="2:21" s="130" customFormat="1" ht="36.75" customHeight="1">
      <c r="B10" s="250" t="s">
        <v>274</v>
      </c>
      <c r="C10" s="250"/>
      <c r="D10" s="250"/>
      <c r="E10" s="250"/>
      <c r="F10" s="250"/>
      <c r="G10" s="250"/>
      <c r="H10" s="250"/>
      <c r="I10" s="250"/>
      <c r="J10" s="250"/>
      <c r="K10" s="250"/>
      <c r="L10" s="251" t="s">
        <v>500</v>
      </c>
      <c r="M10" s="252"/>
      <c r="N10" s="253"/>
      <c r="O10" s="127"/>
      <c r="P10" s="127"/>
      <c r="Q10" s="127"/>
      <c r="R10" s="127"/>
      <c r="S10" s="127"/>
      <c r="T10" s="127"/>
      <c r="U10" s="127"/>
    </row>
    <row r="11" spans="2:21" s="130" customFormat="1" ht="38.25" customHeight="1">
      <c r="B11" s="131" t="s">
        <v>7</v>
      </c>
      <c r="C11" s="131" t="s">
        <v>102</v>
      </c>
      <c r="D11" s="131" t="s">
        <v>276</v>
      </c>
      <c r="E11" s="131" t="s">
        <v>277</v>
      </c>
      <c r="F11" s="131" t="s">
        <v>278</v>
      </c>
      <c r="G11" s="131" t="s">
        <v>292</v>
      </c>
      <c r="H11" s="131" t="s">
        <v>293</v>
      </c>
      <c r="I11" s="131" t="s">
        <v>294</v>
      </c>
      <c r="J11" s="131" t="s">
        <v>295</v>
      </c>
      <c r="K11" s="131" t="s">
        <v>296</v>
      </c>
      <c r="L11" s="165" t="s">
        <v>501</v>
      </c>
      <c r="M11" s="165" t="s">
        <v>502</v>
      </c>
      <c r="N11" s="191" t="s">
        <v>275</v>
      </c>
      <c r="O11" s="127"/>
      <c r="P11" s="127"/>
      <c r="Q11" s="127"/>
      <c r="R11" s="127"/>
      <c r="S11" s="127"/>
      <c r="T11" s="127"/>
      <c r="U11" s="127"/>
    </row>
    <row r="12" spans="2:15" s="132" customFormat="1" ht="82.5" customHeight="1">
      <c r="B12" s="134">
        <v>1</v>
      </c>
      <c r="C12" s="133" t="str">
        <f>+'HV 1'!E9</f>
        <v>1. Alcanzar al 95 % la ejecución presupuestal de los proyectos de inversión de la Subsecretaría de Gestion de la Movilidad</v>
      </c>
      <c r="D12" s="134" t="s">
        <v>125</v>
      </c>
      <c r="E12" s="135" t="s">
        <v>279</v>
      </c>
      <c r="F12" s="136">
        <v>0.95</v>
      </c>
      <c r="G12" s="137" t="s">
        <v>207</v>
      </c>
      <c r="H12" s="137">
        <v>0.9797</v>
      </c>
      <c r="I12" s="159">
        <v>0.9766</v>
      </c>
      <c r="J12" s="138" t="s">
        <v>510</v>
      </c>
      <c r="K12" s="138">
        <v>0.95</v>
      </c>
      <c r="L12" s="138">
        <f>+Metas_Magnitud!U15</f>
        <v>0.9710077572011346</v>
      </c>
      <c r="M12" s="138">
        <f>+AVERAGE(H12:J12,L12)</f>
        <v>0.9757692524003782</v>
      </c>
      <c r="N12" s="139">
        <f>+AVERAGE(H12:I12,J12,0)/Anualización!F12</f>
        <v>0.686421052631579</v>
      </c>
      <c r="O12" s="140"/>
    </row>
    <row r="13" spans="2:15" s="132" customFormat="1" ht="82.5" customHeight="1">
      <c r="B13" s="134">
        <v>2</v>
      </c>
      <c r="C13" s="133" t="str">
        <f>+'HV 2'!E9</f>
        <v>2. Alcanzar al 90 % la ejecución del PAC programado de vigencia y reserva por la Subsecretaría de Gestion de la Movilidad de los proyectos de inversion a su cargo.</v>
      </c>
      <c r="D13" s="134" t="s">
        <v>125</v>
      </c>
      <c r="E13" s="135" t="s">
        <v>279</v>
      </c>
      <c r="F13" s="136">
        <v>0.9</v>
      </c>
      <c r="G13" s="137" t="s">
        <v>207</v>
      </c>
      <c r="H13" s="137">
        <v>0.8964</v>
      </c>
      <c r="I13" s="159">
        <v>0.8886</v>
      </c>
      <c r="J13" s="138" t="s">
        <v>511</v>
      </c>
      <c r="K13" s="138">
        <v>0.9</v>
      </c>
      <c r="L13" s="138">
        <f>+Metas_Magnitud!U18</f>
        <v>0.7083741337104307</v>
      </c>
      <c r="M13" s="138">
        <f>+AVERAGE(H13:J13,L13)</f>
        <v>0.8311247112368102</v>
      </c>
      <c r="N13" s="139">
        <f>+AVERAGE(H13:I13,J13,0)/Anualización!F13</f>
        <v>0.6611111111111111</v>
      </c>
      <c r="O13" s="140"/>
    </row>
    <row r="14" spans="2:15" s="132" customFormat="1" ht="82.5" customHeight="1">
      <c r="B14" s="134">
        <v>3</v>
      </c>
      <c r="C14" s="133" t="str">
        <f>+'HV 3_PAAC'!F9</f>
        <v>3. Realizar el 100% de las actividades programadas en el Plan Anticorrupción y de Atención al Ciudadano de la vigencia por la Subsecretaria de Gestión de la Movilidad</v>
      </c>
      <c r="D14" s="134" t="s">
        <v>125</v>
      </c>
      <c r="E14" s="135" t="s">
        <v>279</v>
      </c>
      <c r="F14" s="136">
        <v>1</v>
      </c>
      <c r="G14" s="137" t="s">
        <v>207</v>
      </c>
      <c r="H14" s="137" t="s">
        <v>207</v>
      </c>
      <c r="I14" s="137">
        <v>1</v>
      </c>
      <c r="J14" s="138">
        <v>1</v>
      </c>
      <c r="K14" s="138">
        <v>1</v>
      </c>
      <c r="L14" s="138">
        <f>+Metas_Magnitud!U21</f>
        <v>1</v>
      </c>
      <c r="M14" s="138">
        <f>+AVERAGE(I14:J14,L14)</f>
        <v>1</v>
      </c>
      <c r="N14" s="139">
        <f>+M14/F14</f>
        <v>1</v>
      </c>
      <c r="O14" s="140"/>
    </row>
  </sheetData>
  <sheetProtection formatCells="0" formatColumns="0" formatRows="0"/>
  <mergeCells count="12">
    <mergeCell ref="B2:C5"/>
    <mergeCell ref="D2:K2"/>
    <mergeCell ref="D3:K3"/>
    <mergeCell ref="D4:K4"/>
    <mergeCell ref="D5:G5"/>
    <mergeCell ref="H5:K5"/>
    <mergeCell ref="B7:C7"/>
    <mergeCell ref="D7:F7"/>
    <mergeCell ref="B8:C8"/>
    <mergeCell ref="D8:F8"/>
    <mergeCell ref="B10:K10"/>
    <mergeCell ref="L10:N1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58"/>
  <sheetViews>
    <sheetView zoomScale="90" zoomScaleNormal="90" zoomScalePageLayoutView="0" workbookViewId="0" topLeftCell="B26">
      <selection activeCell="E24" sqref="E24:H24"/>
    </sheetView>
  </sheetViews>
  <sheetFormatPr defaultColWidth="11.421875" defaultRowHeight="15"/>
  <cols>
    <col min="1" max="1" width="23.00390625" style="47" customWidth="1"/>
    <col min="2" max="2" width="18.00390625" style="47" customWidth="1"/>
    <col min="3" max="3" width="20.8515625" style="47" customWidth="1"/>
    <col min="4" max="4" width="22.421875" style="47" customWidth="1"/>
    <col min="5" max="5" width="16.421875" style="47" customWidth="1"/>
    <col min="6" max="6" width="20.140625" style="47" customWidth="1"/>
    <col min="7" max="7" width="16.8515625" style="47" customWidth="1"/>
    <col min="8" max="8" width="21.57421875" style="47" customWidth="1"/>
    <col min="10" max="10" width="20.140625" style="0" customWidth="1"/>
    <col min="11" max="11" width="20.00390625" style="0" bestFit="1" customWidth="1"/>
    <col min="12" max="12" width="34.421875" style="0" customWidth="1"/>
    <col min="13" max="14" width="11.421875" style="40" customWidth="1"/>
    <col min="15" max="16" width="11.421875" style="41" customWidth="1"/>
    <col min="17" max="17" width="11.421875" style="33" customWidth="1"/>
  </cols>
  <sheetData>
    <row r="1" spans="1:8" ht="5.25" customHeight="1" thickBot="1">
      <c r="A1" s="44"/>
      <c r="B1" s="45"/>
      <c r="C1" s="45"/>
      <c r="D1" s="45"/>
      <c r="E1" s="45"/>
      <c r="F1" s="46"/>
      <c r="G1" s="45"/>
      <c r="H1" s="45"/>
    </row>
    <row r="2" spans="1:13" ht="31.5" customHeight="1">
      <c r="A2" s="264"/>
      <c r="B2" s="267" t="s">
        <v>249</v>
      </c>
      <c r="C2" s="267"/>
      <c r="D2" s="267"/>
      <c r="E2" s="267"/>
      <c r="F2" s="267"/>
      <c r="G2" s="267"/>
      <c r="H2" s="268"/>
      <c r="M2" s="42" t="s">
        <v>181</v>
      </c>
    </row>
    <row r="3" spans="1:13" ht="19.5" customHeight="1">
      <c r="A3" s="265"/>
      <c r="B3" s="266" t="s">
        <v>15</v>
      </c>
      <c r="C3" s="266"/>
      <c r="D3" s="266"/>
      <c r="E3" s="266"/>
      <c r="F3" s="266"/>
      <c r="G3" s="266"/>
      <c r="H3" s="269"/>
      <c r="M3" s="42" t="s">
        <v>182</v>
      </c>
    </row>
    <row r="4" spans="1:13" ht="19.5" customHeight="1">
      <c r="A4" s="265"/>
      <c r="B4" s="266" t="s">
        <v>106</v>
      </c>
      <c r="C4" s="266"/>
      <c r="D4" s="266"/>
      <c r="E4" s="266"/>
      <c r="F4" s="266"/>
      <c r="G4" s="266"/>
      <c r="H4" s="269"/>
      <c r="M4" s="42" t="s">
        <v>183</v>
      </c>
    </row>
    <row r="5" spans="1:13" ht="19.5" customHeight="1">
      <c r="A5" s="265"/>
      <c r="B5" s="266" t="s">
        <v>107</v>
      </c>
      <c r="C5" s="266"/>
      <c r="D5" s="266"/>
      <c r="E5" s="266"/>
      <c r="F5" s="262" t="s">
        <v>248</v>
      </c>
      <c r="G5" s="262"/>
      <c r="H5" s="263"/>
      <c r="M5" s="42" t="s">
        <v>184</v>
      </c>
    </row>
    <row r="6" spans="1:8" ht="19.5" customHeight="1">
      <c r="A6" s="270" t="s">
        <v>108</v>
      </c>
      <c r="B6" s="271"/>
      <c r="C6" s="271"/>
      <c r="D6" s="271"/>
      <c r="E6" s="271"/>
      <c r="F6" s="271"/>
      <c r="G6" s="271"/>
      <c r="H6" s="272"/>
    </row>
    <row r="7" spans="1:8" ht="19.5" customHeight="1">
      <c r="A7" s="273" t="s">
        <v>109</v>
      </c>
      <c r="B7" s="274"/>
      <c r="C7" s="274"/>
      <c r="D7" s="274"/>
      <c r="E7" s="274"/>
      <c r="F7" s="274"/>
      <c r="G7" s="274"/>
      <c r="H7" s="275"/>
    </row>
    <row r="8" spans="1:14" ht="12">
      <c r="A8" s="276" t="s">
        <v>110</v>
      </c>
      <c r="B8" s="277"/>
      <c r="C8" s="277"/>
      <c r="D8" s="277"/>
      <c r="E8" s="277"/>
      <c r="F8" s="277"/>
      <c r="G8" s="277"/>
      <c r="H8" s="278"/>
      <c r="N8" s="40" t="s">
        <v>125</v>
      </c>
    </row>
    <row r="9" spans="1:14" ht="41.25" customHeight="1">
      <c r="A9" s="25" t="s">
        <v>252</v>
      </c>
      <c r="B9" s="122">
        <v>1</v>
      </c>
      <c r="C9" s="279" t="s">
        <v>245</v>
      </c>
      <c r="D9" s="279"/>
      <c r="E9" s="282" t="s">
        <v>254</v>
      </c>
      <c r="F9" s="283"/>
      <c r="G9" s="283"/>
      <c r="H9" s="284"/>
      <c r="M9" s="42" t="s">
        <v>185</v>
      </c>
      <c r="N9" s="40" t="s">
        <v>186</v>
      </c>
    </row>
    <row r="10" spans="1:14" ht="33.75" customHeight="1">
      <c r="A10" s="25" t="s">
        <v>111</v>
      </c>
      <c r="B10" s="53" t="s">
        <v>193</v>
      </c>
      <c r="C10" s="280" t="s">
        <v>112</v>
      </c>
      <c r="D10" s="281"/>
      <c r="E10" s="282" t="s">
        <v>255</v>
      </c>
      <c r="F10" s="283"/>
      <c r="G10" s="24" t="s">
        <v>113</v>
      </c>
      <c r="H10" s="113" t="s">
        <v>193</v>
      </c>
      <c r="M10" s="42" t="s">
        <v>180</v>
      </c>
      <c r="N10" s="40" t="s">
        <v>187</v>
      </c>
    </row>
    <row r="11" spans="1:14" ht="26.25" customHeight="1">
      <c r="A11" s="25" t="s">
        <v>114</v>
      </c>
      <c r="B11" s="285" t="s">
        <v>179</v>
      </c>
      <c r="C11" s="285"/>
      <c r="D11" s="285"/>
      <c r="E11" s="285"/>
      <c r="F11" s="24" t="s">
        <v>115</v>
      </c>
      <c r="G11" s="294" t="s">
        <v>179</v>
      </c>
      <c r="H11" s="295"/>
      <c r="M11" s="42" t="s">
        <v>188</v>
      </c>
      <c r="N11" s="40" t="s">
        <v>189</v>
      </c>
    </row>
    <row r="12" spans="1:13" ht="26.25" customHeight="1">
      <c r="A12" s="25" t="s">
        <v>116</v>
      </c>
      <c r="B12" s="288" t="s">
        <v>180</v>
      </c>
      <c r="C12" s="288"/>
      <c r="D12" s="288"/>
      <c r="E12" s="288"/>
      <c r="F12" s="24" t="s">
        <v>117</v>
      </c>
      <c r="G12" s="286" t="s">
        <v>286</v>
      </c>
      <c r="H12" s="287"/>
      <c r="M12" s="43" t="s">
        <v>190</v>
      </c>
    </row>
    <row r="13" spans="1:13" ht="96" customHeight="1">
      <c r="A13" s="25" t="s">
        <v>118</v>
      </c>
      <c r="B13" s="289" t="str">
        <f>+Metas_Magnitud!C13</f>
        <v>Estratégico: 7. Prestar servicios eficientes, ooportunos y de calidad a la ciudadanía, tanto en gestión como en trámites de la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Promover una cultura de integridad y ética pública en los colaboradores de la SDM, para el cumplimiento del marco de gestión antisoborno definido por la Entidad, y su concientización en la política antisoborno y en los demás elementos que integran el Sistema.
Fortalecer el reporte de las denuncias presentadas por presuntos actos de soborno, asegurando la protección de la identidad del denunciante en buena fe y bajo una sospecha razonable, y evitar represalias a este.                                                           </v>
      </c>
      <c r="C13" s="289"/>
      <c r="D13" s="289"/>
      <c r="E13" s="289"/>
      <c r="F13" s="289"/>
      <c r="G13" s="289"/>
      <c r="H13" s="290"/>
      <c r="M13" s="43"/>
    </row>
    <row r="14" spans="1:14" ht="26.25" customHeight="1">
      <c r="A14" s="25" t="s">
        <v>119</v>
      </c>
      <c r="B14" s="291" t="s">
        <v>179</v>
      </c>
      <c r="C14" s="292"/>
      <c r="D14" s="292"/>
      <c r="E14" s="292"/>
      <c r="F14" s="292"/>
      <c r="G14" s="292"/>
      <c r="H14" s="293"/>
      <c r="M14" s="43"/>
      <c r="N14" s="40" t="s">
        <v>191</v>
      </c>
    </row>
    <row r="15" spans="1:14" ht="26.25" customHeight="1">
      <c r="A15" s="25" t="s">
        <v>120</v>
      </c>
      <c r="B15" s="296" t="s">
        <v>213</v>
      </c>
      <c r="C15" s="296"/>
      <c r="D15" s="296"/>
      <c r="E15" s="296"/>
      <c r="F15" s="24" t="s">
        <v>121</v>
      </c>
      <c r="G15" s="297" t="s">
        <v>122</v>
      </c>
      <c r="H15" s="298"/>
      <c r="M15" s="43" t="s">
        <v>192</v>
      </c>
      <c r="N15" s="40" t="s">
        <v>193</v>
      </c>
    </row>
    <row r="16" spans="1:13" ht="26.25" customHeight="1">
      <c r="A16" s="25" t="s">
        <v>123</v>
      </c>
      <c r="B16" s="299" t="s">
        <v>298</v>
      </c>
      <c r="C16" s="300"/>
      <c r="D16" s="300"/>
      <c r="E16" s="300"/>
      <c r="F16" s="24" t="s">
        <v>124</v>
      </c>
      <c r="G16" s="297" t="s">
        <v>125</v>
      </c>
      <c r="H16" s="298"/>
      <c r="M16" s="43" t="s">
        <v>194</v>
      </c>
    </row>
    <row r="17" spans="1:14" ht="26.25" customHeight="1">
      <c r="A17" s="25" t="s">
        <v>126</v>
      </c>
      <c r="B17" s="301" t="s">
        <v>256</v>
      </c>
      <c r="C17" s="301"/>
      <c r="D17" s="301"/>
      <c r="E17" s="301"/>
      <c r="F17" s="301"/>
      <c r="G17" s="301"/>
      <c r="H17" s="302"/>
      <c r="M17" s="43" t="s">
        <v>195</v>
      </c>
      <c r="N17" s="40" t="s">
        <v>196</v>
      </c>
    </row>
    <row r="18" spans="1:14" ht="26.25" customHeight="1">
      <c r="A18" s="25" t="s">
        <v>127</v>
      </c>
      <c r="B18" s="296" t="s">
        <v>210</v>
      </c>
      <c r="C18" s="296"/>
      <c r="D18" s="296"/>
      <c r="E18" s="296"/>
      <c r="F18" s="296"/>
      <c r="G18" s="296"/>
      <c r="H18" s="303"/>
      <c r="M18" s="43" t="s">
        <v>197</v>
      </c>
      <c r="N18" s="40" t="s">
        <v>198</v>
      </c>
    </row>
    <row r="19" spans="1:14" ht="26.25" customHeight="1">
      <c r="A19" s="25" t="s">
        <v>128</v>
      </c>
      <c r="B19" s="296" t="s">
        <v>211</v>
      </c>
      <c r="C19" s="296"/>
      <c r="D19" s="296"/>
      <c r="E19" s="296"/>
      <c r="F19" s="296"/>
      <c r="G19" s="296"/>
      <c r="H19" s="303"/>
      <c r="M19" s="43"/>
      <c r="N19" s="40" t="s">
        <v>199</v>
      </c>
    </row>
    <row r="20" spans="1:14" ht="26.25" customHeight="1">
      <c r="A20" s="25" t="s">
        <v>129</v>
      </c>
      <c r="B20" s="304" t="s">
        <v>209</v>
      </c>
      <c r="C20" s="304"/>
      <c r="D20" s="304"/>
      <c r="E20" s="304"/>
      <c r="F20" s="304"/>
      <c r="G20" s="304"/>
      <c r="H20" s="305"/>
      <c r="M20" s="43" t="s">
        <v>200</v>
      </c>
      <c r="N20" s="40" t="s">
        <v>201</v>
      </c>
    </row>
    <row r="21" spans="1:14" ht="26.25" customHeight="1">
      <c r="A21" s="306" t="s">
        <v>130</v>
      </c>
      <c r="B21" s="308" t="s">
        <v>131</v>
      </c>
      <c r="C21" s="308"/>
      <c r="D21" s="308"/>
      <c r="E21" s="309" t="s">
        <v>132</v>
      </c>
      <c r="F21" s="309"/>
      <c r="G21" s="309"/>
      <c r="H21" s="310"/>
      <c r="M21" s="43" t="s">
        <v>122</v>
      </c>
      <c r="N21" s="40" t="s">
        <v>202</v>
      </c>
    </row>
    <row r="22" spans="1:14" ht="26.25" customHeight="1">
      <c r="A22" s="307"/>
      <c r="B22" s="311" t="s">
        <v>105</v>
      </c>
      <c r="C22" s="312"/>
      <c r="D22" s="312"/>
      <c r="E22" s="311" t="s">
        <v>212</v>
      </c>
      <c r="F22" s="312"/>
      <c r="G22" s="312"/>
      <c r="H22" s="313"/>
      <c r="M22" s="43" t="s">
        <v>203</v>
      </c>
      <c r="N22" s="40" t="s">
        <v>204</v>
      </c>
    </row>
    <row r="23" spans="1:14" ht="26.25" customHeight="1">
      <c r="A23" s="25" t="s">
        <v>133</v>
      </c>
      <c r="B23" s="297" t="s">
        <v>208</v>
      </c>
      <c r="C23" s="297"/>
      <c r="D23" s="297"/>
      <c r="E23" s="297" t="s">
        <v>208</v>
      </c>
      <c r="F23" s="297"/>
      <c r="G23" s="297"/>
      <c r="H23" s="298"/>
      <c r="M23" s="43"/>
      <c r="N23" s="40" t="s">
        <v>205</v>
      </c>
    </row>
    <row r="24" spans="1:14" ht="41.25" customHeight="1">
      <c r="A24" s="25" t="s">
        <v>134</v>
      </c>
      <c r="B24" s="314" t="s">
        <v>257</v>
      </c>
      <c r="C24" s="315"/>
      <c r="D24" s="315"/>
      <c r="E24" s="314" t="s">
        <v>258</v>
      </c>
      <c r="F24" s="315"/>
      <c r="G24" s="315"/>
      <c r="H24" s="316"/>
      <c r="M24" s="43"/>
      <c r="N24" s="40" t="s">
        <v>206</v>
      </c>
    </row>
    <row r="25" spans="1:13" ht="26.25" customHeight="1">
      <c r="A25" s="25" t="s">
        <v>135</v>
      </c>
      <c r="B25" s="317">
        <v>43831</v>
      </c>
      <c r="C25" s="318"/>
      <c r="D25" s="319"/>
      <c r="E25" s="24" t="s">
        <v>136</v>
      </c>
      <c r="F25" s="320">
        <v>0.9263</v>
      </c>
      <c r="G25" s="321"/>
      <c r="H25" s="322"/>
      <c r="M25" s="43"/>
    </row>
    <row r="26" spans="1:13" ht="26.25" customHeight="1">
      <c r="A26" s="25" t="s">
        <v>137</v>
      </c>
      <c r="B26" s="317">
        <v>44166</v>
      </c>
      <c r="C26" s="283"/>
      <c r="D26" s="323"/>
      <c r="E26" s="24" t="s">
        <v>138</v>
      </c>
      <c r="F26" s="324">
        <v>0.95</v>
      </c>
      <c r="G26" s="325"/>
      <c r="H26" s="326"/>
      <c r="M26" s="43"/>
    </row>
    <row r="27" spans="1:13" ht="72.75" customHeight="1">
      <c r="A27" s="123" t="s">
        <v>139</v>
      </c>
      <c r="B27" s="327" t="s">
        <v>195</v>
      </c>
      <c r="C27" s="328"/>
      <c r="D27" s="329"/>
      <c r="E27" s="54" t="s">
        <v>140</v>
      </c>
      <c r="F27" s="330" t="s">
        <v>259</v>
      </c>
      <c r="G27" s="331"/>
      <c r="H27" s="332"/>
      <c r="I27" s="369"/>
      <c r="J27" s="370"/>
      <c r="K27" s="370"/>
      <c r="L27" s="370"/>
      <c r="M27" s="43"/>
    </row>
    <row r="28" spans="1:13" ht="15">
      <c r="A28" s="276" t="s">
        <v>141</v>
      </c>
      <c r="B28" s="277"/>
      <c r="C28" s="277"/>
      <c r="D28" s="277"/>
      <c r="E28" s="277"/>
      <c r="F28" s="277"/>
      <c r="G28" s="277"/>
      <c r="H28" s="278"/>
      <c r="M28" s="43"/>
    </row>
    <row r="29" spans="1:13" ht="53.25" customHeight="1">
      <c r="A29" s="27" t="s">
        <v>142</v>
      </c>
      <c r="B29" s="126" t="s">
        <v>143</v>
      </c>
      <c r="C29" s="126" t="s">
        <v>144</v>
      </c>
      <c r="D29" s="126" t="s">
        <v>145</v>
      </c>
      <c r="E29" s="126" t="s">
        <v>146</v>
      </c>
      <c r="F29" s="29" t="s">
        <v>147</v>
      </c>
      <c r="G29" s="29" t="s">
        <v>148</v>
      </c>
      <c r="H29" s="30" t="s">
        <v>149</v>
      </c>
      <c r="M29" s="43"/>
    </row>
    <row r="30" spans="1:13" ht="15">
      <c r="A30" s="31" t="s">
        <v>150</v>
      </c>
      <c r="B30" s="340">
        <v>95887433220</v>
      </c>
      <c r="C30" s="201">
        <f>+B30</f>
        <v>95887433220</v>
      </c>
      <c r="D30" s="334">
        <v>204360443347</v>
      </c>
      <c r="E30" s="337">
        <f>+D30</f>
        <v>204360443347</v>
      </c>
      <c r="F30" s="50">
        <f>+B30/$D$30</f>
        <v>0.46920740457185756</v>
      </c>
      <c r="G30" s="51">
        <f>+C30/$E$30</f>
        <v>0.46920740457185756</v>
      </c>
      <c r="H30" s="52">
        <f>+G30/$F$26</f>
        <v>0.49390253112827115</v>
      </c>
      <c r="M30" s="43"/>
    </row>
    <row r="31" spans="1:13" ht="15">
      <c r="A31" s="31" t="s">
        <v>151</v>
      </c>
      <c r="B31" s="341"/>
      <c r="C31" s="201">
        <f>+B30</f>
        <v>95887433220</v>
      </c>
      <c r="D31" s="335"/>
      <c r="E31" s="338"/>
      <c r="F31" s="50">
        <f aca="true" t="shared" si="0" ref="F31:F41">+B31/$D$30</f>
        <v>0</v>
      </c>
      <c r="G31" s="51">
        <f aca="true" t="shared" si="1" ref="G31:G36">+C31/$E$30</f>
        <v>0.46920740457185756</v>
      </c>
      <c r="H31" s="52">
        <f aca="true" t="shared" si="2" ref="H31:H41">+G31/$F$26</f>
        <v>0.49390253112827115</v>
      </c>
      <c r="M31" s="43"/>
    </row>
    <row r="32" spans="1:13" ht="15">
      <c r="A32" s="31" t="s">
        <v>152</v>
      </c>
      <c r="B32" s="341"/>
      <c r="C32" s="201">
        <f>+B30</f>
        <v>95887433220</v>
      </c>
      <c r="D32" s="335"/>
      <c r="E32" s="338"/>
      <c r="F32" s="50">
        <f t="shared" si="0"/>
        <v>0</v>
      </c>
      <c r="G32" s="51">
        <f t="shared" si="1"/>
        <v>0.46920740457185756</v>
      </c>
      <c r="H32" s="52">
        <f t="shared" si="2"/>
        <v>0.49390253112827115</v>
      </c>
      <c r="M32" s="43"/>
    </row>
    <row r="33" spans="1:8" ht="15">
      <c r="A33" s="31" t="s">
        <v>153</v>
      </c>
      <c r="B33" s="341"/>
      <c r="C33" s="201">
        <f>+B30</f>
        <v>95887433220</v>
      </c>
      <c r="D33" s="335"/>
      <c r="E33" s="338"/>
      <c r="F33" s="50">
        <f t="shared" si="0"/>
        <v>0</v>
      </c>
      <c r="G33" s="51">
        <f t="shared" si="1"/>
        <v>0.46920740457185756</v>
      </c>
      <c r="H33" s="52">
        <f t="shared" si="2"/>
        <v>0.49390253112827115</v>
      </c>
    </row>
    <row r="34" spans="1:8" ht="15">
      <c r="A34" s="31" t="s">
        <v>154</v>
      </c>
      <c r="B34" s="342"/>
      <c r="C34" s="201">
        <f>+B30</f>
        <v>95887433220</v>
      </c>
      <c r="D34" s="335"/>
      <c r="E34" s="338"/>
      <c r="F34" s="50">
        <f t="shared" si="0"/>
        <v>0</v>
      </c>
      <c r="G34" s="51">
        <f t="shared" si="1"/>
        <v>0.46920740457185756</v>
      </c>
      <c r="H34" s="52">
        <f t="shared" si="2"/>
        <v>0.49390253112827115</v>
      </c>
    </row>
    <row r="35" spans="1:10" ht="15">
      <c r="A35" s="31" t="s">
        <v>155</v>
      </c>
      <c r="B35" s="340">
        <v>85228062929</v>
      </c>
      <c r="C35" s="202">
        <f>+B30+B35</f>
        <v>181115496149</v>
      </c>
      <c r="D35" s="335"/>
      <c r="E35" s="338"/>
      <c r="F35" s="50">
        <f>+B35/$D$30</f>
        <v>0.41704774922749815</v>
      </c>
      <c r="G35" s="51">
        <f t="shared" si="1"/>
        <v>0.8862551537993557</v>
      </c>
      <c r="H35" s="52">
        <f t="shared" si="2"/>
        <v>0.9329001618940587</v>
      </c>
      <c r="J35" s="196"/>
    </row>
    <row r="36" spans="1:11" ht="15">
      <c r="A36" s="31" t="s">
        <v>156</v>
      </c>
      <c r="B36" s="341"/>
      <c r="C36" s="202">
        <f aca="true" t="shared" si="3" ref="C36:C41">+C35+B36</f>
        <v>181115496149</v>
      </c>
      <c r="D36" s="335"/>
      <c r="E36" s="338"/>
      <c r="F36" s="50">
        <f t="shared" si="0"/>
        <v>0</v>
      </c>
      <c r="G36" s="51">
        <f t="shared" si="1"/>
        <v>0.8862551537993557</v>
      </c>
      <c r="H36" s="52">
        <f t="shared" si="2"/>
        <v>0.9329001618940587</v>
      </c>
      <c r="J36" s="196"/>
      <c r="K36" s="200"/>
    </row>
    <row r="37" spans="1:10" ht="15">
      <c r="A37" s="31" t="s">
        <v>157</v>
      </c>
      <c r="B37" s="341"/>
      <c r="C37" s="202">
        <f t="shared" si="3"/>
        <v>181115496149</v>
      </c>
      <c r="D37" s="335"/>
      <c r="E37" s="338"/>
      <c r="F37" s="50">
        <f t="shared" si="0"/>
        <v>0</v>
      </c>
      <c r="G37" s="51">
        <f>+C37/$E$30</f>
        <v>0.8862551537993557</v>
      </c>
      <c r="H37" s="52">
        <f t="shared" si="2"/>
        <v>0.9329001618940587</v>
      </c>
      <c r="J37" s="196"/>
    </row>
    <row r="38" spans="1:8" ht="15">
      <c r="A38" s="31" t="s">
        <v>158</v>
      </c>
      <c r="B38" s="342"/>
      <c r="C38" s="202">
        <f t="shared" si="3"/>
        <v>181115496149</v>
      </c>
      <c r="D38" s="335"/>
      <c r="E38" s="338"/>
      <c r="F38" s="50">
        <f t="shared" si="0"/>
        <v>0</v>
      </c>
      <c r="G38" s="51">
        <f>+C38/$E$30</f>
        <v>0.8862551537993557</v>
      </c>
      <c r="H38" s="52">
        <f t="shared" si="2"/>
        <v>0.9329001618940587</v>
      </c>
    </row>
    <row r="39" spans="1:11" ht="15">
      <c r="A39" s="31" t="s">
        <v>159</v>
      </c>
      <c r="B39" s="340">
        <v>17320079606</v>
      </c>
      <c r="C39" s="202">
        <f t="shared" si="3"/>
        <v>198435575755</v>
      </c>
      <c r="D39" s="335"/>
      <c r="E39" s="338"/>
      <c r="F39" s="50">
        <f>+B39/$D$30</f>
        <v>0.08475260340177891</v>
      </c>
      <c r="G39" s="51">
        <f>+C39/$E$30</f>
        <v>0.9710077572011346</v>
      </c>
      <c r="H39" s="52">
        <f t="shared" si="2"/>
        <v>1.0221134286327733</v>
      </c>
      <c r="J39" s="196"/>
      <c r="K39" s="199"/>
    </row>
    <row r="40" spans="1:11" ht="15">
      <c r="A40" s="31" t="s">
        <v>160</v>
      </c>
      <c r="B40" s="341"/>
      <c r="C40" s="202">
        <f t="shared" si="3"/>
        <v>198435575755</v>
      </c>
      <c r="D40" s="335"/>
      <c r="E40" s="338"/>
      <c r="F40" s="50">
        <f t="shared" si="0"/>
        <v>0</v>
      </c>
      <c r="G40" s="51">
        <f>+C40/$E$30</f>
        <v>0.9710077572011346</v>
      </c>
      <c r="H40" s="52">
        <f t="shared" si="2"/>
        <v>1.0221134286327733</v>
      </c>
      <c r="K40" s="196"/>
    </row>
    <row r="41" spans="1:11" ht="15">
      <c r="A41" s="31" t="s">
        <v>161</v>
      </c>
      <c r="B41" s="341"/>
      <c r="C41" s="202">
        <f t="shared" si="3"/>
        <v>198435575755</v>
      </c>
      <c r="D41" s="336"/>
      <c r="E41" s="339"/>
      <c r="F41" s="50">
        <f t="shared" si="0"/>
        <v>0</v>
      </c>
      <c r="G41" s="51">
        <f>+C41/$E$30</f>
        <v>0.9710077572011346</v>
      </c>
      <c r="H41" s="52">
        <f t="shared" si="2"/>
        <v>1.0221134286327733</v>
      </c>
      <c r="K41" s="196"/>
    </row>
    <row r="42" spans="1:8" ht="59.25" customHeight="1">
      <c r="A42" s="141" t="s">
        <v>162</v>
      </c>
      <c r="B42" s="333" t="s">
        <v>528</v>
      </c>
      <c r="C42" s="333"/>
      <c r="D42" s="333"/>
      <c r="E42" s="333"/>
      <c r="F42" s="333"/>
      <c r="G42" s="333"/>
      <c r="H42" s="333"/>
    </row>
    <row r="43" spans="1:8" ht="15">
      <c r="A43" s="361" t="s">
        <v>163</v>
      </c>
      <c r="B43" s="362"/>
      <c r="C43" s="362"/>
      <c r="D43" s="362"/>
      <c r="E43" s="362"/>
      <c r="F43" s="362"/>
      <c r="G43" s="362"/>
      <c r="H43" s="363"/>
    </row>
    <row r="44" spans="1:8" ht="15">
      <c r="A44" s="347"/>
      <c r="B44" s="348"/>
      <c r="C44" s="348"/>
      <c r="D44" s="348"/>
      <c r="E44" s="348"/>
      <c r="F44" s="348"/>
      <c r="G44" s="348"/>
      <c r="H44" s="349"/>
    </row>
    <row r="45" spans="1:8" ht="75.75" customHeight="1">
      <c r="A45" s="350"/>
      <c r="B45" s="351"/>
      <c r="C45" s="351"/>
      <c r="D45" s="351"/>
      <c r="E45" s="351"/>
      <c r="F45" s="351"/>
      <c r="G45" s="351"/>
      <c r="H45" s="352"/>
    </row>
    <row r="46" spans="1:8" ht="80.25" customHeight="1">
      <c r="A46" s="350"/>
      <c r="B46" s="351"/>
      <c r="C46" s="351"/>
      <c r="D46" s="351"/>
      <c r="E46" s="351"/>
      <c r="F46" s="351"/>
      <c r="G46" s="351"/>
      <c r="H46" s="352"/>
    </row>
    <row r="47" spans="1:8" ht="0.75" customHeight="1">
      <c r="A47" s="350"/>
      <c r="B47" s="351"/>
      <c r="C47" s="351"/>
      <c r="D47" s="351"/>
      <c r="E47" s="351"/>
      <c r="F47" s="351"/>
      <c r="G47" s="351"/>
      <c r="H47" s="352"/>
    </row>
    <row r="48" spans="1:8" ht="33" customHeight="1">
      <c r="A48" s="353"/>
      <c r="B48" s="354"/>
      <c r="C48" s="354"/>
      <c r="D48" s="354"/>
      <c r="E48" s="354"/>
      <c r="F48" s="354"/>
      <c r="G48" s="354"/>
      <c r="H48" s="355"/>
    </row>
    <row r="49" spans="1:8" ht="57" customHeight="1">
      <c r="A49" s="142" t="s">
        <v>164</v>
      </c>
      <c r="B49" s="356" t="s">
        <v>526</v>
      </c>
      <c r="C49" s="356"/>
      <c r="D49" s="356"/>
      <c r="E49" s="356"/>
      <c r="F49" s="356"/>
      <c r="G49" s="356"/>
      <c r="H49" s="356"/>
    </row>
    <row r="50" spans="1:8" ht="41.25" customHeight="1">
      <c r="A50" s="142" t="s">
        <v>165</v>
      </c>
      <c r="B50" s="357" t="s">
        <v>244</v>
      </c>
      <c r="C50" s="357"/>
      <c r="D50" s="357"/>
      <c r="E50" s="357"/>
      <c r="F50" s="357"/>
      <c r="G50" s="357"/>
      <c r="H50" s="357"/>
    </row>
    <row r="51" spans="1:8" ht="48" customHeight="1">
      <c r="A51" s="143" t="s">
        <v>166</v>
      </c>
      <c r="B51" s="358" t="s">
        <v>518</v>
      </c>
      <c r="C51" s="359"/>
      <c r="D51" s="359"/>
      <c r="E51" s="359"/>
      <c r="F51" s="359"/>
      <c r="G51" s="359"/>
      <c r="H51" s="360"/>
    </row>
    <row r="52" spans="1:8" ht="31.5" customHeight="1">
      <c r="A52" s="276" t="s">
        <v>167</v>
      </c>
      <c r="B52" s="277"/>
      <c r="C52" s="277"/>
      <c r="D52" s="277"/>
      <c r="E52" s="277"/>
      <c r="F52" s="277"/>
      <c r="G52" s="277"/>
      <c r="H52" s="278"/>
    </row>
    <row r="53" spans="1:8" ht="27.75" customHeight="1">
      <c r="A53" s="364" t="s">
        <v>168</v>
      </c>
      <c r="B53" s="125" t="s">
        <v>169</v>
      </c>
      <c r="C53" s="365" t="s">
        <v>170</v>
      </c>
      <c r="D53" s="365"/>
      <c r="E53" s="365"/>
      <c r="F53" s="365" t="s">
        <v>171</v>
      </c>
      <c r="G53" s="365"/>
      <c r="H53" s="366"/>
    </row>
    <row r="54" spans="1:8" ht="24.75" customHeight="1">
      <c r="A54" s="364"/>
      <c r="B54" s="163"/>
      <c r="C54" s="367"/>
      <c r="D54" s="367"/>
      <c r="E54" s="367"/>
      <c r="F54" s="368"/>
      <c r="G54" s="368"/>
      <c r="H54" s="368"/>
    </row>
    <row r="55" spans="1:8" ht="24.75" customHeight="1">
      <c r="A55" s="124" t="s">
        <v>172</v>
      </c>
      <c r="B55" s="343" t="s">
        <v>513</v>
      </c>
      <c r="C55" s="343"/>
      <c r="D55" s="344" t="s">
        <v>173</v>
      </c>
      <c r="E55" s="344"/>
      <c r="F55" s="345" t="s">
        <v>513</v>
      </c>
      <c r="G55" s="345"/>
      <c r="H55" s="346"/>
    </row>
    <row r="56" spans="1:8" ht="24.75" customHeight="1">
      <c r="A56" s="124" t="s">
        <v>174</v>
      </c>
      <c r="B56" s="371" t="s">
        <v>260</v>
      </c>
      <c r="C56" s="371"/>
      <c r="D56" s="372" t="s">
        <v>175</v>
      </c>
      <c r="E56" s="372"/>
      <c r="F56" s="345" t="s">
        <v>260</v>
      </c>
      <c r="G56" s="345"/>
      <c r="H56" s="346"/>
    </row>
    <row r="57" spans="1:8" ht="24.75" customHeight="1">
      <c r="A57" s="124" t="s">
        <v>176</v>
      </c>
      <c r="B57" s="371"/>
      <c r="C57" s="371"/>
      <c r="D57" s="373" t="s">
        <v>177</v>
      </c>
      <c r="E57" s="374"/>
      <c r="F57" s="378"/>
      <c r="G57" s="379"/>
      <c r="H57" s="380"/>
    </row>
    <row r="58" spans="1:8" ht="24.75" customHeight="1" thickBot="1">
      <c r="A58" s="116" t="s">
        <v>178</v>
      </c>
      <c r="B58" s="377"/>
      <c r="C58" s="377"/>
      <c r="D58" s="375"/>
      <c r="E58" s="376"/>
      <c r="F58" s="381"/>
      <c r="G58" s="382"/>
      <c r="H58" s="383"/>
    </row>
  </sheetData>
  <sheetProtection/>
  <mergeCells count="72">
    <mergeCell ref="B35:B38"/>
    <mergeCell ref="I27:L27"/>
    <mergeCell ref="B56:C56"/>
    <mergeCell ref="D56:E56"/>
    <mergeCell ref="F56:H56"/>
    <mergeCell ref="B57:C57"/>
    <mergeCell ref="D57:E58"/>
    <mergeCell ref="B58:C58"/>
    <mergeCell ref="F57:H57"/>
    <mergeCell ref="F58:H58"/>
    <mergeCell ref="A43:H43"/>
    <mergeCell ref="A53:A54"/>
    <mergeCell ref="C53:E53"/>
    <mergeCell ref="F53:H53"/>
    <mergeCell ref="C54:E54"/>
    <mergeCell ref="F54:H54"/>
    <mergeCell ref="B55:C55"/>
    <mergeCell ref="D55:E55"/>
    <mergeCell ref="F55:H55"/>
    <mergeCell ref="A44:H48"/>
    <mergeCell ref="B49:H49"/>
    <mergeCell ref="B50:H50"/>
    <mergeCell ref="B51:H51"/>
    <mergeCell ref="A52:H52"/>
    <mergeCell ref="B26:D26"/>
    <mergeCell ref="F26:H26"/>
    <mergeCell ref="B27:D27"/>
    <mergeCell ref="F27:H27"/>
    <mergeCell ref="A28:H28"/>
    <mergeCell ref="B42:H42"/>
    <mergeCell ref="D30:D41"/>
    <mergeCell ref="E30:E41"/>
    <mergeCell ref="B30:B34"/>
    <mergeCell ref="B39:B41"/>
    <mergeCell ref="B23:D23"/>
    <mergeCell ref="E23:H23"/>
    <mergeCell ref="B24:D24"/>
    <mergeCell ref="E24:H24"/>
    <mergeCell ref="B25:D25"/>
    <mergeCell ref="F25:H25"/>
    <mergeCell ref="B19:H19"/>
    <mergeCell ref="B20:H20"/>
    <mergeCell ref="A21:A22"/>
    <mergeCell ref="B21:D21"/>
    <mergeCell ref="E21:H21"/>
    <mergeCell ref="B22:D22"/>
    <mergeCell ref="E22:H22"/>
    <mergeCell ref="B15:E15"/>
    <mergeCell ref="G15:H15"/>
    <mergeCell ref="B16:E16"/>
    <mergeCell ref="G16:H16"/>
    <mergeCell ref="B17:H17"/>
    <mergeCell ref="B18:H18"/>
    <mergeCell ref="B11:E11"/>
    <mergeCell ref="G12:H12"/>
    <mergeCell ref="B12:E12"/>
    <mergeCell ref="B13:H13"/>
    <mergeCell ref="B14:H14"/>
    <mergeCell ref="G11:H11"/>
    <mergeCell ref="A6:H6"/>
    <mergeCell ref="A7:H7"/>
    <mergeCell ref="A8:H8"/>
    <mergeCell ref="C9:D9"/>
    <mergeCell ref="C10:D10"/>
    <mergeCell ref="E10:F10"/>
    <mergeCell ref="E9:H9"/>
    <mergeCell ref="F5:H5"/>
    <mergeCell ref="A2:A5"/>
    <mergeCell ref="B5:E5"/>
    <mergeCell ref="B2:H2"/>
    <mergeCell ref="B3:H3"/>
    <mergeCell ref="B4:H4"/>
  </mergeCells>
  <dataValidations count="5">
    <dataValidation type="list" allowBlank="1" showInputMessage="1" showErrorMessage="1" sqref="H10 B10">
      <formula1>$N$14:$N$15</formula1>
    </dataValidation>
    <dataValidation type="list" allowBlank="1" showInputMessage="1" showErrorMessage="1" sqref="G16:H16">
      <formula1>$N$8:$N$11</formula1>
    </dataValidation>
    <dataValidation type="list" allowBlank="1" showInputMessage="1" showErrorMessage="1" sqref="G15:H15">
      <formula1>$M$20:$M$22</formula1>
    </dataValidation>
    <dataValidation type="list" allowBlank="1" showInputMessage="1" showErrorMessage="1" sqref="B12:E12">
      <formula1>$M$9:$M$12</formula1>
    </dataValidation>
    <dataValidation type="list" allowBlank="1" showInputMessage="1" showErrorMessage="1" sqref="B27:D27">
      <formula1>$M$15:$M$18</formula1>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rgb="FF002060"/>
  </sheetPr>
  <dimension ref="A1:L17"/>
  <sheetViews>
    <sheetView zoomScale="70" zoomScaleNormal="70" zoomScalePageLayoutView="0" workbookViewId="0" topLeftCell="A10">
      <selection activeCell="K14" sqref="K14:K16"/>
    </sheetView>
  </sheetViews>
  <sheetFormatPr defaultColWidth="11.421875" defaultRowHeight="15"/>
  <cols>
    <col min="2" max="2" width="18.00390625" style="0" customWidth="1"/>
    <col min="3" max="3" width="17.8515625" style="0" customWidth="1"/>
    <col min="4" max="4" width="20.28125" style="0" bestFit="1" customWidth="1"/>
    <col min="5" max="5" width="24.8515625" style="0" customWidth="1"/>
    <col min="6" max="6" width="32.421875" style="0" customWidth="1"/>
    <col min="7" max="10" width="19.57421875" style="0" customWidth="1"/>
    <col min="11" max="11" width="30.140625" style="0" customWidth="1"/>
  </cols>
  <sheetData>
    <row r="1" spans="2:12" ht="15.75" customHeight="1" thickBot="1">
      <c r="B1" s="90"/>
      <c r="K1" s="120"/>
      <c r="L1" s="121"/>
    </row>
    <row r="2" spans="2:12" ht="15.75" customHeight="1" thickBot="1">
      <c r="B2" s="419"/>
      <c r="C2" s="413" t="s">
        <v>251</v>
      </c>
      <c r="D2" s="414"/>
      <c r="E2" s="414"/>
      <c r="F2" s="414"/>
      <c r="G2" s="414"/>
      <c r="H2" s="414"/>
      <c r="I2" s="414"/>
      <c r="J2" s="415"/>
      <c r="K2" s="120"/>
      <c r="L2" s="121"/>
    </row>
    <row r="3" spans="2:12" ht="15.75" customHeight="1" thickBot="1">
      <c r="B3" s="420"/>
      <c r="C3" s="416" t="s">
        <v>15</v>
      </c>
      <c r="D3" s="417"/>
      <c r="E3" s="417"/>
      <c r="F3" s="417"/>
      <c r="G3" s="417"/>
      <c r="H3" s="417"/>
      <c r="I3" s="417"/>
      <c r="J3" s="418"/>
      <c r="K3" s="120"/>
      <c r="L3" s="121"/>
    </row>
    <row r="4" spans="2:12" ht="15.75" customHeight="1" thickBot="1">
      <c r="B4" s="420"/>
      <c r="C4" s="416" t="s">
        <v>225</v>
      </c>
      <c r="D4" s="417"/>
      <c r="E4" s="417"/>
      <c r="F4" s="417"/>
      <c r="G4" s="417"/>
      <c r="H4" s="417"/>
      <c r="I4" s="417"/>
      <c r="J4" s="418"/>
      <c r="K4" s="120"/>
      <c r="L4" s="121"/>
    </row>
    <row r="5" spans="2:12" ht="15.75" thickBot="1">
      <c r="B5" s="421"/>
      <c r="C5" s="416" t="s">
        <v>250</v>
      </c>
      <c r="D5" s="417"/>
      <c r="E5" s="417"/>
      <c r="F5" s="417"/>
      <c r="G5" s="417"/>
      <c r="H5" s="422" t="s">
        <v>248</v>
      </c>
      <c r="I5" s="423"/>
      <c r="J5" s="424"/>
      <c r="K5" s="121"/>
      <c r="L5" s="121"/>
    </row>
    <row r="6" spans="2:12" ht="34.5" customHeight="1" thickBot="1">
      <c r="B6" s="86" t="s">
        <v>226</v>
      </c>
      <c r="C6" s="394" t="s">
        <v>261</v>
      </c>
      <c r="D6" s="395"/>
      <c r="E6" s="396"/>
      <c r="F6" s="87"/>
      <c r="G6" s="84"/>
      <c r="H6" s="84"/>
      <c r="I6" s="84"/>
      <c r="J6" s="85"/>
      <c r="K6" s="121"/>
      <c r="L6" s="121"/>
    </row>
    <row r="7" spans="2:10" ht="15.75" thickBot="1">
      <c r="B7" s="88" t="s">
        <v>23</v>
      </c>
      <c r="C7" s="397" t="str">
        <f>+Metas_Magnitud!C7</f>
        <v>SUBSECRETARIA DE GESTION DE LA MOVILIDAD</v>
      </c>
      <c r="D7" s="398"/>
      <c r="E7" s="399"/>
      <c r="F7" s="87"/>
      <c r="G7" s="84"/>
      <c r="H7" s="84"/>
      <c r="I7" s="84"/>
      <c r="J7" s="85"/>
    </row>
    <row r="8" spans="2:10" ht="24.75" thickBot="1">
      <c r="B8" s="88" t="s">
        <v>227</v>
      </c>
      <c r="C8" s="400" t="str">
        <f>+C7</f>
        <v>SUBSECRETARIA DE GESTION DE LA MOVILIDAD</v>
      </c>
      <c r="D8" s="401"/>
      <c r="E8" s="402"/>
      <c r="F8" s="89"/>
      <c r="G8" s="84"/>
      <c r="H8" s="84"/>
      <c r="I8" s="84"/>
      <c r="J8" s="85"/>
    </row>
    <row r="9" spans="2:10" ht="24.75" thickBot="1">
      <c r="B9" s="88" t="s">
        <v>228</v>
      </c>
      <c r="C9" s="403" t="s">
        <v>260</v>
      </c>
      <c r="D9" s="404"/>
      <c r="E9" s="405"/>
      <c r="F9" s="87"/>
      <c r="G9" s="84"/>
      <c r="H9" s="84"/>
      <c r="I9" s="84"/>
      <c r="J9" s="85"/>
    </row>
    <row r="10" spans="2:10" ht="24.75" thickBot="1">
      <c r="B10" s="88" t="s">
        <v>229</v>
      </c>
      <c r="C10" s="406" t="str">
        <f>+'HV 1'!E9</f>
        <v>1. Alcanzar al 95 % la ejecución presupuestal de los proyectos de inversión de la Subsecretaría de Gestion de la Movilidad</v>
      </c>
      <c r="D10" s="407"/>
      <c r="E10" s="408"/>
      <c r="F10" s="87"/>
      <c r="G10" s="84"/>
      <c r="H10" s="84"/>
      <c r="I10" s="84"/>
      <c r="J10" s="85"/>
    </row>
    <row r="11" ht="15">
      <c r="B11" s="90"/>
    </row>
    <row r="12" spans="2:11" ht="15">
      <c r="B12" s="409" t="s">
        <v>504</v>
      </c>
      <c r="C12" s="410"/>
      <c r="D12" s="410"/>
      <c r="E12" s="410"/>
      <c r="F12" s="410"/>
      <c r="G12" s="410"/>
      <c r="H12" s="411"/>
      <c r="I12" s="390" t="s">
        <v>230</v>
      </c>
      <c r="J12" s="391"/>
      <c r="K12" s="391"/>
    </row>
    <row r="13" spans="1:11" ht="45">
      <c r="A13" s="93"/>
      <c r="B13" s="91" t="s">
        <v>231</v>
      </c>
      <c r="C13" s="91" t="s">
        <v>232</v>
      </c>
      <c r="D13" s="91" t="s">
        <v>233</v>
      </c>
      <c r="E13" s="91" t="s">
        <v>234</v>
      </c>
      <c r="F13" s="91" t="s">
        <v>235</v>
      </c>
      <c r="G13" s="91" t="s">
        <v>236</v>
      </c>
      <c r="H13" s="91" t="s">
        <v>237</v>
      </c>
      <c r="I13" s="92" t="s">
        <v>238</v>
      </c>
      <c r="J13" s="92" t="s">
        <v>239</v>
      </c>
      <c r="K13" s="92" t="s">
        <v>240</v>
      </c>
    </row>
    <row r="14" spans="2:11" ht="97.5" customHeight="1">
      <c r="B14" s="384">
        <v>1</v>
      </c>
      <c r="C14" s="412" t="s">
        <v>297</v>
      </c>
      <c r="D14" s="386" t="s">
        <v>179</v>
      </c>
      <c r="E14" s="157">
        <v>1</v>
      </c>
      <c r="F14" s="162" t="s">
        <v>280</v>
      </c>
      <c r="G14" s="385" t="s">
        <v>179</v>
      </c>
      <c r="H14" s="387">
        <v>44166</v>
      </c>
      <c r="I14" s="385" t="s">
        <v>179</v>
      </c>
      <c r="J14" s="388">
        <v>44196</v>
      </c>
      <c r="K14" s="389" t="s">
        <v>524</v>
      </c>
    </row>
    <row r="15" spans="2:11" ht="97.5" customHeight="1">
      <c r="B15" s="384"/>
      <c r="C15" s="412"/>
      <c r="D15" s="386"/>
      <c r="E15" s="157">
        <v>2</v>
      </c>
      <c r="F15" s="162" t="s">
        <v>281</v>
      </c>
      <c r="G15" s="385"/>
      <c r="H15" s="387"/>
      <c r="I15" s="385"/>
      <c r="J15" s="388"/>
      <c r="K15" s="389"/>
    </row>
    <row r="16" spans="2:11" ht="109.5" customHeight="1">
      <c r="B16" s="384"/>
      <c r="C16" s="412"/>
      <c r="D16" s="386"/>
      <c r="E16" s="157">
        <v>3</v>
      </c>
      <c r="F16" s="162" t="s">
        <v>282</v>
      </c>
      <c r="G16" s="385"/>
      <c r="H16" s="387"/>
      <c r="I16" s="385"/>
      <c r="J16" s="388"/>
      <c r="K16" s="389"/>
    </row>
    <row r="17" spans="1:11" ht="27" customHeight="1">
      <c r="A17" s="101"/>
      <c r="B17" s="392" t="s">
        <v>242</v>
      </c>
      <c r="C17" s="393"/>
      <c r="D17" s="97" t="s">
        <v>179</v>
      </c>
      <c r="E17" s="109">
        <v>0</v>
      </c>
      <c r="F17" s="108"/>
      <c r="G17" s="97" t="s">
        <v>179</v>
      </c>
      <c r="H17" s="98"/>
      <c r="I17" s="99" t="s">
        <v>179</v>
      </c>
      <c r="J17" s="100"/>
      <c r="K17" s="100"/>
    </row>
  </sheetData>
  <sheetProtection/>
  <mergeCells count="22">
    <mergeCell ref="C2:J2"/>
    <mergeCell ref="C3:J3"/>
    <mergeCell ref="B2:B5"/>
    <mergeCell ref="C4:J4"/>
    <mergeCell ref="C5:G5"/>
    <mergeCell ref="H5:J5"/>
    <mergeCell ref="K14:K16"/>
    <mergeCell ref="I12:K12"/>
    <mergeCell ref="B17:C17"/>
    <mergeCell ref="C6:E6"/>
    <mergeCell ref="C7:E7"/>
    <mergeCell ref="C8:E8"/>
    <mergeCell ref="C9:E9"/>
    <mergeCell ref="C10:E10"/>
    <mergeCell ref="B12:H12"/>
    <mergeCell ref="C14:C16"/>
    <mergeCell ref="B14:B16"/>
    <mergeCell ref="G14:G16"/>
    <mergeCell ref="D14:D16"/>
    <mergeCell ref="H14:H16"/>
    <mergeCell ref="I14:I16"/>
    <mergeCell ref="J14:J16"/>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58"/>
  <sheetViews>
    <sheetView zoomScale="90" zoomScaleNormal="90" zoomScalePageLayoutView="0" workbookViewId="0" topLeftCell="A36">
      <selection activeCell="A44" sqref="A44:H48"/>
    </sheetView>
  </sheetViews>
  <sheetFormatPr defaultColWidth="11.421875" defaultRowHeight="15"/>
  <cols>
    <col min="1" max="1" width="32.140625" style="35" customWidth="1"/>
    <col min="2" max="2" width="17.140625" style="35" customWidth="1"/>
    <col min="3" max="3" width="21.00390625" style="35" customWidth="1"/>
    <col min="4" max="4" width="17.140625" style="35" customWidth="1"/>
    <col min="5" max="5" width="16.421875" style="35" customWidth="1"/>
    <col min="6" max="6" width="18.00390625" style="35" customWidth="1"/>
    <col min="7" max="7" width="16.57421875" style="35" customWidth="1"/>
    <col min="8" max="8" width="20.140625" style="35" customWidth="1"/>
    <col min="10" max="10" width="22.421875" style="0" customWidth="1"/>
    <col min="11" max="11" width="17.8515625" style="0" customWidth="1"/>
    <col min="13" max="14" width="11.421875" style="40" customWidth="1"/>
    <col min="15" max="15" width="13.28125" style="41" bestFit="1" customWidth="1"/>
    <col min="16" max="19" width="11.421875" style="41" customWidth="1"/>
  </cols>
  <sheetData>
    <row r="1" spans="1:6" ht="15">
      <c r="A1" s="34"/>
      <c r="F1" s="36"/>
    </row>
    <row r="2" spans="1:13" ht="37.5" customHeight="1">
      <c r="A2" s="461"/>
      <c r="B2" s="425" t="s">
        <v>247</v>
      </c>
      <c r="C2" s="425"/>
      <c r="D2" s="425"/>
      <c r="E2" s="425"/>
      <c r="F2" s="425"/>
      <c r="G2" s="425"/>
      <c r="H2" s="425"/>
      <c r="M2" s="42" t="s">
        <v>181</v>
      </c>
    </row>
    <row r="3" spans="1:13" ht="23.25" customHeight="1">
      <c r="A3" s="461"/>
      <c r="B3" s="266" t="s">
        <v>15</v>
      </c>
      <c r="C3" s="266"/>
      <c r="D3" s="266"/>
      <c r="E3" s="266"/>
      <c r="F3" s="266"/>
      <c r="G3" s="266"/>
      <c r="H3" s="266"/>
      <c r="M3" s="42" t="s">
        <v>182</v>
      </c>
    </row>
    <row r="4" spans="1:13" ht="23.25" customHeight="1">
      <c r="A4" s="461"/>
      <c r="B4" s="266" t="s">
        <v>106</v>
      </c>
      <c r="C4" s="266"/>
      <c r="D4" s="266"/>
      <c r="E4" s="266"/>
      <c r="F4" s="266"/>
      <c r="G4" s="266"/>
      <c r="H4" s="266"/>
      <c r="M4" s="42" t="s">
        <v>183</v>
      </c>
    </row>
    <row r="5" spans="1:13" ht="23.25" customHeight="1">
      <c r="A5" s="461"/>
      <c r="B5" s="266" t="s">
        <v>107</v>
      </c>
      <c r="C5" s="266"/>
      <c r="D5" s="266"/>
      <c r="E5" s="266"/>
      <c r="F5" s="262" t="s">
        <v>248</v>
      </c>
      <c r="G5" s="262"/>
      <c r="H5" s="262"/>
      <c r="M5" s="42" t="s">
        <v>184</v>
      </c>
    </row>
    <row r="6" spans="1:8" ht="23.25" customHeight="1">
      <c r="A6" s="270" t="s">
        <v>108</v>
      </c>
      <c r="B6" s="271"/>
      <c r="C6" s="271"/>
      <c r="D6" s="271"/>
      <c r="E6" s="271"/>
      <c r="F6" s="271"/>
      <c r="G6" s="271"/>
      <c r="H6" s="272"/>
    </row>
    <row r="7" spans="1:8" ht="23.25" customHeight="1">
      <c r="A7" s="273" t="s">
        <v>109</v>
      </c>
      <c r="B7" s="274"/>
      <c r="C7" s="274"/>
      <c r="D7" s="274"/>
      <c r="E7" s="274"/>
      <c r="F7" s="274"/>
      <c r="G7" s="274"/>
      <c r="H7" s="275"/>
    </row>
    <row r="8" spans="1:14" ht="15">
      <c r="A8" s="276" t="s">
        <v>110</v>
      </c>
      <c r="B8" s="277"/>
      <c r="C8" s="277"/>
      <c r="D8" s="277"/>
      <c r="E8" s="277"/>
      <c r="F8" s="277"/>
      <c r="G8" s="277"/>
      <c r="H8" s="278"/>
      <c r="N8" s="40" t="s">
        <v>125</v>
      </c>
    </row>
    <row r="9" spans="1:14" ht="41.25" customHeight="1">
      <c r="A9" s="119" t="s">
        <v>252</v>
      </c>
      <c r="B9" s="110">
        <v>2</v>
      </c>
      <c r="C9" s="279" t="s">
        <v>245</v>
      </c>
      <c r="D9" s="279"/>
      <c r="E9" s="282" t="s">
        <v>262</v>
      </c>
      <c r="F9" s="462"/>
      <c r="G9" s="462"/>
      <c r="H9" s="284"/>
      <c r="M9" s="42" t="s">
        <v>185</v>
      </c>
      <c r="N9" s="40" t="s">
        <v>186</v>
      </c>
    </row>
    <row r="10" spans="1:14" ht="33.75" customHeight="1">
      <c r="A10" s="119" t="s">
        <v>111</v>
      </c>
      <c r="B10" s="37" t="s">
        <v>193</v>
      </c>
      <c r="C10" s="280" t="s">
        <v>112</v>
      </c>
      <c r="D10" s="281"/>
      <c r="E10" s="282" t="s">
        <v>263</v>
      </c>
      <c r="F10" s="283"/>
      <c r="G10" s="24" t="s">
        <v>113</v>
      </c>
      <c r="H10" s="113" t="s">
        <v>193</v>
      </c>
      <c r="M10" s="42" t="s">
        <v>180</v>
      </c>
      <c r="N10" s="40" t="s">
        <v>187</v>
      </c>
    </row>
    <row r="11" spans="1:14" ht="25.5" customHeight="1">
      <c r="A11" s="25" t="s">
        <v>114</v>
      </c>
      <c r="B11" s="285" t="s">
        <v>179</v>
      </c>
      <c r="C11" s="285"/>
      <c r="D11" s="285"/>
      <c r="E11" s="285"/>
      <c r="F11" s="24" t="s">
        <v>115</v>
      </c>
      <c r="G11" s="458" t="s">
        <v>179</v>
      </c>
      <c r="H11" s="459"/>
      <c r="M11" s="42" t="s">
        <v>188</v>
      </c>
      <c r="N11" s="40" t="s">
        <v>189</v>
      </c>
    </row>
    <row r="12" spans="1:13" ht="25.5" customHeight="1">
      <c r="A12" s="25" t="s">
        <v>116</v>
      </c>
      <c r="B12" s="288" t="s">
        <v>180</v>
      </c>
      <c r="C12" s="288"/>
      <c r="D12" s="288"/>
      <c r="E12" s="288"/>
      <c r="F12" s="24" t="s">
        <v>117</v>
      </c>
      <c r="G12" s="286" t="s">
        <v>286</v>
      </c>
      <c r="H12" s="287"/>
      <c r="M12" s="43" t="s">
        <v>190</v>
      </c>
    </row>
    <row r="13" spans="1:13" ht="107.25" customHeight="1">
      <c r="A13" s="25" t="s">
        <v>118</v>
      </c>
      <c r="B13" s="289" t="str">
        <f>+Metas_Magnitud!C16</f>
        <v>Estratégico: 7. Prestar servicios eficientes, ooportunos y de calidad a la ciudadanía, tanto en gestión como en trámites de la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Promover una cultura de integridad y ética pública en los colaboradores de la SDM, para el cumplimiento del marco de gestión antisoborno definido por la Entidad, y su concientización en la política antisoborno y en los demás elementos que integran el Sistema.
Fortalecer el reporte de las denuncias presentadas por presuntos actos de soborno, asegurando la protección de la identidad del denunciante en buena fe y bajo una sospecha razonable, y evitar represalias a este.                                                             </v>
      </c>
      <c r="C13" s="289"/>
      <c r="D13" s="289"/>
      <c r="E13" s="289"/>
      <c r="F13" s="289"/>
      <c r="G13" s="289"/>
      <c r="H13" s="290"/>
      <c r="M13" s="43"/>
    </row>
    <row r="14" spans="1:14" ht="25.5" customHeight="1">
      <c r="A14" s="25" t="s">
        <v>119</v>
      </c>
      <c r="B14" s="291" t="s">
        <v>179</v>
      </c>
      <c r="C14" s="292"/>
      <c r="D14" s="292"/>
      <c r="E14" s="292"/>
      <c r="F14" s="292"/>
      <c r="G14" s="292"/>
      <c r="H14" s="293"/>
      <c r="M14" s="43"/>
      <c r="N14" s="40" t="s">
        <v>191</v>
      </c>
    </row>
    <row r="15" spans="1:14" ht="25.5" customHeight="1">
      <c r="A15" s="25" t="s">
        <v>120</v>
      </c>
      <c r="B15" s="296" t="s">
        <v>214</v>
      </c>
      <c r="C15" s="296"/>
      <c r="D15" s="296"/>
      <c r="E15" s="296"/>
      <c r="F15" s="24" t="s">
        <v>121</v>
      </c>
      <c r="G15" s="297" t="s">
        <v>122</v>
      </c>
      <c r="H15" s="298"/>
      <c r="M15" s="43" t="s">
        <v>192</v>
      </c>
      <c r="N15" s="40" t="s">
        <v>193</v>
      </c>
    </row>
    <row r="16" spans="1:13" ht="25.5" customHeight="1">
      <c r="A16" s="25" t="s">
        <v>123</v>
      </c>
      <c r="B16" s="299" t="s">
        <v>298</v>
      </c>
      <c r="C16" s="300"/>
      <c r="D16" s="300"/>
      <c r="E16" s="300"/>
      <c r="F16" s="24" t="s">
        <v>124</v>
      </c>
      <c r="G16" s="297" t="s">
        <v>125</v>
      </c>
      <c r="H16" s="298"/>
      <c r="M16" s="43" t="s">
        <v>194</v>
      </c>
    </row>
    <row r="17" spans="1:14" ht="33" customHeight="1">
      <c r="A17" s="25" t="s">
        <v>126</v>
      </c>
      <c r="B17" s="301" t="s">
        <v>264</v>
      </c>
      <c r="C17" s="301"/>
      <c r="D17" s="301"/>
      <c r="E17" s="301"/>
      <c r="F17" s="301"/>
      <c r="G17" s="301"/>
      <c r="H17" s="302"/>
      <c r="M17" s="43" t="s">
        <v>195</v>
      </c>
      <c r="N17" s="40" t="s">
        <v>196</v>
      </c>
    </row>
    <row r="18" spans="1:14" ht="25.5" customHeight="1">
      <c r="A18" s="25" t="s">
        <v>127</v>
      </c>
      <c r="B18" s="296" t="s">
        <v>265</v>
      </c>
      <c r="C18" s="296"/>
      <c r="D18" s="296"/>
      <c r="E18" s="296"/>
      <c r="F18" s="296"/>
      <c r="G18" s="296"/>
      <c r="H18" s="303"/>
      <c r="M18" s="43" t="s">
        <v>197</v>
      </c>
      <c r="N18" s="40" t="s">
        <v>198</v>
      </c>
    </row>
    <row r="19" spans="1:14" ht="25.5" customHeight="1">
      <c r="A19" s="25" t="s">
        <v>128</v>
      </c>
      <c r="B19" s="453" t="s">
        <v>215</v>
      </c>
      <c r="C19" s="453"/>
      <c r="D19" s="453"/>
      <c r="E19" s="453"/>
      <c r="F19" s="453"/>
      <c r="G19" s="453"/>
      <c r="H19" s="454"/>
      <c r="M19" s="43"/>
      <c r="N19" s="40" t="s">
        <v>199</v>
      </c>
    </row>
    <row r="20" spans="1:14" ht="25.5" customHeight="1">
      <c r="A20" s="25" t="s">
        <v>129</v>
      </c>
      <c r="B20" s="304" t="s">
        <v>209</v>
      </c>
      <c r="C20" s="304"/>
      <c r="D20" s="304"/>
      <c r="E20" s="304"/>
      <c r="F20" s="304"/>
      <c r="G20" s="304"/>
      <c r="H20" s="305"/>
      <c r="M20" s="43" t="s">
        <v>200</v>
      </c>
      <c r="N20" s="40" t="s">
        <v>201</v>
      </c>
    </row>
    <row r="21" spans="1:14" ht="25.5" customHeight="1">
      <c r="A21" s="306" t="s">
        <v>130</v>
      </c>
      <c r="B21" s="308" t="s">
        <v>131</v>
      </c>
      <c r="C21" s="308"/>
      <c r="D21" s="308"/>
      <c r="E21" s="309" t="s">
        <v>132</v>
      </c>
      <c r="F21" s="309"/>
      <c r="G21" s="309"/>
      <c r="H21" s="310"/>
      <c r="M21" s="43" t="s">
        <v>122</v>
      </c>
      <c r="N21" s="40" t="s">
        <v>202</v>
      </c>
    </row>
    <row r="22" spans="1:14" ht="25.5" customHeight="1">
      <c r="A22" s="307"/>
      <c r="B22" s="453" t="s">
        <v>266</v>
      </c>
      <c r="C22" s="453"/>
      <c r="D22" s="453"/>
      <c r="E22" s="447" t="s">
        <v>267</v>
      </c>
      <c r="F22" s="448"/>
      <c r="G22" s="448"/>
      <c r="H22" s="449"/>
      <c r="M22" s="43" t="s">
        <v>203</v>
      </c>
      <c r="N22" s="40" t="s">
        <v>204</v>
      </c>
    </row>
    <row r="23" spans="1:14" ht="25.5" customHeight="1">
      <c r="A23" s="25" t="s">
        <v>133</v>
      </c>
      <c r="B23" s="297" t="s">
        <v>208</v>
      </c>
      <c r="C23" s="297"/>
      <c r="D23" s="297"/>
      <c r="E23" s="297" t="s">
        <v>208</v>
      </c>
      <c r="F23" s="297"/>
      <c r="G23" s="297"/>
      <c r="H23" s="298"/>
      <c r="M23" s="43"/>
      <c r="N23" s="40" t="s">
        <v>205</v>
      </c>
    </row>
    <row r="24" spans="1:14" ht="46.5" customHeight="1">
      <c r="A24" s="25" t="s">
        <v>134</v>
      </c>
      <c r="B24" s="314" t="s">
        <v>268</v>
      </c>
      <c r="C24" s="315"/>
      <c r="D24" s="315"/>
      <c r="E24" s="314" t="s">
        <v>269</v>
      </c>
      <c r="F24" s="315"/>
      <c r="G24" s="315"/>
      <c r="H24" s="316"/>
      <c r="M24" s="43"/>
      <c r="N24" s="40" t="s">
        <v>206</v>
      </c>
    </row>
    <row r="25" spans="1:13" ht="25.5" customHeight="1">
      <c r="A25" s="25" t="s">
        <v>135</v>
      </c>
      <c r="B25" s="317">
        <v>43831</v>
      </c>
      <c r="C25" s="318"/>
      <c r="D25" s="319"/>
      <c r="E25" s="24" t="s">
        <v>136</v>
      </c>
      <c r="F25" s="320">
        <v>0.8406</v>
      </c>
      <c r="G25" s="321"/>
      <c r="H25" s="322"/>
      <c r="M25" s="43"/>
    </row>
    <row r="26" spans="1:13" ht="25.5" customHeight="1">
      <c r="A26" s="25" t="s">
        <v>137</v>
      </c>
      <c r="B26" s="317">
        <v>44166</v>
      </c>
      <c r="C26" s="283"/>
      <c r="D26" s="323"/>
      <c r="E26" s="24" t="s">
        <v>138</v>
      </c>
      <c r="F26" s="324">
        <v>0.9</v>
      </c>
      <c r="G26" s="325"/>
      <c r="H26" s="326"/>
      <c r="M26" s="43"/>
    </row>
    <row r="27" spans="1:16" ht="49.5" customHeight="1">
      <c r="A27" s="118" t="s">
        <v>139</v>
      </c>
      <c r="B27" s="327" t="s">
        <v>195</v>
      </c>
      <c r="C27" s="328"/>
      <c r="D27" s="329"/>
      <c r="E27" s="26" t="s">
        <v>140</v>
      </c>
      <c r="F27" s="447" t="s">
        <v>179</v>
      </c>
      <c r="G27" s="448"/>
      <c r="H27" s="449"/>
      <c r="I27" s="460"/>
      <c r="J27" s="460"/>
      <c r="K27" s="460"/>
      <c r="L27" s="460"/>
      <c r="M27" s="460"/>
      <c r="N27" s="460"/>
      <c r="O27" s="460"/>
      <c r="P27" s="460"/>
    </row>
    <row r="28" spans="1:13" ht="15">
      <c r="A28" s="276" t="s">
        <v>141</v>
      </c>
      <c r="B28" s="277"/>
      <c r="C28" s="277"/>
      <c r="D28" s="277"/>
      <c r="E28" s="277"/>
      <c r="F28" s="277"/>
      <c r="G28" s="277"/>
      <c r="H28" s="278"/>
      <c r="M28" s="43"/>
    </row>
    <row r="29" spans="1:13" ht="36">
      <c r="A29" s="27" t="s">
        <v>142</v>
      </c>
      <c r="B29" s="112" t="s">
        <v>143</v>
      </c>
      <c r="C29" s="112" t="s">
        <v>144</v>
      </c>
      <c r="D29" s="112" t="s">
        <v>145</v>
      </c>
      <c r="E29" s="112" t="s">
        <v>146</v>
      </c>
      <c r="F29" s="29" t="s">
        <v>147</v>
      </c>
      <c r="G29" s="29" t="s">
        <v>148</v>
      </c>
      <c r="H29" s="30" t="s">
        <v>149</v>
      </c>
      <c r="M29" s="43"/>
    </row>
    <row r="30" spans="1:13" ht="21.75" customHeight="1">
      <c r="A30" s="31" t="s">
        <v>150</v>
      </c>
      <c r="B30" s="434">
        <v>102859623597</v>
      </c>
      <c r="C30" s="450">
        <f>+B30+B35+B39</f>
        <v>247755892458.3</v>
      </c>
      <c r="D30" s="450">
        <f>145392435348+204360443347</f>
        <v>349752878695</v>
      </c>
      <c r="E30" s="32">
        <f>+D30</f>
        <v>349752878695</v>
      </c>
      <c r="F30" s="455">
        <f>C30/D30</f>
        <v>0.7083741337104307</v>
      </c>
      <c r="G30" s="455">
        <f>+C30/$E$30</f>
        <v>0.7083741337104307</v>
      </c>
      <c r="H30" s="455">
        <f>+G30/$F$26</f>
        <v>0.7870823707893674</v>
      </c>
      <c r="M30" s="43"/>
    </row>
    <row r="31" spans="1:13" ht="21.75" customHeight="1">
      <c r="A31" s="31" t="s">
        <v>151</v>
      </c>
      <c r="B31" s="434"/>
      <c r="C31" s="451"/>
      <c r="D31" s="451"/>
      <c r="E31" s="32">
        <f>+D31+E30</f>
        <v>349752878695</v>
      </c>
      <c r="F31" s="456"/>
      <c r="G31" s="456"/>
      <c r="H31" s="456"/>
      <c r="J31" s="197"/>
      <c r="K31" s="106"/>
      <c r="M31" s="43"/>
    </row>
    <row r="32" spans="1:13" ht="21.75" customHeight="1">
      <c r="A32" s="31" t="s">
        <v>152</v>
      </c>
      <c r="B32" s="434"/>
      <c r="C32" s="451"/>
      <c r="D32" s="451"/>
      <c r="E32" s="32">
        <f>+D32+E31</f>
        <v>349752878695</v>
      </c>
      <c r="F32" s="456"/>
      <c r="G32" s="456"/>
      <c r="H32" s="456"/>
      <c r="J32" s="197"/>
      <c r="K32" s="106"/>
      <c r="M32" s="43"/>
    </row>
    <row r="33" spans="1:8" ht="21.75" customHeight="1">
      <c r="A33" s="31" t="s">
        <v>153</v>
      </c>
      <c r="B33" s="434"/>
      <c r="C33" s="451"/>
      <c r="D33" s="451"/>
      <c r="E33" s="32">
        <f aca="true" t="shared" si="0" ref="E33:E41">+D33+E32</f>
        <v>349752878695</v>
      </c>
      <c r="F33" s="456"/>
      <c r="G33" s="456"/>
      <c r="H33" s="456"/>
    </row>
    <row r="34" spans="1:10" ht="21.75" customHeight="1">
      <c r="A34" s="31" t="s">
        <v>154</v>
      </c>
      <c r="B34" s="434"/>
      <c r="C34" s="451"/>
      <c r="D34" s="451"/>
      <c r="E34" s="32">
        <f t="shared" si="0"/>
        <v>349752878695</v>
      </c>
      <c r="F34" s="456"/>
      <c r="G34" s="456"/>
      <c r="H34" s="456"/>
      <c r="J34" s="198"/>
    </row>
    <row r="35" spans="1:8" ht="21.75" customHeight="1">
      <c r="A35" s="31" t="s">
        <v>155</v>
      </c>
      <c r="B35" s="434">
        <v>15868961250.3</v>
      </c>
      <c r="C35" s="451"/>
      <c r="D35" s="451"/>
      <c r="E35" s="32">
        <f t="shared" si="0"/>
        <v>349752878695</v>
      </c>
      <c r="F35" s="456"/>
      <c r="G35" s="456">
        <f>+C30/$E$30</f>
        <v>0.7083741337104307</v>
      </c>
      <c r="H35" s="456">
        <f>+G35/$F$26</f>
        <v>0.7870823707893674</v>
      </c>
    </row>
    <row r="36" spans="1:17" ht="21.75" customHeight="1">
      <c r="A36" s="31" t="s">
        <v>156</v>
      </c>
      <c r="B36" s="434"/>
      <c r="C36" s="451"/>
      <c r="D36" s="451"/>
      <c r="E36" s="32">
        <f t="shared" si="0"/>
        <v>349752878695</v>
      </c>
      <c r="F36" s="456"/>
      <c r="G36" s="456"/>
      <c r="H36" s="456"/>
      <c r="O36" s="33"/>
      <c r="P36" s="33"/>
      <c r="Q36" s="33"/>
    </row>
    <row r="37" spans="1:18" ht="21.75" customHeight="1">
      <c r="A37" s="31" t="s">
        <v>157</v>
      </c>
      <c r="B37" s="434"/>
      <c r="C37" s="451"/>
      <c r="D37" s="451"/>
      <c r="E37" s="32">
        <f t="shared" si="0"/>
        <v>349752878695</v>
      </c>
      <c r="F37" s="456"/>
      <c r="G37" s="456"/>
      <c r="H37" s="456"/>
      <c r="J37" s="195"/>
      <c r="N37" s="160"/>
      <c r="O37" s="161"/>
      <c r="P37" s="161"/>
      <c r="Q37" s="161"/>
      <c r="R37" s="161"/>
    </row>
    <row r="38" spans="1:18" ht="21.75" customHeight="1">
      <c r="A38" s="31" t="s">
        <v>158</v>
      </c>
      <c r="B38" s="434"/>
      <c r="C38" s="451"/>
      <c r="D38" s="451"/>
      <c r="E38" s="32">
        <f t="shared" si="0"/>
        <v>349752878695</v>
      </c>
      <c r="F38" s="456"/>
      <c r="G38" s="456"/>
      <c r="H38" s="456"/>
      <c r="N38" s="160"/>
      <c r="O38" s="161"/>
      <c r="P38" s="161"/>
      <c r="Q38" s="161"/>
      <c r="R38" s="161"/>
    </row>
    <row r="39" spans="1:8" ht="21.75" customHeight="1">
      <c r="A39" s="31" t="s">
        <v>159</v>
      </c>
      <c r="B39" s="434">
        <v>129027307611</v>
      </c>
      <c r="C39" s="451"/>
      <c r="D39" s="451"/>
      <c r="E39" s="32">
        <f t="shared" si="0"/>
        <v>349752878695</v>
      </c>
      <c r="F39" s="456"/>
      <c r="G39" s="456"/>
      <c r="H39" s="456"/>
    </row>
    <row r="40" spans="1:8" ht="21.75" customHeight="1">
      <c r="A40" s="31" t="s">
        <v>160</v>
      </c>
      <c r="B40" s="434"/>
      <c r="C40" s="451"/>
      <c r="D40" s="451"/>
      <c r="E40" s="32">
        <f t="shared" si="0"/>
        <v>349752878695</v>
      </c>
      <c r="F40" s="456"/>
      <c r="G40" s="456"/>
      <c r="H40" s="456"/>
    </row>
    <row r="41" spans="1:8" ht="21.75" customHeight="1">
      <c r="A41" s="31" t="s">
        <v>161</v>
      </c>
      <c r="B41" s="434"/>
      <c r="C41" s="452"/>
      <c r="D41" s="452"/>
      <c r="E41" s="32">
        <f t="shared" si="0"/>
        <v>349752878695</v>
      </c>
      <c r="F41" s="457"/>
      <c r="G41" s="457"/>
      <c r="H41" s="457"/>
    </row>
    <row r="42" spans="1:8" ht="46.5" customHeight="1">
      <c r="A42" s="114" t="s">
        <v>162</v>
      </c>
      <c r="B42" s="435" t="s">
        <v>529</v>
      </c>
      <c r="C42" s="436"/>
      <c r="D42" s="436"/>
      <c r="E42" s="436"/>
      <c r="F42" s="436"/>
      <c r="G42" s="436"/>
      <c r="H42" s="437"/>
    </row>
    <row r="43" spans="1:8" ht="15">
      <c r="A43" s="276" t="s">
        <v>163</v>
      </c>
      <c r="B43" s="277"/>
      <c r="C43" s="277"/>
      <c r="D43" s="277"/>
      <c r="E43" s="277"/>
      <c r="F43" s="277"/>
      <c r="G43" s="277"/>
      <c r="H43" s="278"/>
    </row>
    <row r="44" spans="1:8" ht="15">
      <c r="A44" s="438"/>
      <c r="B44" s="439"/>
      <c r="C44" s="439"/>
      <c r="D44" s="439"/>
      <c r="E44" s="439"/>
      <c r="F44" s="439"/>
      <c r="G44" s="439"/>
      <c r="H44" s="440"/>
    </row>
    <row r="45" spans="1:8" ht="87" customHeight="1">
      <c r="A45" s="441"/>
      <c r="B45" s="442"/>
      <c r="C45" s="442"/>
      <c r="D45" s="442"/>
      <c r="E45" s="442"/>
      <c r="F45" s="442"/>
      <c r="G45" s="442"/>
      <c r="H45" s="443"/>
    </row>
    <row r="46" spans="1:8" ht="108.75" customHeight="1">
      <c r="A46" s="441"/>
      <c r="B46" s="442"/>
      <c r="C46" s="442"/>
      <c r="D46" s="442"/>
      <c r="E46" s="442"/>
      <c r="F46" s="442"/>
      <c r="G46" s="442"/>
      <c r="H46" s="443"/>
    </row>
    <row r="47" spans="1:8" ht="0.75" customHeight="1">
      <c r="A47" s="441"/>
      <c r="B47" s="442"/>
      <c r="C47" s="442"/>
      <c r="D47" s="442"/>
      <c r="E47" s="442"/>
      <c r="F47" s="442"/>
      <c r="G47" s="442"/>
      <c r="H47" s="443"/>
    </row>
    <row r="48" spans="1:8" ht="15" customHeight="1" hidden="1">
      <c r="A48" s="444"/>
      <c r="B48" s="445"/>
      <c r="C48" s="445"/>
      <c r="D48" s="445"/>
      <c r="E48" s="445"/>
      <c r="F48" s="445"/>
      <c r="G48" s="445"/>
      <c r="H48" s="446"/>
    </row>
    <row r="49" spans="1:11" ht="44.25" customHeight="1">
      <c r="A49" s="25" t="s">
        <v>164</v>
      </c>
      <c r="B49" s="426" t="s">
        <v>527</v>
      </c>
      <c r="C49" s="426"/>
      <c r="D49" s="426"/>
      <c r="E49" s="426"/>
      <c r="F49" s="426"/>
      <c r="G49" s="426"/>
      <c r="H49" s="427"/>
      <c r="K49" s="38"/>
    </row>
    <row r="50" spans="1:11" ht="39" customHeight="1">
      <c r="A50" s="25" t="s">
        <v>165</v>
      </c>
      <c r="B50" s="426" t="s">
        <v>519</v>
      </c>
      <c r="C50" s="426"/>
      <c r="D50" s="426"/>
      <c r="E50" s="426"/>
      <c r="F50" s="426"/>
      <c r="G50" s="426"/>
      <c r="H50" s="427"/>
      <c r="K50" s="38"/>
    </row>
    <row r="51" spans="1:8" ht="48.75" customHeight="1">
      <c r="A51" s="115" t="s">
        <v>166</v>
      </c>
      <c r="B51" s="358" t="s">
        <v>518</v>
      </c>
      <c r="C51" s="359"/>
      <c r="D51" s="359"/>
      <c r="E51" s="359"/>
      <c r="F51" s="359"/>
      <c r="G51" s="359"/>
      <c r="H51" s="360"/>
    </row>
    <row r="52" spans="1:8" ht="21.75" customHeight="1">
      <c r="A52" s="276" t="s">
        <v>167</v>
      </c>
      <c r="B52" s="277"/>
      <c r="C52" s="277"/>
      <c r="D52" s="277"/>
      <c r="E52" s="277"/>
      <c r="F52" s="277"/>
      <c r="G52" s="277"/>
      <c r="H52" s="278"/>
    </row>
    <row r="53" spans="1:8" ht="21.75" customHeight="1">
      <c r="A53" s="364" t="s">
        <v>168</v>
      </c>
      <c r="B53" s="111" t="s">
        <v>169</v>
      </c>
      <c r="C53" s="365" t="s">
        <v>170</v>
      </c>
      <c r="D53" s="365"/>
      <c r="E53" s="365"/>
      <c r="F53" s="365" t="s">
        <v>171</v>
      </c>
      <c r="G53" s="365"/>
      <c r="H53" s="366"/>
    </row>
    <row r="54" spans="1:8" ht="27.75" customHeight="1">
      <c r="A54" s="364"/>
      <c r="B54" s="163"/>
      <c r="C54" s="367"/>
      <c r="D54" s="367"/>
      <c r="E54" s="367"/>
      <c r="F54" s="368"/>
      <c r="G54" s="368"/>
      <c r="H54" s="368"/>
    </row>
    <row r="55" spans="1:8" ht="27.75" customHeight="1">
      <c r="A55" s="115" t="s">
        <v>172</v>
      </c>
      <c r="B55" s="345" t="s">
        <v>512</v>
      </c>
      <c r="C55" s="345"/>
      <c r="D55" s="344" t="s">
        <v>173</v>
      </c>
      <c r="E55" s="344"/>
      <c r="F55" s="345" t="s">
        <v>513</v>
      </c>
      <c r="G55" s="345"/>
      <c r="H55" s="346"/>
    </row>
    <row r="56" spans="1:8" ht="27.75" customHeight="1">
      <c r="A56" s="115" t="s">
        <v>174</v>
      </c>
      <c r="B56" s="357" t="s">
        <v>260</v>
      </c>
      <c r="C56" s="357"/>
      <c r="D56" s="372" t="s">
        <v>175</v>
      </c>
      <c r="E56" s="372"/>
      <c r="F56" s="345" t="str">
        <f>+B56</f>
        <v>JONNY LEONARDO VASQUEZ ESCOBAR</v>
      </c>
      <c r="G56" s="345"/>
      <c r="H56" s="346"/>
    </row>
    <row r="57" spans="1:8" ht="27.75" customHeight="1">
      <c r="A57" s="115" t="s">
        <v>176</v>
      </c>
      <c r="B57" s="371"/>
      <c r="C57" s="371"/>
      <c r="D57" s="373" t="s">
        <v>177</v>
      </c>
      <c r="E57" s="374"/>
      <c r="F57" s="428"/>
      <c r="G57" s="429"/>
      <c r="H57" s="430"/>
    </row>
    <row r="58" spans="1:8" ht="27.75" customHeight="1" thickBot="1">
      <c r="A58" s="116" t="s">
        <v>178</v>
      </c>
      <c r="B58" s="377"/>
      <c r="C58" s="377"/>
      <c r="D58" s="375"/>
      <c r="E58" s="376"/>
      <c r="F58" s="431"/>
      <c r="G58" s="432"/>
      <c r="H58" s="433"/>
    </row>
  </sheetData>
  <sheetProtection/>
  <mergeCells count="74">
    <mergeCell ref="I27:P27"/>
    <mergeCell ref="A2:A5"/>
    <mergeCell ref="B5:E5"/>
    <mergeCell ref="A6:H6"/>
    <mergeCell ref="A7:H7"/>
    <mergeCell ref="A8:H8"/>
    <mergeCell ref="G12:H12"/>
    <mergeCell ref="B12:E12"/>
    <mergeCell ref="C9:D9"/>
    <mergeCell ref="E9:H9"/>
    <mergeCell ref="G11:H11"/>
    <mergeCell ref="B15:E15"/>
    <mergeCell ref="G15:H15"/>
    <mergeCell ref="B16:E16"/>
    <mergeCell ref="G16:H16"/>
    <mergeCell ref="B30:B34"/>
    <mergeCell ref="B13:H13"/>
    <mergeCell ref="B14:H14"/>
    <mergeCell ref="D30:D41"/>
    <mergeCell ref="F30:F41"/>
    <mergeCell ref="G30:G41"/>
    <mergeCell ref="H30:H41"/>
    <mergeCell ref="B24:D24"/>
    <mergeCell ref="E24:H24"/>
    <mergeCell ref="C10:D10"/>
    <mergeCell ref="E10:F10"/>
    <mergeCell ref="B11:E11"/>
    <mergeCell ref="A21:A22"/>
    <mergeCell ref="B21:D21"/>
    <mergeCell ref="E21:H21"/>
    <mergeCell ref="B22:D22"/>
    <mergeCell ref="E22:H22"/>
    <mergeCell ref="B17:H17"/>
    <mergeCell ref="B18:H18"/>
    <mergeCell ref="B19:H19"/>
    <mergeCell ref="B20:H20"/>
    <mergeCell ref="B23:D23"/>
    <mergeCell ref="E23:H23"/>
    <mergeCell ref="B26:D26"/>
    <mergeCell ref="F26:H26"/>
    <mergeCell ref="F53:H53"/>
    <mergeCell ref="C54:E54"/>
    <mergeCell ref="F54:H54"/>
    <mergeCell ref="B27:D27"/>
    <mergeCell ref="F27:H27"/>
    <mergeCell ref="A28:H28"/>
    <mergeCell ref="B35:B38"/>
    <mergeCell ref="C30:C41"/>
    <mergeCell ref="F55:H55"/>
    <mergeCell ref="B56:C56"/>
    <mergeCell ref="D56:E56"/>
    <mergeCell ref="F56:H56"/>
    <mergeCell ref="A53:A54"/>
    <mergeCell ref="A52:H52"/>
    <mergeCell ref="B57:C57"/>
    <mergeCell ref="D57:E58"/>
    <mergeCell ref="F57:H58"/>
    <mergeCell ref="B58:C58"/>
    <mergeCell ref="B55:C55"/>
    <mergeCell ref="B39:B41"/>
    <mergeCell ref="D55:E55"/>
    <mergeCell ref="C53:E53"/>
    <mergeCell ref="B51:H51"/>
    <mergeCell ref="B42:H42"/>
    <mergeCell ref="B2:H2"/>
    <mergeCell ref="B3:H3"/>
    <mergeCell ref="B4:H4"/>
    <mergeCell ref="F5:H5"/>
    <mergeCell ref="B49:H49"/>
    <mergeCell ref="B50:H50"/>
    <mergeCell ref="A43:H43"/>
    <mergeCell ref="A44:H48"/>
    <mergeCell ref="B25:D25"/>
    <mergeCell ref="F25:H25"/>
  </mergeCells>
  <dataValidations count="5">
    <dataValidation type="list" allowBlank="1" showInputMessage="1" showErrorMessage="1" sqref="B10 H10">
      <formula1>$N$14:$N$15</formula1>
    </dataValidation>
    <dataValidation type="list" allowBlank="1" showInputMessage="1" showErrorMessage="1" sqref="B12:E12">
      <formula1>$M$9:$M$12</formula1>
    </dataValidation>
    <dataValidation type="list" allowBlank="1" showInputMessage="1" showErrorMessage="1" sqref="G15:H15">
      <formula1>$M$20:$M$22</formula1>
    </dataValidation>
    <dataValidation type="list" allowBlank="1" showInputMessage="1" showErrorMessage="1" sqref="G16:H16">
      <formula1>$N$8:$N$11</formula1>
    </dataValidation>
    <dataValidation type="list" allowBlank="1" showInputMessage="1" showErrorMessage="1" sqref="B27:D27">
      <formula1>$M$15:$M$18</formula1>
    </dataValidation>
  </dataValidations>
  <printOptions/>
  <pageMargins left="0.7" right="0.7" top="0.75" bottom="0.75" header="0.3" footer="0.3"/>
  <pageSetup fitToHeight="1" fitToWidth="1" horizontalDpi="600" verticalDpi="600" orientation="portrait" scale="26" r:id="rId4"/>
  <drawing r:id="rId3"/>
  <legacyDrawing r:id="rId2"/>
</worksheet>
</file>

<file path=xl/worksheets/sheet6.xml><?xml version="1.0" encoding="utf-8"?>
<worksheet xmlns="http://schemas.openxmlformats.org/spreadsheetml/2006/main" xmlns:r="http://schemas.openxmlformats.org/officeDocument/2006/relationships">
  <sheetPr>
    <tabColor rgb="FF002060"/>
  </sheetPr>
  <dimension ref="A1:K16"/>
  <sheetViews>
    <sheetView zoomScale="80" zoomScaleNormal="80" zoomScalePageLayoutView="0" workbookViewId="0" topLeftCell="B1">
      <selection activeCell="J15" sqref="J15"/>
    </sheetView>
  </sheetViews>
  <sheetFormatPr defaultColWidth="11.421875" defaultRowHeight="15"/>
  <cols>
    <col min="2" max="2" width="18.00390625" style="0" customWidth="1"/>
    <col min="3" max="3" width="17.8515625" style="0" customWidth="1"/>
    <col min="4" max="4" width="20.28125" style="0" bestFit="1" customWidth="1"/>
    <col min="5" max="5" width="24.8515625" style="0" customWidth="1"/>
    <col min="6" max="6" width="27.7109375" style="0" customWidth="1"/>
    <col min="7" max="7" width="18.7109375" style="0" customWidth="1"/>
    <col min="8" max="8" width="14.8515625" style="0" customWidth="1"/>
    <col min="9" max="10" width="20.421875" style="0" customWidth="1"/>
    <col min="11" max="11" width="28.28125" style="0" customWidth="1"/>
  </cols>
  <sheetData>
    <row r="1" spans="2:10" ht="15.75" customHeight="1" thickBot="1">
      <c r="B1" s="419"/>
      <c r="C1" s="413" t="s">
        <v>251</v>
      </c>
      <c r="D1" s="414"/>
      <c r="E1" s="414"/>
      <c r="F1" s="414"/>
      <c r="G1" s="414"/>
      <c r="H1" s="414"/>
      <c r="I1" s="414"/>
      <c r="J1" s="415"/>
    </row>
    <row r="2" spans="2:10" ht="15.75" customHeight="1" thickBot="1">
      <c r="B2" s="420"/>
      <c r="C2" s="416" t="s">
        <v>15</v>
      </c>
      <c r="D2" s="417"/>
      <c r="E2" s="417"/>
      <c r="F2" s="417"/>
      <c r="G2" s="417"/>
      <c r="H2" s="417"/>
      <c r="I2" s="417"/>
      <c r="J2" s="418"/>
    </row>
    <row r="3" spans="2:10" ht="15.75" customHeight="1" thickBot="1">
      <c r="B3" s="420"/>
      <c r="C3" s="416" t="s">
        <v>225</v>
      </c>
      <c r="D3" s="417"/>
      <c r="E3" s="417"/>
      <c r="F3" s="417"/>
      <c r="G3" s="417"/>
      <c r="H3" s="417"/>
      <c r="I3" s="417"/>
      <c r="J3" s="418"/>
    </row>
    <row r="4" spans="2:10" ht="15.75" customHeight="1" thickBot="1">
      <c r="B4" s="421"/>
      <c r="C4" s="416" t="s">
        <v>250</v>
      </c>
      <c r="D4" s="417"/>
      <c r="E4" s="417"/>
      <c r="F4" s="417"/>
      <c r="G4" s="417"/>
      <c r="H4" s="422" t="s">
        <v>248</v>
      </c>
      <c r="I4" s="423"/>
      <c r="J4" s="424"/>
    </row>
    <row r="5" spans="2:10" ht="15.75" thickBot="1">
      <c r="B5" s="83"/>
      <c r="C5" s="84"/>
      <c r="D5" s="84"/>
      <c r="E5" s="84"/>
      <c r="F5" s="84"/>
      <c r="G5" s="84"/>
      <c r="H5" s="84"/>
      <c r="I5" s="84"/>
      <c r="J5" s="85"/>
    </row>
    <row r="6" spans="2:10" ht="34.5" customHeight="1" thickBot="1">
      <c r="B6" s="86" t="s">
        <v>226</v>
      </c>
      <c r="C6" s="394" t="s">
        <v>261</v>
      </c>
      <c r="D6" s="395"/>
      <c r="E6" s="396"/>
      <c r="F6" s="87"/>
      <c r="G6" s="84"/>
      <c r="H6" s="84"/>
      <c r="I6" s="84"/>
      <c r="J6" s="85"/>
    </row>
    <row r="7" spans="2:10" ht="15.75" customHeight="1" thickBot="1">
      <c r="B7" s="88" t="s">
        <v>23</v>
      </c>
      <c r="C7" s="397" t="str">
        <f>+Metas_Magnitud!C7</f>
        <v>SUBSECRETARIA DE GESTION DE LA MOVILIDAD</v>
      </c>
      <c r="D7" s="398"/>
      <c r="E7" s="399"/>
      <c r="F7" s="87"/>
      <c r="G7" s="84"/>
      <c r="H7" s="84"/>
      <c r="I7" s="84"/>
      <c r="J7" s="85"/>
    </row>
    <row r="8" spans="2:10" ht="24.75" customHeight="1" thickBot="1">
      <c r="B8" s="88" t="s">
        <v>227</v>
      </c>
      <c r="C8" s="400" t="str">
        <f>+C7</f>
        <v>SUBSECRETARIA DE GESTION DE LA MOVILIDAD</v>
      </c>
      <c r="D8" s="401"/>
      <c r="E8" s="402"/>
      <c r="F8" s="89"/>
      <c r="G8" s="84"/>
      <c r="H8" s="84"/>
      <c r="I8" s="84"/>
      <c r="J8" s="85"/>
    </row>
    <row r="9" spans="2:10" ht="24.75" thickBot="1">
      <c r="B9" s="88" t="s">
        <v>228</v>
      </c>
      <c r="C9" s="403" t="s">
        <v>260</v>
      </c>
      <c r="D9" s="404"/>
      <c r="E9" s="405"/>
      <c r="F9" s="87"/>
      <c r="G9" s="84"/>
      <c r="H9" s="84"/>
      <c r="I9" s="84"/>
      <c r="J9" s="85"/>
    </row>
    <row r="10" spans="2:10" ht="37.5" customHeight="1" thickBot="1">
      <c r="B10" s="88" t="s">
        <v>229</v>
      </c>
      <c r="C10" s="406" t="str">
        <f>+'HV 2'!E9</f>
        <v>2. Alcanzar al 90 % la ejecución del PAC programado de vigencia y reserva por la Subsecretaría de Gestion de la Movilidad de los proyectos de inversion a su cargo.</v>
      </c>
      <c r="D10" s="407"/>
      <c r="E10" s="408"/>
      <c r="F10" s="87"/>
      <c r="G10" s="84"/>
      <c r="H10" s="84"/>
      <c r="I10" s="84"/>
      <c r="J10" s="85"/>
    </row>
    <row r="11" ht="15">
      <c r="B11" s="90"/>
    </row>
    <row r="12" spans="2:11" ht="15">
      <c r="B12" s="463" t="s">
        <v>505</v>
      </c>
      <c r="C12" s="464"/>
      <c r="D12" s="464"/>
      <c r="E12" s="464"/>
      <c r="F12" s="464"/>
      <c r="G12" s="464"/>
      <c r="H12" s="465"/>
      <c r="I12" s="390" t="s">
        <v>230</v>
      </c>
      <c r="J12" s="391"/>
      <c r="K12" s="391"/>
    </row>
    <row r="13" spans="1:11" ht="60">
      <c r="A13" s="93"/>
      <c r="B13" s="91" t="s">
        <v>231</v>
      </c>
      <c r="C13" s="91" t="s">
        <v>232</v>
      </c>
      <c r="D13" s="91" t="s">
        <v>233</v>
      </c>
      <c r="E13" s="91" t="s">
        <v>234</v>
      </c>
      <c r="F13" s="91" t="s">
        <v>235</v>
      </c>
      <c r="G13" s="91" t="s">
        <v>236</v>
      </c>
      <c r="H13" s="91" t="s">
        <v>237</v>
      </c>
      <c r="I13" s="92" t="s">
        <v>238</v>
      </c>
      <c r="J13" s="92" t="s">
        <v>239</v>
      </c>
      <c r="K13" s="92" t="s">
        <v>240</v>
      </c>
    </row>
    <row r="14" spans="1:11" ht="120">
      <c r="A14" s="93"/>
      <c r="B14" s="155">
        <v>1</v>
      </c>
      <c r="C14" s="162" t="s">
        <v>283</v>
      </c>
      <c r="D14" s="156" t="s">
        <v>179</v>
      </c>
      <c r="E14" s="94">
        <v>1</v>
      </c>
      <c r="F14" s="107" t="s">
        <v>179</v>
      </c>
      <c r="G14" s="107" t="s">
        <v>179</v>
      </c>
      <c r="H14" s="103">
        <v>44166</v>
      </c>
      <c r="I14" s="107" t="s">
        <v>179</v>
      </c>
      <c r="J14" s="96">
        <v>44196</v>
      </c>
      <c r="K14" s="117" t="s">
        <v>520</v>
      </c>
    </row>
    <row r="15" spans="2:11" ht="97.5" customHeight="1">
      <c r="B15" s="155">
        <v>2</v>
      </c>
      <c r="C15" s="158" t="s">
        <v>284</v>
      </c>
      <c r="D15" s="156" t="s">
        <v>179</v>
      </c>
      <c r="E15" s="94">
        <v>1</v>
      </c>
      <c r="F15" s="107" t="s">
        <v>179</v>
      </c>
      <c r="G15" s="107" t="s">
        <v>179</v>
      </c>
      <c r="H15" s="103">
        <v>44166</v>
      </c>
      <c r="I15" s="107" t="s">
        <v>179</v>
      </c>
      <c r="J15" s="96">
        <v>44196</v>
      </c>
      <c r="K15" s="117" t="s">
        <v>520</v>
      </c>
    </row>
    <row r="16" spans="1:11" ht="15">
      <c r="A16" s="101"/>
      <c r="B16" s="392" t="s">
        <v>242</v>
      </c>
      <c r="C16" s="393"/>
      <c r="D16" s="97" t="s">
        <v>179</v>
      </c>
      <c r="E16" s="109">
        <v>2</v>
      </c>
      <c r="F16" s="108"/>
      <c r="G16" s="97" t="s">
        <v>179</v>
      </c>
      <c r="H16" s="98"/>
      <c r="I16" s="97" t="s">
        <v>179</v>
      </c>
      <c r="J16" s="100"/>
      <c r="K16" s="100"/>
    </row>
  </sheetData>
  <sheetProtection/>
  <mergeCells count="14">
    <mergeCell ref="B1:B4"/>
    <mergeCell ref="C1:J1"/>
    <mergeCell ref="C2:J2"/>
    <mergeCell ref="C3:J3"/>
    <mergeCell ref="C4:G4"/>
    <mergeCell ref="H4:J4"/>
    <mergeCell ref="I12:K12"/>
    <mergeCell ref="B16:C16"/>
    <mergeCell ref="C6:E6"/>
    <mergeCell ref="C7:E7"/>
    <mergeCell ref="C8:E8"/>
    <mergeCell ref="C9:E9"/>
    <mergeCell ref="C10:E10"/>
    <mergeCell ref="B12:H12"/>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B2:N67"/>
  <sheetViews>
    <sheetView zoomScale="80" zoomScaleNormal="80" zoomScalePageLayoutView="0" workbookViewId="0" topLeftCell="A28">
      <selection activeCell="C42" sqref="C42:I42"/>
    </sheetView>
  </sheetViews>
  <sheetFormatPr defaultColWidth="11.421875" defaultRowHeight="15"/>
  <cols>
    <col min="1" max="1" width="0.9921875" style="66" customWidth="1"/>
    <col min="2" max="2" width="25.421875" style="65" customWidth="1"/>
    <col min="3" max="3" width="14.57421875" style="66" customWidth="1"/>
    <col min="4" max="4" width="25.00390625" style="66" customWidth="1"/>
    <col min="5" max="5" width="16.421875" style="66" customWidth="1"/>
    <col min="6" max="6" width="25.00390625" style="66" customWidth="1"/>
    <col min="7" max="7" width="22.00390625" style="67" customWidth="1"/>
    <col min="8" max="8" width="20.57421875" style="66" customWidth="1"/>
    <col min="9" max="9" width="22.421875" style="66" customWidth="1"/>
    <col min="10" max="10" width="11.421875" style="68" customWidth="1"/>
    <col min="11" max="12" width="11.421875" style="35" customWidth="1"/>
    <col min="13" max="14" width="11.421875" style="69" customWidth="1"/>
    <col min="15" max="16384" width="11.421875" style="66" customWidth="1"/>
  </cols>
  <sheetData>
    <row r="1" ht="6" customHeight="1"/>
    <row r="2" spans="2:13" ht="25.5" customHeight="1">
      <c r="B2" s="461"/>
      <c r="C2" s="425" t="s">
        <v>247</v>
      </c>
      <c r="D2" s="425"/>
      <c r="E2" s="425"/>
      <c r="F2" s="425"/>
      <c r="G2" s="425"/>
      <c r="H2" s="425"/>
      <c r="I2" s="425"/>
      <c r="M2" s="70" t="s">
        <v>181</v>
      </c>
    </row>
    <row r="3" spans="2:13" ht="25.5" customHeight="1">
      <c r="B3" s="461"/>
      <c r="C3" s="266" t="s">
        <v>15</v>
      </c>
      <c r="D3" s="266"/>
      <c r="E3" s="266"/>
      <c r="F3" s="266"/>
      <c r="G3" s="266"/>
      <c r="H3" s="266"/>
      <c r="I3" s="266"/>
      <c r="M3" s="70" t="s">
        <v>182</v>
      </c>
    </row>
    <row r="4" spans="2:13" ht="25.5" customHeight="1">
      <c r="B4" s="461"/>
      <c r="C4" s="266" t="s">
        <v>106</v>
      </c>
      <c r="D4" s="266"/>
      <c r="E4" s="266"/>
      <c r="F4" s="266"/>
      <c r="G4" s="266"/>
      <c r="H4" s="266"/>
      <c r="I4" s="266"/>
      <c r="M4" s="70" t="s">
        <v>183</v>
      </c>
    </row>
    <row r="5" spans="2:13" ht="25.5" customHeight="1">
      <c r="B5" s="461"/>
      <c r="C5" s="266" t="s">
        <v>107</v>
      </c>
      <c r="D5" s="266"/>
      <c r="E5" s="266"/>
      <c r="F5" s="266"/>
      <c r="G5" s="262" t="s">
        <v>248</v>
      </c>
      <c r="H5" s="262"/>
      <c r="I5" s="262"/>
      <c r="M5" s="70" t="s">
        <v>184</v>
      </c>
    </row>
    <row r="6" spans="2:9" ht="23.25" customHeight="1">
      <c r="B6" s="270" t="s">
        <v>108</v>
      </c>
      <c r="C6" s="271"/>
      <c r="D6" s="271"/>
      <c r="E6" s="271"/>
      <c r="F6" s="271"/>
      <c r="G6" s="271"/>
      <c r="H6" s="271"/>
      <c r="I6" s="272"/>
    </row>
    <row r="7" spans="2:9" ht="24" customHeight="1">
      <c r="B7" s="273" t="s">
        <v>109</v>
      </c>
      <c r="C7" s="274"/>
      <c r="D7" s="274"/>
      <c r="E7" s="274"/>
      <c r="F7" s="274"/>
      <c r="G7" s="274"/>
      <c r="H7" s="274"/>
      <c r="I7" s="275"/>
    </row>
    <row r="8" spans="2:14" ht="24" customHeight="1">
      <c r="B8" s="277" t="s">
        <v>110</v>
      </c>
      <c r="C8" s="277"/>
      <c r="D8" s="277"/>
      <c r="E8" s="277"/>
      <c r="F8" s="277"/>
      <c r="G8" s="277"/>
      <c r="H8" s="277"/>
      <c r="I8" s="277"/>
      <c r="N8" s="69" t="s">
        <v>125</v>
      </c>
    </row>
    <row r="9" spans="2:14" ht="30.75" customHeight="1">
      <c r="B9" s="119" t="s">
        <v>252</v>
      </c>
      <c r="C9" s="60">
        <v>3</v>
      </c>
      <c r="D9" s="492" t="s">
        <v>246</v>
      </c>
      <c r="E9" s="492"/>
      <c r="F9" s="282" t="s">
        <v>290</v>
      </c>
      <c r="G9" s="462"/>
      <c r="H9" s="462"/>
      <c r="I9" s="493"/>
      <c r="M9" s="70" t="s">
        <v>185</v>
      </c>
      <c r="N9" s="69" t="s">
        <v>186</v>
      </c>
    </row>
    <row r="10" spans="2:14" ht="30.75" customHeight="1">
      <c r="B10" s="119" t="s">
        <v>111</v>
      </c>
      <c r="C10" s="37" t="s">
        <v>193</v>
      </c>
      <c r="D10" s="492" t="s">
        <v>112</v>
      </c>
      <c r="E10" s="492"/>
      <c r="F10" s="297" t="s">
        <v>291</v>
      </c>
      <c r="G10" s="297"/>
      <c r="H10" s="24" t="s">
        <v>113</v>
      </c>
      <c r="I10" s="37" t="s">
        <v>193</v>
      </c>
      <c r="M10" s="70" t="s">
        <v>180</v>
      </c>
      <c r="N10" s="69" t="s">
        <v>187</v>
      </c>
    </row>
    <row r="11" spans="2:14" ht="30.75" customHeight="1">
      <c r="B11" s="25" t="s">
        <v>114</v>
      </c>
      <c r="C11" s="285" t="s">
        <v>207</v>
      </c>
      <c r="D11" s="285"/>
      <c r="E11" s="285"/>
      <c r="F11" s="285"/>
      <c r="G11" s="24" t="s">
        <v>115</v>
      </c>
      <c r="H11" s="490" t="s">
        <v>207</v>
      </c>
      <c r="I11" s="490"/>
      <c r="M11" s="70" t="s">
        <v>188</v>
      </c>
      <c r="N11" s="69" t="s">
        <v>189</v>
      </c>
    </row>
    <row r="12" spans="2:13" ht="30.75" customHeight="1">
      <c r="B12" s="25" t="s">
        <v>116</v>
      </c>
      <c r="C12" s="491" t="s">
        <v>180</v>
      </c>
      <c r="D12" s="491"/>
      <c r="E12" s="491"/>
      <c r="F12" s="491"/>
      <c r="G12" s="24" t="s">
        <v>117</v>
      </c>
      <c r="H12" s="286" t="s">
        <v>286</v>
      </c>
      <c r="I12" s="287"/>
      <c r="M12" s="71" t="s">
        <v>190</v>
      </c>
    </row>
    <row r="13" spans="2:13" ht="106.5" customHeight="1">
      <c r="B13" s="25" t="s">
        <v>118</v>
      </c>
      <c r="C13" s="301" t="str">
        <f>+Metas_Magnitud!C19</f>
        <v>Estratégico: 4. Ser ejemplo en la rendición de cuentas a la ciudadanía.
Calidad: 1.Fortalecer la prestación de los servicios de la Secretaría Distrital de Movilidad que responda a la gestión de riesgos y oportunidades, la mejora continua, los recursos y los requisitos aplicables, con el fin de dar cumplimiento a la planeación estPromover una cultura de integridad y ética pública en los colaboradores de la SDM, para el cumplimiento del marco de gestión antisoborno definido por la Entidad, y su concientización en la política antisoborno y en los demás elementos que integran el Sistema.
Fortalecer el reporte de las denuncias presentadas por presuntos actos de soborno, asegurando la protección de la identidad del denunciante en buena fe y bajo una sospecha razonable, y evitar represalias a este.     </v>
      </c>
      <c r="D13" s="301"/>
      <c r="E13" s="301"/>
      <c r="F13" s="301"/>
      <c r="G13" s="301"/>
      <c r="H13" s="301"/>
      <c r="I13" s="301"/>
      <c r="M13" s="71"/>
    </row>
    <row r="14" spans="2:14" ht="30.75" customHeight="1">
      <c r="B14" s="25" t="s">
        <v>119</v>
      </c>
      <c r="C14" s="480" t="s">
        <v>207</v>
      </c>
      <c r="D14" s="480"/>
      <c r="E14" s="480"/>
      <c r="F14" s="480"/>
      <c r="G14" s="480"/>
      <c r="H14" s="480"/>
      <c r="I14" s="480"/>
      <c r="M14" s="71"/>
      <c r="N14" s="69" t="s">
        <v>191</v>
      </c>
    </row>
    <row r="15" spans="2:14" ht="30.75" customHeight="1">
      <c r="B15" s="25" t="s">
        <v>120</v>
      </c>
      <c r="C15" s="296" t="s">
        <v>218</v>
      </c>
      <c r="D15" s="296"/>
      <c r="E15" s="296"/>
      <c r="F15" s="296"/>
      <c r="G15" s="24" t="s">
        <v>121</v>
      </c>
      <c r="H15" s="297" t="s">
        <v>200</v>
      </c>
      <c r="I15" s="297"/>
      <c r="M15" s="71" t="s">
        <v>192</v>
      </c>
      <c r="N15" s="69" t="s">
        <v>193</v>
      </c>
    </row>
    <row r="16" spans="2:13" ht="30.75" customHeight="1">
      <c r="B16" s="25" t="s">
        <v>123</v>
      </c>
      <c r="C16" s="486" t="s">
        <v>299</v>
      </c>
      <c r="D16" s="486"/>
      <c r="E16" s="486"/>
      <c r="F16" s="486"/>
      <c r="G16" s="24" t="s">
        <v>124</v>
      </c>
      <c r="H16" s="297" t="s">
        <v>125</v>
      </c>
      <c r="I16" s="297"/>
      <c r="M16" s="71" t="s">
        <v>194</v>
      </c>
    </row>
    <row r="17" spans="2:14" ht="40.5" customHeight="1">
      <c r="B17" s="25" t="s">
        <v>126</v>
      </c>
      <c r="C17" s="487" t="s">
        <v>270</v>
      </c>
      <c r="D17" s="488"/>
      <c r="E17" s="488"/>
      <c r="F17" s="488"/>
      <c r="G17" s="488"/>
      <c r="H17" s="488"/>
      <c r="I17" s="489"/>
      <c r="M17" s="71" t="s">
        <v>195</v>
      </c>
      <c r="N17" s="69" t="s">
        <v>196</v>
      </c>
    </row>
    <row r="18" spans="2:14" ht="30.75" customHeight="1">
      <c r="B18" s="25" t="s">
        <v>127</v>
      </c>
      <c r="C18" s="296" t="s">
        <v>243</v>
      </c>
      <c r="D18" s="296"/>
      <c r="E18" s="296"/>
      <c r="F18" s="296"/>
      <c r="G18" s="296"/>
      <c r="H18" s="296"/>
      <c r="I18" s="296"/>
      <c r="M18" s="71" t="s">
        <v>197</v>
      </c>
      <c r="N18" s="69" t="s">
        <v>198</v>
      </c>
    </row>
    <row r="19" spans="2:14" ht="30.75" customHeight="1">
      <c r="B19" s="25" t="s">
        <v>128</v>
      </c>
      <c r="C19" s="453" t="s">
        <v>219</v>
      </c>
      <c r="D19" s="453"/>
      <c r="E19" s="453"/>
      <c r="F19" s="453"/>
      <c r="G19" s="453"/>
      <c r="H19" s="453"/>
      <c r="I19" s="453"/>
      <c r="M19" s="71"/>
      <c r="N19" s="69" t="s">
        <v>199</v>
      </c>
    </row>
    <row r="20" spans="2:14" ht="30.75" customHeight="1">
      <c r="B20" s="25" t="s">
        <v>129</v>
      </c>
      <c r="C20" s="304" t="s">
        <v>220</v>
      </c>
      <c r="D20" s="304"/>
      <c r="E20" s="304"/>
      <c r="F20" s="304"/>
      <c r="G20" s="304"/>
      <c r="H20" s="304"/>
      <c r="I20" s="304"/>
      <c r="M20" s="71" t="s">
        <v>200</v>
      </c>
      <c r="N20" s="69" t="s">
        <v>201</v>
      </c>
    </row>
    <row r="21" spans="2:14" ht="27.75" customHeight="1">
      <c r="B21" s="306" t="s">
        <v>130</v>
      </c>
      <c r="C21" s="308" t="s">
        <v>131</v>
      </c>
      <c r="D21" s="308"/>
      <c r="E21" s="308"/>
      <c r="F21" s="309" t="s">
        <v>132</v>
      </c>
      <c r="G21" s="309"/>
      <c r="H21" s="309"/>
      <c r="I21" s="309"/>
      <c r="M21" s="71" t="s">
        <v>122</v>
      </c>
      <c r="N21" s="69" t="s">
        <v>202</v>
      </c>
    </row>
    <row r="22" spans="2:14" ht="27" customHeight="1">
      <c r="B22" s="307"/>
      <c r="C22" s="453" t="s">
        <v>221</v>
      </c>
      <c r="D22" s="453"/>
      <c r="E22" s="453"/>
      <c r="F22" s="453" t="s">
        <v>222</v>
      </c>
      <c r="G22" s="453"/>
      <c r="H22" s="453"/>
      <c r="I22" s="453"/>
      <c r="M22" s="71" t="s">
        <v>203</v>
      </c>
      <c r="N22" s="69" t="s">
        <v>204</v>
      </c>
    </row>
    <row r="23" spans="2:14" ht="39.75" customHeight="1">
      <c r="B23" s="25" t="s">
        <v>133</v>
      </c>
      <c r="C23" s="297" t="s">
        <v>223</v>
      </c>
      <c r="D23" s="297"/>
      <c r="E23" s="297"/>
      <c r="F23" s="297" t="s">
        <v>223</v>
      </c>
      <c r="G23" s="297"/>
      <c r="H23" s="297"/>
      <c r="I23" s="297"/>
      <c r="M23" s="71"/>
      <c r="N23" s="69" t="s">
        <v>205</v>
      </c>
    </row>
    <row r="24" spans="2:14" ht="48.75" customHeight="1">
      <c r="B24" s="25" t="s">
        <v>134</v>
      </c>
      <c r="C24" s="484" t="s">
        <v>224</v>
      </c>
      <c r="D24" s="484"/>
      <c r="E24" s="484"/>
      <c r="F24" s="453" t="s">
        <v>271</v>
      </c>
      <c r="G24" s="453"/>
      <c r="H24" s="453"/>
      <c r="I24" s="453"/>
      <c r="M24" s="71"/>
      <c r="N24" s="69" t="s">
        <v>206</v>
      </c>
    </row>
    <row r="25" spans="2:13" ht="29.25" customHeight="1">
      <c r="B25" s="25" t="s">
        <v>135</v>
      </c>
      <c r="C25" s="478">
        <v>43831</v>
      </c>
      <c r="D25" s="296"/>
      <c r="E25" s="296"/>
      <c r="F25" s="24" t="s">
        <v>136</v>
      </c>
      <c r="G25" s="485">
        <v>1</v>
      </c>
      <c r="H25" s="485"/>
      <c r="I25" s="485"/>
      <c r="M25" s="71"/>
    </row>
    <row r="26" spans="2:13" ht="27" customHeight="1">
      <c r="B26" s="25" t="s">
        <v>137</v>
      </c>
      <c r="C26" s="478">
        <v>44196</v>
      </c>
      <c r="D26" s="296"/>
      <c r="E26" s="296"/>
      <c r="F26" s="24" t="s">
        <v>138</v>
      </c>
      <c r="G26" s="479">
        <v>1</v>
      </c>
      <c r="H26" s="479"/>
      <c r="I26" s="479"/>
      <c r="M26" s="71"/>
    </row>
    <row r="27" spans="2:13" ht="47.25" customHeight="1">
      <c r="B27" s="118" t="s">
        <v>139</v>
      </c>
      <c r="C27" s="480" t="s">
        <v>195</v>
      </c>
      <c r="D27" s="480"/>
      <c r="E27" s="480"/>
      <c r="F27" s="72" t="s">
        <v>140</v>
      </c>
      <c r="G27" s="481" t="s">
        <v>207</v>
      </c>
      <c r="H27" s="481"/>
      <c r="I27" s="481"/>
      <c r="M27" s="71"/>
    </row>
    <row r="28" spans="2:13" ht="30" customHeight="1">
      <c r="B28" s="482" t="s">
        <v>141</v>
      </c>
      <c r="C28" s="482"/>
      <c r="D28" s="482"/>
      <c r="E28" s="482"/>
      <c r="F28" s="482"/>
      <c r="G28" s="482"/>
      <c r="H28" s="482"/>
      <c r="I28" s="482"/>
      <c r="M28" s="71"/>
    </row>
    <row r="29" spans="2:13" ht="56.25" customHeight="1">
      <c r="B29" s="28" t="s">
        <v>142</v>
      </c>
      <c r="C29" s="28" t="s">
        <v>143</v>
      </c>
      <c r="D29" s="28" t="s">
        <v>144</v>
      </c>
      <c r="E29" s="28" t="s">
        <v>145</v>
      </c>
      <c r="F29" s="28" t="s">
        <v>146</v>
      </c>
      <c r="G29" s="29" t="s">
        <v>147</v>
      </c>
      <c r="H29" s="29" t="s">
        <v>148</v>
      </c>
      <c r="I29" s="28" t="s">
        <v>149</v>
      </c>
      <c r="M29" s="71"/>
    </row>
    <row r="30" spans="2:13" ht="19.5" customHeight="1">
      <c r="B30" s="61" t="s">
        <v>150</v>
      </c>
      <c r="C30" s="58">
        <v>0</v>
      </c>
      <c r="D30" s="104">
        <f>+C30</f>
        <v>0</v>
      </c>
      <c r="E30" s="59">
        <v>0</v>
      </c>
      <c r="F30" s="32">
        <f>+E30</f>
        <v>0</v>
      </c>
      <c r="G30" s="73" t="e">
        <f>+C30/E30</f>
        <v>#DIV/0!</v>
      </c>
      <c r="H30" s="74">
        <f>+D30/$F$41</f>
        <v>0</v>
      </c>
      <c r="I30" s="75">
        <f>+H30/$G$26</f>
        <v>0</v>
      </c>
      <c r="M30" s="71"/>
    </row>
    <row r="31" spans="2:13" ht="19.5" customHeight="1">
      <c r="B31" s="61" t="s">
        <v>151</v>
      </c>
      <c r="C31" s="58">
        <v>0</v>
      </c>
      <c r="D31" s="104">
        <f>+D30+C31</f>
        <v>0</v>
      </c>
      <c r="E31" s="59">
        <v>0</v>
      </c>
      <c r="F31" s="32">
        <f>+E31+F30</f>
        <v>0</v>
      </c>
      <c r="G31" s="73" t="e">
        <f aca="true" t="shared" si="0" ref="G31:G41">+C31/E31</f>
        <v>#DIV/0!</v>
      </c>
      <c r="H31" s="74">
        <f aca="true" t="shared" si="1" ref="H31:H41">+D31/$F$41</f>
        <v>0</v>
      </c>
      <c r="I31" s="75">
        <f aca="true" t="shared" si="2" ref="I31:I41">+H31/$G$26</f>
        <v>0</v>
      </c>
      <c r="M31" s="71"/>
    </row>
    <row r="32" spans="2:13" ht="19.5" customHeight="1">
      <c r="B32" s="61" t="s">
        <v>152</v>
      </c>
      <c r="C32" s="58">
        <v>0</v>
      </c>
      <c r="D32" s="104">
        <f aca="true" t="shared" si="3" ref="D32:D41">+D31+C32</f>
        <v>0</v>
      </c>
      <c r="E32" s="59">
        <v>0</v>
      </c>
      <c r="F32" s="32">
        <f aca="true" t="shared" si="4" ref="F32:F41">+E32+F31</f>
        <v>0</v>
      </c>
      <c r="G32" s="73" t="e">
        <f t="shared" si="0"/>
        <v>#DIV/0!</v>
      </c>
      <c r="H32" s="74">
        <f t="shared" si="1"/>
        <v>0</v>
      </c>
      <c r="I32" s="75">
        <f t="shared" si="2"/>
        <v>0</v>
      </c>
      <c r="M32" s="71"/>
    </row>
    <row r="33" spans="2:9" ht="19.5" customHeight="1">
      <c r="B33" s="61" t="s">
        <v>153</v>
      </c>
      <c r="C33" s="58">
        <v>0</v>
      </c>
      <c r="D33" s="104">
        <f t="shared" si="3"/>
        <v>0</v>
      </c>
      <c r="E33" s="58">
        <v>0</v>
      </c>
      <c r="F33" s="32">
        <f t="shared" si="4"/>
        <v>0</v>
      </c>
      <c r="G33" s="73" t="e">
        <f t="shared" si="0"/>
        <v>#DIV/0!</v>
      </c>
      <c r="H33" s="74">
        <f t="shared" si="1"/>
        <v>0</v>
      </c>
      <c r="I33" s="75">
        <f t="shared" si="2"/>
        <v>0</v>
      </c>
    </row>
    <row r="34" spans="2:9" ht="19.5" customHeight="1">
      <c r="B34" s="61" t="s">
        <v>154</v>
      </c>
      <c r="C34" s="58">
        <v>1</v>
      </c>
      <c r="D34" s="104">
        <f t="shared" si="3"/>
        <v>1</v>
      </c>
      <c r="E34" s="58">
        <v>1</v>
      </c>
      <c r="F34" s="32">
        <f t="shared" si="4"/>
        <v>1</v>
      </c>
      <c r="G34" s="73">
        <f t="shared" si="0"/>
        <v>1</v>
      </c>
      <c r="H34" s="74">
        <f t="shared" si="1"/>
        <v>0.3333333333333333</v>
      </c>
      <c r="I34" s="75">
        <f t="shared" si="2"/>
        <v>0.3333333333333333</v>
      </c>
    </row>
    <row r="35" spans="2:9" ht="19.5" customHeight="1">
      <c r="B35" s="61" t="s">
        <v>155</v>
      </c>
      <c r="C35" s="58">
        <v>0</v>
      </c>
      <c r="D35" s="104">
        <f t="shared" si="3"/>
        <v>1</v>
      </c>
      <c r="E35" s="58">
        <v>0</v>
      </c>
      <c r="F35" s="32">
        <f t="shared" si="4"/>
        <v>1</v>
      </c>
      <c r="G35" s="73" t="e">
        <f t="shared" si="0"/>
        <v>#DIV/0!</v>
      </c>
      <c r="H35" s="74">
        <f t="shared" si="1"/>
        <v>0.3333333333333333</v>
      </c>
      <c r="I35" s="75">
        <f t="shared" si="2"/>
        <v>0.3333333333333333</v>
      </c>
    </row>
    <row r="36" spans="2:9" ht="19.5" customHeight="1">
      <c r="B36" s="61" t="s">
        <v>156</v>
      </c>
      <c r="C36" s="58">
        <v>0</v>
      </c>
      <c r="D36" s="104">
        <f t="shared" si="3"/>
        <v>1</v>
      </c>
      <c r="E36" s="58">
        <v>0</v>
      </c>
      <c r="F36" s="32">
        <f t="shared" si="4"/>
        <v>1</v>
      </c>
      <c r="G36" s="73" t="e">
        <f t="shared" si="0"/>
        <v>#DIV/0!</v>
      </c>
      <c r="H36" s="74">
        <f t="shared" si="1"/>
        <v>0.3333333333333333</v>
      </c>
      <c r="I36" s="75">
        <f t="shared" si="2"/>
        <v>0.3333333333333333</v>
      </c>
    </row>
    <row r="37" spans="2:9" ht="19.5" customHeight="1">
      <c r="B37" s="61" t="s">
        <v>157</v>
      </c>
      <c r="C37" s="58">
        <v>1</v>
      </c>
      <c r="D37" s="104">
        <f t="shared" si="3"/>
        <v>2</v>
      </c>
      <c r="E37" s="58">
        <v>1</v>
      </c>
      <c r="F37" s="32">
        <f t="shared" si="4"/>
        <v>2</v>
      </c>
      <c r="G37" s="73">
        <f t="shared" si="0"/>
        <v>1</v>
      </c>
      <c r="H37" s="74">
        <f t="shared" si="1"/>
        <v>0.6666666666666666</v>
      </c>
      <c r="I37" s="75">
        <f t="shared" si="2"/>
        <v>0.6666666666666666</v>
      </c>
    </row>
    <row r="38" spans="2:9" ht="19.5" customHeight="1">
      <c r="B38" s="61" t="s">
        <v>158</v>
      </c>
      <c r="C38" s="58">
        <v>0</v>
      </c>
      <c r="D38" s="104">
        <f t="shared" si="3"/>
        <v>2</v>
      </c>
      <c r="E38" s="58">
        <v>0</v>
      </c>
      <c r="F38" s="32">
        <f t="shared" si="4"/>
        <v>2</v>
      </c>
      <c r="G38" s="73" t="e">
        <f t="shared" si="0"/>
        <v>#DIV/0!</v>
      </c>
      <c r="H38" s="74">
        <f t="shared" si="1"/>
        <v>0.6666666666666666</v>
      </c>
      <c r="I38" s="75">
        <f t="shared" si="2"/>
        <v>0.6666666666666666</v>
      </c>
    </row>
    <row r="39" spans="2:9" ht="19.5" customHeight="1">
      <c r="B39" s="61" t="s">
        <v>159</v>
      </c>
      <c r="C39" s="58">
        <v>0</v>
      </c>
      <c r="D39" s="104">
        <f t="shared" si="3"/>
        <v>2</v>
      </c>
      <c r="E39" s="59">
        <v>0</v>
      </c>
      <c r="F39" s="32">
        <f t="shared" si="4"/>
        <v>2</v>
      </c>
      <c r="G39" s="73" t="e">
        <f t="shared" si="0"/>
        <v>#DIV/0!</v>
      </c>
      <c r="H39" s="74">
        <f t="shared" si="1"/>
        <v>0.6666666666666666</v>
      </c>
      <c r="I39" s="75">
        <f t="shared" si="2"/>
        <v>0.6666666666666666</v>
      </c>
    </row>
    <row r="40" spans="2:9" ht="19.5" customHeight="1">
      <c r="B40" s="61" t="s">
        <v>160</v>
      </c>
      <c r="C40" s="58">
        <v>0</v>
      </c>
      <c r="D40" s="104">
        <f t="shared" si="3"/>
        <v>2</v>
      </c>
      <c r="E40" s="59">
        <v>0</v>
      </c>
      <c r="F40" s="32">
        <f t="shared" si="4"/>
        <v>2</v>
      </c>
      <c r="G40" s="73" t="e">
        <f t="shared" si="0"/>
        <v>#DIV/0!</v>
      </c>
      <c r="H40" s="74">
        <f t="shared" si="1"/>
        <v>0.6666666666666666</v>
      </c>
      <c r="I40" s="75">
        <f t="shared" si="2"/>
        <v>0.6666666666666666</v>
      </c>
    </row>
    <row r="41" spans="2:9" ht="19.5" customHeight="1">
      <c r="B41" s="61" t="s">
        <v>161</v>
      </c>
      <c r="C41" s="58">
        <v>1</v>
      </c>
      <c r="D41" s="104">
        <f t="shared" si="3"/>
        <v>3</v>
      </c>
      <c r="E41" s="59">
        <v>1</v>
      </c>
      <c r="F41" s="32">
        <f t="shared" si="4"/>
        <v>3</v>
      </c>
      <c r="G41" s="73">
        <f t="shared" si="0"/>
        <v>1</v>
      </c>
      <c r="H41" s="74">
        <f t="shared" si="1"/>
        <v>1</v>
      </c>
      <c r="I41" s="75">
        <f t="shared" si="2"/>
        <v>1</v>
      </c>
    </row>
    <row r="42" spans="2:9" ht="54" customHeight="1">
      <c r="B42" s="62" t="s">
        <v>162</v>
      </c>
      <c r="C42" s="483" t="s">
        <v>525</v>
      </c>
      <c r="D42" s="483"/>
      <c r="E42" s="483"/>
      <c r="F42" s="483"/>
      <c r="G42" s="483"/>
      <c r="H42" s="483"/>
      <c r="I42" s="483"/>
    </row>
    <row r="43" spans="2:9" ht="29.25" customHeight="1">
      <c r="B43" s="277" t="s">
        <v>163</v>
      </c>
      <c r="C43" s="277"/>
      <c r="D43" s="277"/>
      <c r="E43" s="277"/>
      <c r="F43" s="277"/>
      <c r="G43" s="277"/>
      <c r="H43" s="277"/>
      <c r="I43" s="277"/>
    </row>
    <row r="44" spans="2:9" ht="45.75" customHeight="1">
      <c r="B44" s="466"/>
      <c r="C44" s="466"/>
      <c r="D44" s="466"/>
      <c r="E44" s="466"/>
      <c r="F44" s="466"/>
      <c r="G44" s="466"/>
      <c r="H44" s="466"/>
      <c r="I44" s="466"/>
    </row>
    <row r="45" spans="2:9" ht="45.75" customHeight="1">
      <c r="B45" s="466"/>
      <c r="C45" s="466"/>
      <c r="D45" s="466"/>
      <c r="E45" s="466"/>
      <c r="F45" s="466"/>
      <c r="G45" s="466"/>
      <c r="H45" s="466"/>
      <c r="I45" s="466"/>
    </row>
    <row r="46" spans="2:9" ht="45.75" customHeight="1">
      <c r="B46" s="466"/>
      <c r="C46" s="466"/>
      <c r="D46" s="466"/>
      <c r="E46" s="466"/>
      <c r="F46" s="466"/>
      <c r="G46" s="466"/>
      <c r="H46" s="466"/>
      <c r="I46" s="466"/>
    </row>
    <row r="47" spans="2:9" ht="45.75" customHeight="1">
      <c r="B47" s="466"/>
      <c r="C47" s="466"/>
      <c r="D47" s="466"/>
      <c r="E47" s="466"/>
      <c r="F47" s="466"/>
      <c r="G47" s="466"/>
      <c r="H47" s="466"/>
      <c r="I47" s="466"/>
    </row>
    <row r="48" spans="2:9" ht="45.75" customHeight="1">
      <c r="B48" s="466"/>
      <c r="C48" s="466"/>
      <c r="D48" s="466"/>
      <c r="E48" s="466"/>
      <c r="F48" s="466"/>
      <c r="G48" s="466"/>
      <c r="H48" s="466"/>
      <c r="I48" s="466"/>
    </row>
    <row r="49" spans="2:9" ht="46.5" customHeight="1">
      <c r="B49" s="23" t="s">
        <v>164</v>
      </c>
      <c r="C49" s="426" t="str">
        <f>C42</f>
        <v>Se realizan los seguimientos al mapa de riesgos, los lineamientos y actividades para el cumplimiento del PAAC de la vigencia 2020. Para el corte del trimestre en 24 de diciembre de 2020 se han realizado todas las actividades programadas logrando el acumulado del 100%.</v>
      </c>
      <c r="D49" s="426"/>
      <c r="E49" s="426"/>
      <c r="F49" s="426"/>
      <c r="G49" s="426"/>
      <c r="H49" s="426"/>
      <c r="I49" s="426"/>
    </row>
    <row r="50" spans="2:9" ht="30" customHeight="1">
      <c r="B50" s="23" t="s">
        <v>165</v>
      </c>
      <c r="C50" s="474" t="s">
        <v>207</v>
      </c>
      <c r="D50" s="474"/>
      <c r="E50" s="474"/>
      <c r="F50" s="474"/>
      <c r="G50" s="474"/>
      <c r="H50" s="474"/>
      <c r="I50" s="475"/>
    </row>
    <row r="51" spans="2:9" ht="67.5" customHeight="1">
      <c r="B51" s="63" t="s">
        <v>166</v>
      </c>
      <c r="C51" s="476" t="s">
        <v>521</v>
      </c>
      <c r="D51" s="476"/>
      <c r="E51" s="476"/>
      <c r="F51" s="476"/>
      <c r="G51" s="476"/>
      <c r="H51" s="476"/>
      <c r="I51" s="477"/>
    </row>
    <row r="52" spans="2:9" ht="29.25" customHeight="1">
      <c r="B52" s="277" t="s">
        <v>167</v>
      </c>
      <c r="C52" s="277"/>
      <c r="D52" s="277"/>
      <c r="E52" s="277"/>
      <c r="F52" s="277"/>
      <c r="G52" s="277"/>
      <c r="H52" s="277"/>
      <c r="I52" s="277"/>
    </row>
    <row r="53" spans="2:9" ht="33" customHeight="1">
      <c r="B53" s="471" t="s">
        <v>168</v>
      </c>
      <c r="C53" s="64" t="s">
        <v>169</v>
      </c>
      <c r="D53" s="365" t="s">
        <v>170</v>
      </c>
      <c r="E53" s="365"/>
      <c r="F53" s="365"/>
      <c r="G53" s="365" t="s">
        <v>171</v>
      </c>
      <c r="H53" s="365"/>
      <c r="I53" s="365"/>
    </row>
    <row r="54" spans="2:9" ht="31.5" customHeight="1">
      <c r="B54" s="471"/>
      <c r="C54" s="163"/>
      <c r="D54" s="367"/>
      <c r="E54" s="367"/>
      <c r="F54" s="367"/>
      <c r="G54" s="368"/>
      <c r="H54" s="368"/>
      <c r="I54" s="368"/>
    </row>
    <row r="55" spans="2:9" ht="31.5" customHeight="1">
      <c r="B55" s="63" t="s">
        <v>172</v>
      </c>
      <c r="C55" s="472" t="s">
        <v>513</v>
      </c>
      <c r="D55" s="473"/>
      <c r="E55" s="192" t="s">
        <v>173</v>
      </c>
      <c r="F55" s="192"/>
      <c r="G55" s="467" t="s">
        <v>513</v>
      </c>
      <c r="H55" s="468"/>
      <c r="I55" s="469"/>
    </row>
    <row r="56" spans="2:9" ht="31.5" customHeight="1">
      <c r="B56" s="63" t="s">
        <v>174</v>
      </c>
      <c r="C56" s="467" t="s">
        <v>260</v>
      </c>
      <c r="D56" s="468"/>
      <c r="E56" s="372" t="s">
        <v>175</v>
      </c>
      <c r="F56" s="372"/>
      <c r="G56" s="467" t="s">
        <v>260</v>
      </c>
      <c r="H56" s="468"/>
      <c r="I56" s="469"/>
    </row>
    <row r="57" spans="2:9" ht="31.5" customHeight="1">
      <c r="B57" s="63" t="s">
        <v>176</v>
      </c>
      <c r="C57" s="371"/>
      <c r="D57" s="371"/>
      <c r="E57" s="470" t="s">
        <v>177</v>
      </c>
      <c r="F57" s="470"/>
      <c r="G57" s="371"/>
      <c r="H57" s="371"/>
      <c r="I57" s="371"/>
    </row>
    <row r="58" spans="2:9" ht="31.5" customHeight="1">
      <c r="B58" s="63" t="s">
        <v>178</v>
      </c>
      <c r="C58" s="371"/>
      <c r="D58" s="371"/>
      <c r="E58" s="470"/>
      <c r="F58" s="470"/>
      <c r="G58" s="371"/>
      <c r="H58" s="371"/>
      <c r="I58" s="371"/>
    </row>
    <row r="59" spans="2:9" ht="15" hidden="1">
      <c r="B59" s="76"/>
      <c r="C59" s="76"/>
      <c r="D59" s="3"/>
      <c r="E59" s="3"/>
      <c r="F59" s="3"/>
      <c r="G59" s="3"/>
      <c r="H59" s="3"/>
      <c r="I59" s="77"/>
    </row>
    <row r="60" spans="2:9" ht="12.75" hidden="1">
      <c r="B60" s="78"/>
      <c r="C60" s="79"/>
      <c r="D60" s="79"/>
      <c r="E60" s="80"/>
      <c r="F60" s="80"/>
      <c r="G60" s="81"/>
      <c r="H60" s="82"/>
      <c r="I60" s="79"/>
    </row>
    <row r="61" spans="2:9" ht="12.75" hidden="1">
      <c r="B61" s="78"/>
      <c r="C61" s="79"/>
      <c r="D61" s="79"/>
      <c r="E61" s="80"/>
      <c r="F61" s="80"/>
      <c r="G61" s="81"/>
      <c r="H61" s="82"/>
      <c r="I61" s="79"/>
    </row>
    <row r="62" spans="2:9" ht="12.75" hidden="1">
      <c r="B62" s="78"/>
      <c r="C62" s="79"/>
      <c r="D62" s="79"/>
      <c r="E62" s="80"/>
      <c r="F62" s="80"/>
      <c r="G62" s="81"/>
      <c r="H62" s="82"/>
      <c r="I62" s="79"/>
    </row>
    <row r="63" spans="2:9" ht="12.75" hidden="1">
      <c r="B63" s="78"/>
      <c r="C63" s="79"/>
      <c r="D63" s="79"/>
      <c r="E63" s="80"/>
      <c r="F63" s="80"/>
      <c r="G63" s="81"/>
      <c r="H63" s="82"/>
      <c r="I63" s="79"/>
    </row>
    <row r="64" spans="2:9" ht="12.75" hidden="1">
      <c r="B64" s="78"/>
      <c r="C64" s="79"/>
      <c r="D64" s="79"/>
      <c r="E64" s="80"/>
      <c r="F64" s="80"/>
      <c r="G64" s="81"/>
      <c r="H64" s="82"/>
      <c r="I64" s="79"/>
    </row>
    <row r="65" spans="2:9" ht="12.75" hidden="1">
      <c r="B65" s="78"/>
      <c r="C65" s="79"/>
      <c r="D65" s="79"/>
      <c r="E65" s="80"/>
      <c r="F65" s="80"/>
      <c r="G65" s="81"/>
      <c r="H65" s="82"/>
      <c r="I65" s="79"/>
    </row>
    <row r="66" spans="2:9" ht="12.75" hidden="1">
      <c r="B66" s="78"/>
      <c r="C66" s="79"/>
      <c r="D66" s="79"/>
      <c r="E66" s="80"/>
      <c r="F66" s="80"/>
      <c r="G66" s="81"/>
      <c r="H66" s="82"/>
      <c r="I66" s="79"/>
    </row>
    <row r="67" spans="2:9" ht="12.75" hidden="1">
      <c r="B67" s="78"/>
      <c r="C67" s="79"/>
      <c r="D67" s="79"/>
      <c r="E67" s="80"/>
      <c r="F67" s="80"/>
      <c r="G67" s="81"/>
      <c r="H67" s="82"/>
      <c r="I67" s="79"/>
    </row>
  </sheetData>
  <sheetProtection/>
  <mergeCells count="64">
    <mergeCell ref="B2:B5"/>
    <mergeCell ref="C5:F5"/>
    <mergeCell ref="C2:I2"/>
    <mergeCell ref="C3:I3"/>
    <mergeCell ref="C4:I4"/>
    <mergeCell ref="B6:I6"/>
    <mergeCell ref="G5:I5"/>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49:I49"/>
    <mergeCell ref="C50:I50"/>
    <mergeCell ref="C51:I51"/>
    <mergeCell ref="B52:I52"/>
    <mergeCell ref="C26:E26"/>
    <mergeCell ref="G26:I26"/>
    <mergeCell ref="C27:E27"/>
    <mergeCell ref="G27:I27"/>
    <mergeCell ref="B28:I28"/>
    <mergeCell ref="C42:I42"/>
    <mergeCell ref="D53:F53"/>
    <mergeCell ref="G53:I53"/>
    <mergeCell ref="D54:F54"/>
    <mergeCell ref="G54:I54"/>
    <mergeCell ref="C55:D55"/>
    <mergeCell ref="G55:I55"/>
    <mergeCell ref="B43:I43"/>
    <mergeCell ref="B44:I48"/>
    <mergeCell ref="C56:D56"/>
    <mergeCell ref="E56:F56"/>
    <mergeCell ref="G56:I56"/>
    <mergeCell ref="C57:D57"/>
    <mergeCell ref="E57:F58"/>
    <mergeCell ref="G57:I58"/>
    <mergeCell ref="C58:D58"/>
    <mergeCell ref="B53:B54"/>
  </mergeCells>
  <dataValidations count="5">
    <dataValidation type="list" allowBlank="1" showInputMessage="1" showErrorMessage="1" sqref="C27:E27">
      <formula1>'HV 3_PAAC'!#REF!</formula1>
    </dataValidation>
    <dataValidation type="list" allowBlank="1" showInputMessage="1" showErrorMessage="1" sqref="C12:F12">
      <formula1>$M$9:$M$12</formula1>
    </dataValidation>
    <dataValidation type="list" allowBlank="1" showInputMessage="1" showErrorMessage="1" sqref="H15:I15">
      <formula1>$M$20:$M$22</formula1>
    </dataValidation>
    <dataValidation type="list" allowBlank="1" showInputMessage="1" showErrorMessage="1" sqref="C10 I10">
      <formula1>'HV 3_PAAC'!#REF!</formula1>
    </dataValidation>
    <dataValidation type="list" allowBlank="1" showInputMessage="1" showErrorMessage="1" sqref="H16:I16">
      <formula1>$N$8:$N$11</formula1>
    </dataValidation>
  </dataValidations>
  <printOptions/>
  <pageMargins left="0.7" right="0.7" top="0.75" bottom="0.75" header="0.3" footer="0.3"/>
  <pageSetup fitToWidth="0" fitToHeight="1" horizontalDpi="600" verticalDpi="600" orientation="portrait" scale="39" r:id="rId4"/>
  <drawing r:id="rId3"/>
  <legacyDrawing r:id="rId2"/>
</worksheet>
</file>

<file path=xl/worksheets/sheet8.xml><?xml version="1.0" encoding="utf-8"?>
<worksheet xmlns="http://schemas.openxmlformats.org/spreadsheetml/2006/main" xmlns:r="http://schemas.openxmlformats.org/officeDocument/2006/relationships">
  <sheetPr>
    <tabColor rgb="FF002060"/>
  </sheetPr>
  <dimension ref="B1:K25"/>
  <sheetViews>
    <sheetView zoomScalePageLayoutView="0" workbookViewId="0" topLeftCell="F10">
      <selection activeCell="H27" sqref="H27"/>
    </sheetView>
  </sheetViews>
  <sheetFormatPr defaultColWidth="11.421875" defaultRowHeight="15"/>
  <cols>
    <col min="1" max="1" width="1.28515625" style="0" customWidth="1"/>
    <col min="2" max="2" width="21.8515625" style="90" customWidth="1"/>
    <col min="3" max="3" width="31.28125" style="0" customWidth="1"/>
    <col min="4" max="4" width="17.7109375" style="0" customWidth="1"/>
    <col min="5" max="5" width="5.8515625" style="0" customWidth="1"/>
    <col min="6" max="6" width="59.00390625" style="0" customWidth="1"/>
    <col min="7" max="7" width="11.28125" style="0" customWidth="1"/>
    <col min="8" max="8" width="16.140625" style="0" customWidth="1"/>
    <col min="9" max="9" width="16.28125" style="0" customWidth="1"/>
    <col min="10" max="10" width="15.7109375" style="0" customWidth="1"/>
    <col min="11" max="11" width="55.7109375" style="0" customWidth="1"/>
    <col min="12" max="12" width="4.57421875" style="0" customWidth="1"/>
    <col min="13" max="14" width="16.421875" style="0" customWidth="1"/>
    <col min="108" max="108" width="11.421875" style="0" customWidth="1"/>
    <col min="198" max="198" width="1.421875" style="0" customWidth="1"/>
  </cols>
  <sheetData>
    <row r="1" spans="2:10" ht="18" customHeight="1" thickBot="1">
      <c r="B1" s="419"/>
      <c r="C1" s="413" t="s">
        <v>251</v>
      </c>
      <c r="D1" s="414"/>
      <c r="E1" s="414"/>
      <c r="F1" s="414"/>
      <c r="G1" s="414"/>
      <c r="H1" s="414"/>
      <c r="I1" s="414"/>
      <c r="J1" s="415"/>
    </row>
    <row r="2" spans="2:10" ht="18" customHeight="1" thickBot="1">
      <c r="B2" s="420"/>
      <c r="C2" s="416" t="s">
        <v>15</v>
      </c>
      <c r="D2" s="417"/>
      <c r="E2" s="417"/>
      <c r="F2" s="417"/>
      <c r="G2" s="417"/>
      <c r="H2" s="417"/>
      <c r="I2" s="417"/>
      <c r="J2" s="418"/>
    </row>
    <row r="3" spans="2:10" ht="18" customHeight="1" thickBot="1">
      <c r="B3" s="420"/>
      <c r="C3" s="416" t="s">
        <v>225</v>
      </c>
      <c r="D3" s="417"/>
      <c r="E3" s="417"/>
      <c r="F3" s="417"/>
      <c r="G3" s="417"/>
      <c r="H3" s="417"/>
      <c r="I3" s="417"/>
      <c r="J3" s="418"/>
    </row>
    <row r="4" spans="2:10" ht="18" customHeight="1" thickBot="1">
      <c r="B4" s="421"/>
      <c r="C4" s="416" t="s">
        <v>250</v>
      </c>
      <c r="D4" s="417"/>
      <c r="E4" s="417"/>
      <c r="F4" s="417"/>
      <c r="G4" s="417"/>
      <c r="H4" s="422" t="s">
        <v>248</v>
      </c>
      <c r="I4" s="423"/>
      <c r="J4" s="424"/>
    </row>
    <row r="5" spans="2:10" ht="18" customHeight="1" thickBot="1">
      <c r="B5" s="83"/>
      <c r="C5" s="84"/>
      <c r="D5" s="84"/>
      <c r="E5" s="84"/>
      <c r="F5" s="84"/>
      <c r="G5" s="84"/>
      <c r="H5" s="84"/>
      <c r="I5" s="84"/>
      <c r="J5" s="85"/>
    </row>
    <row r="6" spans="2:10" ht="51.75" customHeight="1" thickBot="1">
      <c r="B6" s="86" t="s">
        <v>226</v>
      </c>
      <c r="C6" s="394" t="s">
        <v>261</v>
      </c>
      <c r="D6" s="395"/>
      <c r="E6" s="396"/>
      <c r="F6" s="87"/>
      <c r="G6" s="84"/>
      <c r="H6" s="84"/>
      <c r="I6" s="84"/>
      <c r="J6" s="85"/>
    </row>
    <row r="7" spans="2:10" ht="32.25" customHeight="1" thickBot="1">
      <c r="B7" s="88" t="s">
        <v>23</v>
      </c>
      <c r="C7" s="397" t="str">
        <f>+Metas_Magnitud!C7</f>
        <v>SUBSECRETARIA DE GESTION DE LA MOVILIDAD</v>
      </c>
      <c r="D7" s="398"/>
      <c r="E7" s="399"/>
      <c r="F7" s="87"/>
      <c r="G7" s="84"/>
      <c r="H7" s="84"/>
      <c r="I7" s="84"/>
      <c r="J7" s="85"/>
    </row>
    <row r="8" spans="2:10" ht="32.25" customHeight="1" thickBot="1">
      <c r="B8" s="88" t="s">
        <v>227</v>
      </c>
      <c r="C8" s="400" t="str">
        <f>+C7</f>
        <v>SUBSECRETARIA DE GESTION DE LA MOVILIDAD</v>
      </c>
      <c r="D8" s="401"/>
      <c r="E8" s="402"/>
      <c r="F8" s="89"/>
      <c r="G8" s="84"/>
      <c r="H8" s="84"/>
      <c r="I8" s="84"/>
      <c r="J8" s="85"/>
    </row>
    <row r="9" spans="2:10" ht="33.75" customHeight="1" thickBot="1">
      <c r="B9" s="88" t="s">
        <v>228</v>
      </c>
      <c r="C9" s="403" t="s">
        <v>260</v>
      </c>
      <c r="D9" s="404"/>
      <c r="E9" s="405"/>
      <c r="F9" s="87"/>
      <c r="G9" s="84"/>
      <c r="H9" s="84"/>
      <c r="I9" s="84"/>
      <c r="J9" s="85"/>
    </row>
    <row r="10" spans="2:10" ht="42.75" customHeight="1" thickBot="1">
      <c r="B10" s="88" t="s">
        <v>229</v>
      </c>
      <c r="C10" s="406" t="str">
        <f>+'HV 3_PAAC'!F9</f>
        <v>3. Realizar el 100% de las actividades programadas en el Plan Anticorrupción y de Atención al Ciudadano de la vigencia por la Subsecretaria de Gestión de la Movilidad</v>
      </c>
      <c r="D10" s="407"/>
      <c r="E10" s="408"/>
      <c r="F10" s="87"/>
      <c r="G10" s="84"/>
      <c r="H10" s="84"/>
      <c r="I10" s="84"/>
      <c r="J10" s="85"/>
    </row>
    <row r="11" ht="15"/>
    <row r="12" spans="2:11" ht="15">
      <c r="B12" s="463" t="s">
        <v>505</v>
      </c>
      <c r="C12" s="464"/>
      <c r="D12" s="464"/>
      <c r="E12" s="464"/>
      <c r="F12" s="464"/>
      <c r="G12" s="464"/>
      <c r="H12" s="465"/>
      <c r="I12" s="390" t="s">
        <v>230</v>
      </c>
      <c r="J12" s="391"/>
      <c r="K12" s="391"/>
    </row>
    <row r="13" spans="2:11" s="93" customFormat="1" ht="56.25" customHeight="1">
      <c r="B13" s="91" t="s">
        <v>231</v>
      </c>
      <c r="C13" s="91" t="s">
        <v>232</v>
      </c>
      <c r="D13" s="91" t="s">
        <v>233</v>
      </c>
      <c r="E13" s="91" t="s">
        <v>234</v>
      </c>
      <c r="F13" s="91" t="s">
        <v>235</v>
      </c>
      <c r="G13" s="91" t="s">
        <v>236</v>
      </c>
      <c r="H13" s="91" t="s">
        <v>237</v>
      </c>
      <c r="I13" s="92" t="s">
        <v>238</v>
      </c>
      <c r="J13" s="92" t="s">
        <v>239</v>
      </c>
      <c r="K13" s="92" t="s">
        <v>240</v>
      </c>
    </row>
    <row r="14" spans="2:11" ht="39.75" customHeight="1">
      <c r="B14" s="495">
        <v>1</v>
      </c>
      <c r="C14" s="494" t="s">
        <v>241</v>
      </c>
      <c r="D14" s="496" t="s">
        <v>179</v>
      </c>
      <c r="E14" s="94">
        <v>1</v>
      </c>
      <c r="F14" s="95" t="s">
        <v>287</v>
      </c>
      <c r="G14" s="107" t="s">
        <v>179</v>
      </c>
      <c r="H14" s="103">
        <v>43952</v>
      </c>
      <c r="I14" s="194">
        <v>0.3333</v>
      </c>
      <c r="J14" s="96">
        <v>43981</v>
      </c>
      <c r="K14" s="193" t="s">
        <v>522</v>
      </c>
    </row>
    <row r="15" spans="2:11" ht="39.75" customHeight="1">
      <c r="B15" s="495"/>
      <c r="C15" s="494"/>
      <c r="D15" s="497"/>
      <c r="E15" s="94">
        <v>2</v>
      </c>
      <c r="F15" s="95" t="s">
        <v>288</v>
      </c>
      <c r="G15" s="107" t="s">
        <v>179</v>
      </c>
      <c r="H15" s="96">
        <v>44044</v>
      </c>
      <c r="I15" s="194">
        <v>0.3333</v>
      </c>
      <c r="J15" s="96">
        <v>44073</v>
      </c>
      <c r="K15" s="193" t="s">
        <v>523</v>
      </c>
    </row>
    <row r="16" spans="2:11" ht="39.75" customHeight="1">
      <c r="B16" s="495"/>
      <c r="C16" s="494"/>
      <c r="D16" s="498"/>
      <c r="E16" s="94">
        <v>4</v>
      </c>
      <c r="F16" s="95" t="s">
        <v>289</v>
      </c>
      <c r="G16" s="107" t="s">
        <v>179</v>
      </c>
      <c r="H16" s="105">
        <v>44166</v>
      </c>
      <c r="I16" s="194">
        <v>0.3334</v>
      </c>
      <c r="J16" s="96">
        <v>44196</v>
      </c>
      <c r="K16" s="193" t="s">
        <v>523</v>
      </c>
    </row>
    <row r="17" spans="2:11" s="101" customFormat="1" ht="21.75" customHeight="1">
      <c r="B17" s="392" t="s">
        <v>242</v>
      </c>
      <c r="C17" s="393"/>
      <c r="D17" s="97" t="s">
        <v>179</v>
      </c>
      <c r="E17" s="109">
        <v>3</v>
      </c>
      <c r="F17" s="108"/>
      <c r="G17" s="97" t="s">
        <v>179</v>
      </c>
      <c r="H17" s="98"/>
      <c r="I17" s="99">
        <f>SUM(I14:I16)</f>
        <v>1</v>
      </c>
      <c r="J17" s="100"/>
      <c r="K17" s="100"/>
    </row>
    <row r="18" ht="15"/>
    <row r="19" ht="15"/>
    <row r="20" ht="15">
      <c r="H20" s="102"/>
    </row>
    <row r="21" spans="8:9" ht="15">
      <c r="H21" s="102"/>
      <c r="I21" s="102"/>
    </row>
    <row r="22" ht="15">
      <c r="H22" s="102"/>
    </row>
    <row r="23" ht="15">
      <c r="H23" s="102"/>
    </row>
    <row r="24" ht="15">
      <c r="H24" s="102"/>
    </row>
    <row r="25" ht="15">
      <c r="H25" s="102"/>
    </row>
  </sheetData>
  <sheetProtection/>
  <mergeCells count="17">
    <mergeCell ref="I12:K12"/>
    <mergeCell ref="B1:B4"/>
    <mergeCell ref="C1:J1"/>
    <mergeCell ref="C2:J2"/>
    <mergeCell ref="C3:J3"/>
    <mergeCell ref="C4:G4"/>
    <mergeCell ref="H4:J4"/>
    <mergeCell ref="B17:C17"/>
    <mergeCell ref="C14:C16"/>
    <mergeCell ref="B14:B16"/>
    <mergeCell ref="D14:D16"/>
    <mergeCell ref="C6:E6"/>
    <mergeCell ref="C7:E7"/>
    <mergeCell ref="C8:E8"/>
    <mergeCell ref="C9:E9"/>
    <mergeCell ref="C10:E10"/>
    <mergeCell ref="B12:H12"/>
  </mergeCells>
  <printOptions/>
  <pageMargins left="0.7" right="0.7" top="0.75" bottom="0.75" header="0.3" footer="0.3"/>
  <pageSetup horizontalDpi="600" verticalDpi="600" orientation="landscape" scale="50" r:id="rId4"/>
  <drawing r:id="rId3"/>
  <legacyDrawing r:id="rId2"/>
</worksheet>
</file>

<file path=xl/worksheets/sheet9.xml><?xml version="1.0" encoding="utf-8"?>
<worksheet xmlns="http://schemas.openxmlformats.org/spreadsheetml/2006/main" xmlns:r="http://schemas.openxmlformats.org/officeDocument/2006/relationships">
  <dimension ref="A1:F40"/>
  <sheetViews>
    <sheetView zoomScalePageLayoutView="0" workbookViewId="0" topLeftCell="A1">
      <selection activeCell="A44" sqref="A44"/>
    </sheetView>
  </sheetViews>
  <sheetFormatPr defaultColWidth="11.421875" defaultRowHeight="15"/>
  <cols>
    <col min="1" max="1" width="65.28125" style="11" bestFit="1" customWidth="1"/>
    <col min="2" max="2" width="11.421875" style="10" customWidth="1"/>
    <col min="3" max="3" width="63.421875" style="11" customWidth="1"/>
    <col min="4" max="4" width="11.421875" style="11" customWidth="1"/>
    <col min="5" max="5" width="11.421875" style="18" customWidth="1"/>
    <col min="6" max="6" width="18.8515625" style="18" customWidth="1"/>
    <col min="7" max="16384" width="11.421875" style="10" customWidth="1"/>
  </cols>
  <sheetData>
    <row r="1" spans="1:6" ht="23.25" customHeight="1">
      <c r="A1" s="166" t="s">
        <v>300</v>
      </c>
      <c r="C1" s="166" t="s">
        <v>24</v>
      </c>
      <c r="E1" s="166" t="s">
        <v>25</v>
      </c>
      <c r="F1" s="166" t="s">
        <v>26</v>
      </c>
    </row>
    <row r="2" spans="1:6" ht="37.5" customHeight="1">
      <c r="A2" s="12" t="s">
        <v>301</v>
      </c>
      <c r="C2" s="13" t="s">
        <v>27</v>
      </c>
      <c r="E2" s="14">
        <v>1</v>
      </c>
      <c r="F2" s="14" t="s">
        <v>28</v>
      </c>
    </row>
    <row r="3" spans="1:6" ht="37.5" customHeight="1">
      <c r="A3" s="167" t="s">
        <v>302</v>
      </c>
      <c r="C3" s="13" t="s">
        <v>29</v>
      </c>
      <c r="E3" s="14">
        <v>2</v>
      </c>
      <c r="F3" s="14" t="s">
        <v>30</v>
      </c>
    </row>
    <row r="4" spans="3:6" ht="37.5" customHeight="1">
      <c r="C4" s="13" t="s">
        <v>31</v>
      </c>
      <c r="E4" s="14">
        <v>3</v>
      </c>
      <c r="F4" s="14" t="s">
        <v>32</v>
      </c>
    </row>
    <row r="5" spans="3:6" ht="37.5" customHeight="1">
      <c r="C5" s="13" t="s">
        <v>33</v>
      </c>
      <c r="E5" s="14">
        <v>4</v>
      </c>
      <c r="F5" s="14" t="s">
        <v>34</v>
      </c>
    </row>
    <row r="6" spans="1:6" ht="37.5" customHeight="1">
      <c r="A6" s="15" t="s">
        <v>18</v>
      </c>
      <c r="C6" s="13" t="s">
        <v>35</v>
      </c>
      <c r="E6" s="14">
        <v>5</v>
      </c>
      <c r="F6" s="14" t="s">
        <v>36</v>
      </c>
    </row>
    <row r="7" spans="1:6" ht="37.5" customHeight="1">
      <c r="A7" s="13" t="s">
        <v>37</v>
      </c>
      <c r="C7" s="13" t="s">
        <v>38</v>
      </c>
      <c r="E7" s="14">
        <v>6</v>
      </c>
      <c r="F7" s="14" t="s">
        <v>39</v>
      </c>
    </row>
    <row r="8" spans="1:6" ht="37.5" customHeight="1">
      <c r="A8" s="13" t="s">
        <v>40</v>
      </c>
      <c r="C8" s="13" t="s">
        <v>41</v>
      </c>
      <c r="E8" s="14">
        <v>7</v>
      </c>
      <c r="F8" s="14" t="s">
        <v>42</v>
      </c>
    </row>
    <row r="9" spans="1:6" ht="37.5" customHeight="1">
      <c r="A9" s="13" t="s">
        <v>43</v>
      </c>
      <c r="C9" s="166" t="s">
        <v>44</v>
      </c>
      <c r="E9" s="14">
        <v>8</v>
      </c>
      <c r="F9" s="14" t="s">
        <v>45</v>
      </c>
    </row>
    <row r="10" spans="1:6" ht="37.5" customHeight="1">
      <c r="A10" s="13" t="s">
        <v>46</v>
      </c>
      <c r="C10" s="13" t="s">
        <v>47</v>
      </c>
      <c r="E10" s="14">
        <v>9</v>
      </c>
      <c r="F10" s="14" t="s">
        <v>48</v>
      </c>
    </row>
    <row r="11" spans="1:6" ht="37.5" customHeight="1">
      <c r="A11" s="13" t="s">
        <v>49</v>
      </c>
      <c r="C11" s="13" t="s">
        <v>50</v>
      </c>
      <c r="E11" s="14">
        <v>10</v>
      </c>
      <c r="F11" s="14" t="s">
        <v>51</v>
      </c>
    </row>
    <row r="12" spans="1:6" ht="37.5" customHeight="1">
      <c r="A12" s="13" t="s">
        <v>52</v>
      </c>
      <c r="C12" s="13" t="s">
        <v>53</v>
      </c>
      <c r="E12" s="14">
        <v>11</v>
      </c>
      <c r="F12" s="14" t="s">
        <v>54</v>
      </c>
    </row>
    <row r="13" spans="1:6" ht="37.5" customHeight="1">
      <c r="A13" s="13" t="s">
        <v>55</v>
      </c>
      <c r="C13" s="13" t="s">
        <v>56</v>
      </c>
      <c r="E13" s="14">
        <v>12</v>
      </c>
      <c r="F13" s="14" t="s">
        <v>57</v>
      </c>
    </row>
    <row r="14" spans="1:6" ht="37.5" customHeight="1">
      <c r="A14" s="13" t="s">
        <v>58</v>
      </c>
      <c r="C14" s="13" t="s">
        <v>59</v>
      </c>
      <c r="E14" s="14">
        <v>13</v>
      </c>
      <c r="F14" s="14" t="s">
        <v>60</v>
      </c>
    </row>
    <row r="15" spans="1:6" ht="37.5" customHeight="1">
      <c r="A15" s="13" t="s">
        <v>61</v>
      </c>
      <c r="C15" s="13" t="s">
        <v>62</v>
      </c>
      <c r="E15" s="14">
        <v>14</v>
      </c>
      <c r="F15" s="14" t="s">
        <v>63</v>
      </c>
    </row>
    <row r="16" spans="1:6" ht="37.5" customHeight="1">
      <c r="A16" s="13" t="s">
        <v>20</v>
      </c>
      <c r="C16" s="13" t="s">
        <v>64</v>
      </c>
      <c r="E16" s="14">
        <v>15</v>
      </c>
      <c r="F16" s="14" t="s">
        <v>65</v>
      </c>
    </row>
    <row r="17" spans="1:6" ht="37.5" customHeight="1">
      <c r="A17" s="15" t="s">
        <v>66</v>
      </c>
      <c r="C17" s="13" t="s">
        <v>67</v>
      </c>
      <c r="E17" s="14">
        <v>16</v>
      </c>
      <c r="F17" s="14" t="s">
        <v>68</v>
      </c>
    </row>
    <row r="18" spans="1:6" ht="37.5" customHeight="1">
      <c r="A18" s="168" t="s">
        <v>196</v>
      </c>
      <c r="C18" s="13" t="s">
        <v>69</v>
      </c>
      <c r="E18" s="14">
        <v>17</v>
      </c>
      <c r="F18" s="14" t="s">
        <v>70</v>
      </c>
    </row>
    <row r="19" spans="1:6" ht="37.5" customHeight="1">
      <c r="A19" s="168" t="s">
        <v>198</v>
      </c>
      <c r="C19" s="13" t="s">
        <v>71</v>
      </c>
      <c r="E19" s="14">
        <v>18</v>
      </c>
      <c r="F19" s="14" t="s">
        <v>72</v>
      </c>
    </row>
    <row r="20" spans="1:6" ht="37.5" customHeight="1">
      <c r="A20" s="168" t="s">
        <v>199</v>
      </c>
      <c r="C20" s="13" t="s">
        <v>73</v>
      </c>
      <c r="E20" s="14">
        <v>19</v>
      </c>
      <c r="F20" s="14" t="s">
        <v>74</v>
      </c>
    </row>
    <row r="21" spans="1:6" ht="37.5" customHeight="1">
      <c r="A21" s="168" t="s">
        <v>201</v>
      </c>
      <c r="C21" s="13" t="s">
        <v>75</v>
      </c>
      <c r="E21" s="14">
        <v>20</v>
      </c>
      <c r="F21" s="14" t="s">
        <v>76</v>
      </c>
    </row>
    <row r="22" spans="1:6" ht="37.5" customHeight="1">
      <c r="A22" s="168" t="s">
        <v>202</v>
      </c>
      <c r="C22" s="13" t="s">
        <v>77</v>
      </c>
      <c r="E22" s="14">
        <v>55</v>
      </c>
      <c r="F22" s="14" t="s">
        <v>78</v>
      </c>
    </row>
    <row r="23" spans="1:6" ht="37.5" customHeight="1">
      <c r="A23" s="168" t="s">
        <v>204</v>
      </c>
      <c r="C23" s="16" t="s">
        <v>79</v>
      </c>
      <c r="E23" s="14">
        <v>66</v>
      </c>
      <c r="F23" s="14" t="s">
        <v>80</v>
      </c>
    </row>
    <row r="24" spans="1:6" ht="37.5" customHeight="1">
      <c r="A24" s="168" t="s">
        <v>205</v>
      </c>
      <c r="C24" s="13" t="s">
        <v>81</v>
      </c>
      <c r="E24" s="14">
        <v>77</v>
      </c>
      <c r="F24" s="14" t="s">
        <v>82</v>
      </c>
    </row>
    <row r="25" spans="1:6" ht="37.5" customHeight="1">
      <c r="A25" s="168" t="s">
        <v>206</v>
      </c>
      <c r="C25" s="13" t="s">
        <v>83</v>
      </c>
      <c r="E25" s="14">
        <v>88</v>
      </c>
      <c r="F25" s="14" t="s">
        <v>84</v>
      </c>
    </row>
    <row r="26" spans="1:6" ht="37.5" customHeight="1">
      <c r="A26" s="15" t="s">
        <v>100</v>
      </c>
      <c r="C26" s="13" t="s">
        <v>85</v>
      </c>
      <c r="E26" s="14">
        <v>98</v>
      </c>
      <c r="F26" s="14" t="s">
        <v>86</v>
      </c>
    </row>
    <row r="27" spans="1:6" ht="37.5" customHeight="1">
      <c r="A27" s="169" t="s">
        <v>101</v>
      </c>
      <c r="C27" s="13" t="s">
        <v>87</v>
      </c>
      <c r="E27" s="17"/>
      <c r="F27" s="17"/>
    </row>
    <row r="28" spans="1:3" ht="37.5" customHeight="1">
      <c r="A28" s="169" t="s">
        <v>303</v>
      </c>
      <c r="C28" s="13" t="s">
        <v>88</v>
      </c>
    </row>
    <row r="29" spans="1:3" ht="37.5" customHeight="1">
      <c r="A29" s="169" t="s">
        <v>304</v>
      </c>
      <c r="C29" s="13" t="s">
        <v>89</v>
      </c>
    </row>
    <row r="30" spans="1:3" ht="37.5" customHeight="1">
      <c r="A30" s="169" t="s">
        <v>305</v>
      </c>
      <c r="C30" s="13" t="s">
        <v>90</v>
      </c>
    </row>
    <row r="31" spans="1:3" ht="37.5" customHeight="1">
      <c r="A31" s="169" t="s">
        <v>306</v>
      </c>
      <c r="C31" s="13" t="s">
        <v>91</v>
      </c>
    </row>
    <row r="32" spans="1:3" ht="37.5" customHeight="1">
      <c r="A32" s="166" t="s">
        <v>307</v>
      </c>
      <c r="C32" s="13" t="s">
        <v>92</v>
      </c>
    </row>
    <row r="33" spans="1:3" ht="37.5" customHeight="1">
      <c r="A33" s="170" t="s">
        <v>216</v>
      </c>
      <c r="C33" s="166" t="s">
        <v>93</v>
      </c>
    </row>
    <row r="34" spans="1:3" ht="37.5" customHeight="1">
      <c r="A34" s="171" t="s">
        <v>285</v>
      </c>
      <c r="C34" s="13" t="s">
        <v>41</v>
      </c>
    </row>
    <row r="35" spans="1:3" ht="37.5" customHeight="1">
      <c r="A35" s="172" t="s">
        <v>308</v>
      </c>
      <c r="C35" s="13" t="s">
        <v>94</v>
      </c>
    </row>
    <row r="36" spans="1:3" ht="37.5" customHeight="1">
      <c r="A36" s="173" t="s">
        <v>309</v>
      </c>
      <c r="C36" s="13" t="s">
        <v>95</v>
      </c>
    </row>
    <row r="37" spans="1:4" ht="37.5" customHeight="1">
      <c r="A37" s="173" t="s">
        <v>310</v>
      </c>
      <c r="C37" s="13" t="s">
        <v>96</v>
      </c>
      <c r="D37" s="19"/>
    </row>
    <row r="38" spans="1:4" ht="37.5" customHeight="1">
      <c r="A38" s="174" t="s">
        <v>311</v>
      </c>
      <c r="C38" s="13" t="s">
        <v>97</v>
      </c>
      <c r="D38" s="20"/>
    </row>
    <row r="39" spans="1:4" ht="37.5" customHeight="1">
      <c r="A39" s="171"/>
      <c r="C39" s="13" t="s">
        <v>98</v>
      </c>
      <c r="D39" s="20"/>
    </row>
    <row r="40" spans="3:4" ht="37.5" customHeight="1">
      <c r="C40" s="13" t="s">
        <v>99</v>
      </c>
      <c r="D40" s="20"/>
    </row>
    <row r="41" ht="22.5" customHeight="1"/>
  </sheetData>
  <sheetProtection/>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2018-03-13T16:52:12Z</cp:lastPrinted>
  <dcterms:created xsi:type="dcterms:W3CDTF">2010-03-25T16:40:43Z</dcterms:created>
  <dcterms:modified xsi:type="dcterms:W3CDTF">2021-01-21T01:55:44Z</dcterms:modified>
  <cp:category/>
  <cp:version/>
  <cp:contentType/>
  <cp:contentStatus/>
</cp:coreProperties>
</file>