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3" activeTab="0"/>
  </bookViews>
  <sheets>
    <sheet name="Sección 1. Metas - Magnitud" sheetId="1" r:id="rId1"/>
    <sheet name="Sección 2. Metas - Presupuesto" sheetId="2" r:id="rId2"/>
    <sheet name="Sección 3. Metas Producto" sheetId="3" state="hidden" r:id="rId3"/>
    <sheet name="Sección 4. Territorialización" sheetId="4" state="hidden" r:id="rId4"/>
    <sheet name="HV 1" sheetId="5" r:id="rId5"/>
    <sheet name="Act. 1" sheetId="6" r:id="rId6"/>
    <sheet name="HV 2" sheetId="7" r:id="rId7"/>
    <sheet name="Act. 2" sheetId="8" r:id="rId8"/>
    <sheet name="Variables" sheetId="9" r:id="rId9"/>
    <sheet name="Hoja1" sheetId="10" r:id="rId10"/>
  </sheets>
  <externalReferences>
    <externalReference r:id="rId13"/>
    <externalReference r:id="rId14"/>
    <externalReference r:id="rId15"/>
    <externalReference r:id="rId16"/>
  </externalReferences>
  <definedNames>
    <definedName name="_xlfn.SINGLE" hidden="1">#NAME?</definedName>
    <definedName name="_xlnm.Print_Area" localSheetId="2">'Sección 3. Metas Producto'!$A$2:$AF$14</definedName>
    <definedName name="_xlnm.Print_Area" localSheetId="3">'Sección 4. Territorialización'!$A$1:$S$63</definedName>
    <definedName name="CONDICION_POBLACIONAL" localSheetId="8">#REF!</definedName>
    <definedName name="CONDICION_POBLACIONAL">#REF!</definedName>
    <definedName name="GRUPO_ETAREO">#REF!</definedName>
    <definedName name="GRUPO_ETAREOS" localSheetId="4">#REF!</definedName>
    <definedName name="GRUPO_ETAREOS" localSheetId="6">#REF!</definedName>
    <definedName name="GRUPO_ETAREOS" localSheetId="3">#REF!</definedName>
    <definedName name="GRUPO_ETAREOS">#REF!</definedName>
    <definedName name="GRUPO_ETARIO" localSheetId="4">#REF!</definedName>
    <definedName name="GRUPO_ETARIO" localSheetId="6">#REF!</definedName>
    <definedName name="GRUPO_ETARIO">#REF!</definedName>
    <definedName name="GRUPO_ETNICO" localSheetId="4">#REF!</definedName>
    <definedName name="GRUPO_ETNICO" localSheetId="6">#REF!</definedName>
    <definedName name="GRUPO_ETNICO">#REF!</definedName>
    <definedName name="GRUPOETNICO" localSheetId="4">#REF!</definedName>
    <definedName name="GRUPOETNICO" localSheetId="6">#REF!</definedName>
    <definedName name="GRUPOETNICO" localSheetId="3">#REF!</definedName>
    <definedName name="GRUPOETNICO">#REF!</definedName>
    <definedName name="GRUPOS_ETNICOS" localSheetId="8">#REF!</definedName>
    <definedName name="GRUPOS_ETNICOS">#REF!</definedName>
    <definedName name="LOCALIDAD" localSheetId="4">#REF!</definedName>
    <definedName name="LOCALIDAD" localSheetId="6">#REF!</definedName>
    <definedName name="LOCALIDAD">#REF!</definedName>
    <definedName name="LOCALIZACION" localSheetId="4">#REF!</definedName>
    <definedName name="LOCALIZACION" localSheetId="6">#REF!</definedName>
    <definedName name="LOCALIZACION">#REF!</definedName>
    <definedName name="_xlnm.Print_Titles" localSheetId="0">'Sección 1. Metas - Magnitud'!$11:$13</definedName>
  </definedNames>
  <calcPr fullCalcOnLoad="1"/>
</workbook>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<sst xmlns="http://schemas.openxmlformats.org/spreadsheetml/2006/main" count="912" uniqueCount="612">
  <si>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</si>
  <si>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</si>
  <si>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</si>
  <si>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</si>
  <si>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</si>
  <si>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</si>
  <si>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</si>
  <si>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</si>
  <si>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</si>
  <si>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</si>
  <si>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</si>
  <si>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</si>
  <si>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</si>
  <si>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</si>
  <si>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</si>
  <si>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</si>
  <si>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</si>
  <si>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</si>
  <si>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</si>
  <si>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</si>
  <si>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</si>
  <si>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</si>
  <si>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</si>
  <si>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</si>
  <si>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</si>
  <si>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</si>
  <si>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</si>
  <si>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</si>
  <si>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</si>
  <si>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</si>
  <si>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</si>
  <si>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</si>
  <si>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</si>
  <si>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</si>
  <si>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</si>
  <si>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</si>
  <si>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</si>
  <si>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</si>
  <si>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</si>
  <si>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</si>
  <si>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</si>
  <si>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</si>
  <si>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</si>
  <si>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</si>
  <si>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60 años o más. Personas Mayores</t>
  </si>
  <si>
    <t>Tunjuelito</t>
  </si>
  <si>
    <t>Bosa</t>
  </si>
  <si>
    <t>Kennedy</t>
  </si>
  <si>
    <t>Fontibon</t>
  </si>
  <si>
    <t>Engativa</t>
  </si>
  <si>
    <t>Todos los Grupos</t>
  </si>
  <si>
    <t>Suba</t>
  </si>
  <si>
    <t>Adultos-as trabajador-a formal</t>
  </si>
  <si>
    <t>Adultos-as trabajador-a informal</t>
  </si>
  <si>
    <t>Ciudadanos-as habitantes de calle</t>
  </si>
  <si>
    <t>Comunidad en general</t>
  </si>
  <si>
    <t>Familias en emergencia social y catastrófica</t>
  </si>
  <si>
    <t>Familias en situacion de vulnerabilidad</t>
  </si>
  <si>
    <t>La Candelaria</t>
  </si>
  <si>
    <t>Familias ubicadas en zonas de alto deterioro urbano</t>
  </si>
  <si>
    <t>Jovenes desescolarizados</t>
  </si>
  <si>
    <t>Jovenes escolarizados</t>
  </si>
  <si>
    <t>Mujeres gestantes y lactantes</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</si>
  <si>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</si>
  <si>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</si>
  <si>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</si>
  <si>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</si>
  <si>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</si>
  <si>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</si>
  <si>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</si>
  <si>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</si>
  <si>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</si>
  <si>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</si>
  <si>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</si>
  <si>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</si>
  <si>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</si>
  <si>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</si>
  <si>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</si>
  <si>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</si>
  <si>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</si>
  <si>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</si>
  <si>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</si>
  <si>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</si>
  <si>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</si>
  <si>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</si>
  <si>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</si>
  <si>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</si>
  <si>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</si>
  <si>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</si>
  <si>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</si>
  <si>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</si>
  <si>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</si>
  <si>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</si>
  <si>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</si>
  <si>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</si>
  <si>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</si>
  <si>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</si>
  <si>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</si>
  <si>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</si>
  <si>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</si>
  <si>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</si>
  <si>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</si>
  <si>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</si>
  <si>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</si>
  <si>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</si>
  <si>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</si>
  <si>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</si>
  <si>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</si>
  <si>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</si>
  <si>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</si>
  <si>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</si>
  <si>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</si>
  <si>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</si>
  <si>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</si>
  <si>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</si>
  <si>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</si>
  <si>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</si>
  <si>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</si>
  <si>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</si>
  <si>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</si>
  <si>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</si>
  <si>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</si>
  <si>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</si>
  <si>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</si>
  <si>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</si>
  <si>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</si>
  <si>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</si>
  <si>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</si>
  <si>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</si>
  <si>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</si>
  <si>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</si>
  <si>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</si>
  <si>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</si>
  <si>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</si>
  <si>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</si>
  <si>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</si>
  <si>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</si>
  <si>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</si>
  <si>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</si>
  <si>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</si>
  <si>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</si>
  <si>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</si>
  <si>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</si>
  <si>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</si>
  <si>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</si>
  <si>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</si>
  <si>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</si>
  <si>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</si>
  <si>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</si>
  <si>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</si>
  <si>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COMPONENTE ASOCIADO MISIÓN / VISIÓN</t>
  </si>
  <si>
    <t>CÓDIGO INDICADOR</t>
  </si>
  <si>
    <t>CÓDIGO Y META PROYECTO DE INVERSIÓN ASOCIADA</t>
  </si>
  <si>
    <t>COMPONENTE PMM</t>
  </si>
  <si>
    <t>COMPONENTES DE LA MISIÓN</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</si>
  <si>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</si>
  <si>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</si>
  <si>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</si>
  <si>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</si>
  <si>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</si>
  <si>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</si>
  <si>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</si>
  <si>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</si>
  <si>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</si>
  <si>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</si>
  <si>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</si>
  <si>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</si>
  <si>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</si>
  <si>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</si>
  <si>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</si>
  <si>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</si>
  <si>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</si>
  <si>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</si>
  <si>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</si>
  <si>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</si>
  <si>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</si>
  <si>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</si>
  <si>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</si>
  <si>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</si>
  <si>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</si>
  <si>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</si>
  <si>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</si>
  <si>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</si>
  <si>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</si>
  <si>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</si>
  <si>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</si>
  <si>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</si>
  <si>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</si>
  <si>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</si>
  <si>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</si>
  <si>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</si>
  <si>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</si>
  <si>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</si>
  <si>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</si>
  <si>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</si>
  <si>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</si>
  <si>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</si>
  <si>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</si>
  <si>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</si>
  <si>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</si>
  <si>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</si>
  <si>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</si>
  <si>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</si>
  <si>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</si>
  <si>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</si>
  <si>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</si>
  <si>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</si>
  <si>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</si>
  <si>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</si>
  <si>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</si>
  <si>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</si>
  <si>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</si>
  <si>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</si>
  <si>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</si>
  <si>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</si>
  <si>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</si>
  <si>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</si>
  <si>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</si>
  <si>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</si>
  <si>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</si>
  <si>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</si>
  <si>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</si>
  <si>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</si>
  <si>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</si>
  <si>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</si>
  <si>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</si>
  <si>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</si>
  <si>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</si>
  <si>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</si>
  <si>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</si>
  <si>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</si>
  <si>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</si>
  <si>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</si>
  <si>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</si>
  <si>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</si>
  <si>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</si>
  <si>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</si>
  <si>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</si>
  <si>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Eficacia</t>
  </si>
  <si>
    <t xml:space="preserve">20.  Nombre de las Variables </t>
  </si>
  <si>
    <t>VARIABLE 1 - Numerador</t>
  </si>
  <si>
    <t>VARIABLE 2 - Denominador</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</si>
  <si>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</si>
  <si>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</si>
  <si>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</si>
  <si>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</si>
  <si>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</si>
  <si>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</si>
  <si>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</si>
  <si>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</si>
  <si>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</si>
  <si>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</si>
  <si>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</si>
  <si>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</si>
  <si>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</si>
  <si>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</si>
  <si>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</si>
  <si>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</si>
  <si>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</si>
  <si>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</si>
  <si>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</si>
  <si>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</si>
  <si>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</si>
  <si>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</si>
  <si>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</si>
  <si>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</si>
  <si>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</si>
  <si>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</si>
  <si>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</si>
  <si>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</si>
  <si>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</si>
  <si>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</si>
  <si>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</si>
  <si>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</si>
  <si>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</si>
  <si>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</si>
  <si>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</si>
  <si>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</si>
  <si>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</si>
  <si>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</si>
  <si>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</si>
  <si>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</si>
  <si>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</si>
  <si>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</si>
  <si>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</si>
  <si>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</si>
  <si>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</si>
  <si>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</si>
  <si>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</si>
  <si>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SUBSECRETARÍA RESPONSABLE:</t>
  </si>
  <si>
    <t>Sección No. 2: EJECUCIÓN</t>
  </si>
  <si>
    <t>1. NÚMERO</t>
  </si>
  <si>
    <t>2. ACTIVIDADES PRIMARIAS</t>
  </si>
  <si>
    <t>4. No.</t>
  </si>
  <si>
    <t>5. ACTIVIDADES SECUNDARIAS</t>
  </si>
  <si>
    <t>CUATRIENIO 2016-2020</t>
  </si>
  <si>
    <t>PLAN DE DESARROLLO - BOGOTÁ MEJOR PARA TODOS 2016-2020</t>
  </si>
  <si>
    <t>TIPOLOGÍA</t>
  </si>
  <si>
    <t xml:space="preserve">Mantener el 80% de satisfacción con los servicios prestados por las entidades del Sector Movilidad.
</t>
  </si>
  <si>
    <t>Porcentaje de satisfacción</t>
  </si>
  <si>
    <t>%</t>
  </si>
  <si>
    <t>2 Pilar - Democracia Urbana</t>
  </si>
  <si>
    <t>18 - Mejor Movilidad para Todos</t>
  </si>
  <si>
    <t>146 - Seguridad y comportamientos para la movilidad</t>
  </si>
  <si>
    <t xml:space="preserve"> 52 estrategias integrales de seguridad vial que incluyan cultura ciudadana implementadas en un punto, tramo o zona.</t>
  </si>
  <si>
    <t>6219 - Apoyo Institucional en convenio con la Policía Nacional</t>
  </si>
  <si>
    <t>Cantidad de acciones de prevención vial realizadas mensualmente</t>
  </si>
  <si>
    <t>Cantidad de acciones de prevención vial programadas mensualmente</t>
  </si>
  <si>
    <t>Cantidad de Operativos de Control Realizados Mensualmente</t>
  </si>
  <si>
    <t xml:space="preserve">Cantidad de Operativos de Control Programados Mensualmente  </t>
  </si>
  <si>
    <t>52 estrategias integrales de seguridad vial que incluyan cultura ciudadana implementadas en un punto, tramo o zona.</t>
  </si>
  <si>
    <t>Acciones de prevención vial</t>
  </si>
  <si>
    <t>Lograr mediante Acciones Preventivas, la sensibilización de los usuarios de la vía como son: peatones, ciclistas, motociclistas, pasajeros y conductores en general, a través de los diferentes medios lúdico-pedagógicos utilizados por el Área de Seguridad Vial de la Seccional de Tránsito de Bogotá, con el fin de influir en la reducción de la accidentalidad en la ciudad.</t>
  </si>
  <si>
    <t>Policía Metropolitana de Tránsito, proceso estandarizado de planillas</t>
  </si>
  <si>
    <t>Cantidad</t>
  </si>
  <si>
    <t>No. De Acciones realizadas</t>
  </si>
  <si>
    <t>Operativos de control en vía</t>
  </si>
  <si>
    <t xml:space="preserve">Garantizar la movilidad segura en la ciudad, mediante la realización de Operativos de Control, tendientes a fiscalizar el cumplimiento de las normas de tránsito y transporte en el Distrito Capital.  </t>
  </si>
  <si>
    <t>Policía Metropolitana de Tránsito, base de datos y planillas de planes operativos</t>
  </si>
  <si>
    <t>(Cantidad de Operativos de Control Realizados Mensualmente/Cantidad de Operativos de Control programados Mensualmente)*100</t>
  </si>
  <si>
    <t xml:space="preserve">Cantidad  </t>
  </si>
  <si>
    <t>No. De Acciones programadas</t>
  </si>
  <si>
    <t>3. Ser referente mundial en credibilidad y confianza para Bogotá y su región.</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</si>
  <si>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</si>
  <si>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con inversión</t>
  </si>
  <si>
    <t>5. Ser transparente, incluyente, equitativa en género y garantista de la participación e involucramiento ciudadanos y del sector privado</t>
  </si>
  <si>
    <t>(Cantidad de acciones de prevención vial realizadas mensualmente/Cantidad de acciones de prevención vial programadas mensualmente)*100</t>
  </si>
  <si>
    <t>CODIGO Y NOMBRE DEL PROYECTO DE INVERSIÓN O DEL POA SIN INVERSIÓN</t>
  </si>
  <si>
    <t>META POA ASOCIADA</t>
  </si>
  <si>
    <t>3. PONDERACIÓN
ACTIVIDAD PRIMARIA</t>
  </si>
  <si>
    <t>6. PONDERACIÓN
ACTIVIDAD SECUNDARIA</t>
  </si>
  <si>
    <t>7. FECHA ESTIMADA DE  EJECUCIÓN</t>
  </si>
  <si>
    <t>8. AVANCE PONDERADO</t>
  </si>
  <si>
    <t>9. FECHA EJECUCIÓN</t>
  </si>
  <si>
    <t>10. OBSERVACIONES</t>
  </si>
  <si>
    <t>Realizar acciones de prevención vial y seguridad vial a los diferentes actores viales con el fin de reducir la accidentalidad y mejorar las condiciones de movilidad en las vías de la ciudad.</t>
  </si>
  <si>
    <t>Llevar a cabo operativos programados y todo tipo de acciones de prevención vial en las calles de la ciudad con el fin de promover la seguridad vial y mejorar las condiciones de movilidad de la ciudad.</t>
  </si>
  <si>
    <t>Realizar acciones de control, entendido que se requiere sancionar a los actores viales que inflingan las normas de tránsito y que generan inconvenientes en la vía y problemas de movilidad y accidentalidad, poniendo en riesgo su vida y la de los demás ciudadanos que habitan en la capital del país.</t>
  </si>
  <si>
    <t>Llevar a cabo operativos programados y todo tipo de acciones de control vial en las calles de la ciudad con el fin de promover la seguridad vial y mejorar las condiciones de movilidad de la ciudad.</t>
  </si>
  <si>
    <t>3. Propender por la sostenibilidad ambiental, económica y social de la movilidad en una visión integral de planeación de ciudad y movilidad</t>
  </si>
  <si>
    <t>15. Tipo animalización</t>
  </si>
  <si>
    <t>Trimestre 1 - Gestionar la adquisición de servicios de manteniendo preventivo y correctivo para motocicletas y vehículos de la SDM, así como dotación para los funcionarios de la SDM.</t>
  </si>
  <si>
    <t xml:space="preserve">1. Código Meta </t>
  </si>
  <si>
    <t xml:space="preserve">2.  Descripción Meta </t>
  </si>
  <si>
    <t>La Dirección de Servicio al Ciudadano es el área que reporta a la meta producto.</t>
  </si>
  <si>
    <t>Trimestre 1 - Firmar y legalizar el Convenio entre la Secretaría Distrital  y la Policía para el control y regulación del tránsito y el transporte en el DC.</t>
  </si>
  <si>
    <t>Trimestre 1 - Contratar el servicio de aseo y cafeteria</t>
  </si>
  <si>
    <t>Trimestre 1 - Contratar el servicio de trunking y comunicaciones para la Estación Metropolitana de Tránsito de Bogotá D.C.</t>
  </si>
  <si>
    <t>Trimestre 1 - Adquisición de servicios de apoyo logístico para la gestión administrativa (impresión, papelería, servicios públicos, mobiliario, termohigrometros)</t>
  </si>
  <si>
    <t xml:space="preserve">Trimestre 1 -  Contratar el servicio de suministro de combustibles
</t>
  </si>
  <si>
    <t>Trimestre 1 - Adquisición de vehículos</t>
  </si>
  <si>
    <t>Trimestre 1 - ADQUISICIÓN DE REPUESTOS PARA EQUIPOS DE TELECOMUNICACIONES (RADIOS) ASIGNADOS AL PERSONAL VINCULADO A LA “SECCIONAL DE TRÁNSITO Y TRANSPORTE DE BOGOTÁ</t>
  </si>
  <si>
    <t>Trimestre 2 - Suministro de formatos impresos</t>
  </si>
  <si>
    <t>Operativos realizados de pico y placa, control de embriaguez, control de velocidad, espacio público nocturno, etc.</t>
  </si>
  <si>
    <t>Operativos programados de pico y placa, control de embriaguez, control de velocidad, espacio público nocturno, etc.</t>
  </si>
  <si>
    <t>Dirección de Gestión de Tránsito y Control de Tránsito y Transporte</t>
  </si>
  <si>
    <t>Subsecretaría de Gestión de la Movilidad</t>
  </si>
  <si>
    <t>LEONARDO VASQUEZ ESCOBAR</t>
  </si>
  <si>
    <t>Direección de Gestión de Tránsito y Control de Tránsito y Transporte / Subdirección de Control de Tránsito y Transporte</t>
  </si>
  <si>
    <t>ANGELICA MARIA PICO</t>
  </si>
  <si>
    <t>SISTEMA INTEGRADO DE GESTION DISTRITAL  BAJO EL ESTÁNDAR MIPG</t>
  </si>
  <si>
    <t>Versión: 1.0</t>
  </si>
  <si>
    <t>VERSIÓN 1.0</t>
  </si>
  <si>
    <t xml:space="preserve">SISTEMA INTEGRADO DE GESTION DISTRITAL  BAJO EL ESTÁNDAR MIPG
</t>
  </si>
  <si>
    <r>
      <t>Formato de Anexo de Ac</t>
    </r>
    <r>
      <rPr>
        <b/>
        <sz val="10"/>
        <color indexed="8"/>
        <rFont val="Arial"/>
        <family val="2"/>
      </rPr>
      <t>tividades</t>
    </r>
  </si>
  <si>
    <t>CÓDIGO: PE01-PR01-F07</t>
  </si>
  <si>
    <t>PM02</t>
  </si>
  <si>
    <t>constante</t>
  </si>
  <si>
    <t>La cantidad de acciones de prevención, para la vigencia 2019 disminuyó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</si>
  <si>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La cantidad de operativos de control disminuye debido a que se estableció esta cifra en aras de cumplir con lo que resta del P.D.D. con la cifra total ya establecida y en caso de ser necesario solicitar reprogramación incrementandolá para la vigencia 2020 y no quedar corto en la programación debido a la gran cantidad de marchas, paros y demás inconvenientes de movilidad provocados por terceros que no permitien cumplir con la programación establecida.</t>
  </si>
  <si>
    <t>SISTEMA INTEGRADO DE GESTION DISTRITAL BAJO EL ESTÁNDAR MIPG</t>
  </si>
  <si>
    <t>N.A.</t>
  </si>
  <si>
    <t>1044 - Servicios para la movilidad eficientes e incluyentes</t>
  </si>
  <si>
    <t>SEGUIMIENTO PLAN OPERATIVO ANUAL - POA                                         VIGENCIA: 2020</t>
  </si>
  <si>
    <t>SEGUIMIENTO VIGENCIA 2020</t>
  </si>
  <si>
    <t>Sección No. 1: PROGRAMACION  VIGENCIA 2020</t>
  </si>
  <si>
    <t>EJES</t>
  </si>
  <si>
    <t>Un territorio que enfrenta el cambio climático y se ordena alrededor del agua</t>
  </si>
  <si>
    <t>Una Bogotá en defensa y fortalecimiento de lo público</t>
  </si>
  <si>
    <t>5. Ser transparente, incluyente, equitativa en género y garantista de la participación e involucramiento ciudadanos y del sectro privado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</si>
  <si>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</si>
  <si>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</si>
  <si>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</si>
  <si>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</si>
  <si>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</si>
  <si>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</si>
  <si>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</si>
  <si>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</si>
  <si>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</si>
  <si>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</si>
  <si>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</si>
  <si>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</si>
  <si>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</si>
  <si>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</si>
  <si>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</si>
  <si>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</si>
  <si>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</si>
  <si>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</si>
  <si>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</si>
  <si>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</si>
  <si>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</si>
  <si>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</si>
  <si>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</si>
  <si>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</si>
  <si>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</si>
  <si>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</si>
  <si>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</si>
  <si>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</si>
  <si>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</si>
  <si>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</si>
  <si>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</si>
  <si>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</si>
  <si>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</si>
  <si>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</si>
  <si>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</si>
  <si>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</si>
  <si>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</si>
  <si>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</si>
  <si>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</si>
  <si>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</si>
  <si>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</si>
  <si>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</si>
  <si>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</si>
  <si>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</si>
  <si>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</si>
  <si>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</si>
  <si>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</si>
  <si>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</si>
  <si>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</si>
  <si>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</si>
  <si>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</si>
  <si>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</si>
  <si>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</si>
  <si>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</si>
  <si>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</si>
  <si>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</si>
  <si>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</si>
  <si>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</si>
  <si>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</si>
  <si>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</si>
  <si>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</si>
  <si>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</si>
  <si>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</si>
  <si>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</si>
  <si>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</si>
  <si>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</si>
  <si>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</si>
  <si>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</si>
  <si>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</si>
  <si>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</si>
  <si>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</si>
  <si>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</si>
  <si>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</si>
  <si>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</si>
  <si>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</si>
  <si>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</si>
  <si>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</si>
  <si>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</si>
  <si>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</si>
  <si>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</si>
  <si>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</si>
  <si>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</si>
  <si>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</si>
  <si>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</si>
  <si>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</si>
  <si>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</si>
  <si>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</si>
  <si>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</si>
  <si>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</si>
  <si>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</si>
  <si>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</si>
  <si>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</si>
  <si>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</si>
  <si>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</si>
  <si>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</si>
  <si>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</si>
  <si>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</si>
  <si>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</si>
  <si>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</si>
  <si>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</si>
  <si>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</si>
  <si>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</si>
  <si>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</si>
  <si>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</si>
  <si>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</si>
  <si>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</si>
  <si>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</si>
  <si>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</si>
  <si>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</si>
  <si>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</si>
  <si>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</si>
  <si>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</si>
  <si>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</si>
  <si>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</si>
  <si>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</si>
  <si>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</si>
  <si>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</si>
  <si>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</si>
  <si>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</si>
  <si>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</si>
  <si>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</si>
  <si>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</si>
  <si>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</si>
  <si>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</si>
  <si>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</si>
  <si>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</si>
  <si>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</si>
  <si>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</si>
  <si>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</si>
  <si>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</si>
  <si>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</si>
  <si>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</si>
  <si>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</si>
  <si>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</si>
  <si>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</si>
  <si>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</si>
  <si>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</si>
  <si>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</si>
  <si>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</si>
  <si>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</si>
  <si>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</si>
  <si>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</si>
  <si>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</si>
  <si>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</si>
  <si>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</si>
  <si>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</si>
  <si>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</si>
  <si>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</si>
  <si>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</si>
  <si>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</si>
  <si>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</si>
  <si>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</si>
  <si>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</si>
  <si>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</si>
  <si>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</si>
  <si>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</si>
  <si>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</si>
  <si>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</si>
  <si>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</si>
  <si>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</si>
  <si>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</si>
  <si>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</si>
  <si>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</si>
  <si>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</si>
  <si>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</si>
  <si>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</si>
  <si>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</si>
  <si>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</si>
  <si>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</si>
  <si>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</si>
  <si>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</si>
  <si>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</si>
  <si>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</si>
  <si>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</si>
  <si>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</si>
  <si>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</si>
  <si>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</si>
  <si>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</si>
  <si>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</si>
  <si>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</si>
  <si>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</si>
  <si>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</si>
  <si>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</si>
  <si>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</si>
  <si>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</si>
  <si>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</si>
  <si>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</si>
  <si>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</si>
  <si>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</si>
  <si>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</si>
  <si>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</si>
  <si>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</si>
  <si>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</si>
  <si>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</si>
  <si>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</si>
  <si>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</si>
  <si>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</si>
  <si>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ESTRATÉGICO, DE CALIDAD Y ANTISOBORNO</t>
  </si>
  <si>
    <t>OBJETIVO Y META DE DESARROLLO SOSTENIBLE_ODS</t>
  </si>
  <si>
    <t>Objetivo: 3. Garantizar una vida sana y promover el bienestar para todos en todas las edades - Meta: 21.Para 2020, reducir a la mitad el número de muertes y lesiones causadas por accidentes de tráfico en el mundo.
Objetivo:  5. Lograr la igualdad entre los géneros y empoderar a todas las mujeres y las niñas - Meta:40. Eliminar todas las formas de violencia contra todas las mujeres y las niñas en los ámbitos público y privado, incluidas la trata y la explotación sexual y otros tipos de explotación.</t>
  </si>
  <si>
    <t>Enero de 2020</t>
  </si>
  <si>
    <t>Diciembre de 2020</t>
  </si>
  <si>
    <t>RAFAEL ALBERTO GONZALEZ RODRIGUEZ</t>
  </si>
  <si>
    <t>Enero 2020</t>
  </si>
  <si>
    <t xml:space="preserve">26. Valor de la meta </t>
  </si>
  <si>
    <t>En la medida en que los ciudadanos logremos tomar conciencia de la importancia no solo para nuestra integridad sino para la de los demás actores viales de cumplir las normas y se logra que  estas formen parte importante y activa de su vida diaria,  las conductas  que generan riesgo en las vías de la ciudad, disminuirán, de manera tal que la seguridad vial y la movilidad se mejoren, lo que permitirá que se dé como resultado un incremento en el nivel de vida de los ciudadanos de la capital del país.</t>
  </si>
  <si>
    <t>La cultura ciudadana del Colombiano exige que existan sanciones y medidas restrictivas para que se cumpla con la norma, de manera tal que en la medida que la Policía realice más operativos de control se mejoran las condiciones de las vías pues se lograr minimizar los impactos negativos que algunas conductas  imprudentes, llevadas a cabo por diferentes actores viales generen riesgo.  Así mismo se busca generar conciencia y una cultura de autocontrol que permita a la sociedad ser un mejor lugar para desarrollarse en el día a día y de esta manera mejorar en términos generales las condiciones de movilidad y de vida de los capitalinos.</t>
  </si>
  <si>
    <t>Los operativos se desarrollan siempre puesto que la Policía cumple con su labor como garante de la seguridad en las vías de la ciudad, de manera que el tema es permanente y se cumple a cabalidad.</t>
  </si>
  <si>
    <t>El contrato quedo legalizado por $104.000.000</t>
  </si>
  <si>
    <t>Se firmó Convenio por $13.000.000.000</t>
  </si>
  <si>
    <t>Mientras se legalizaba el nuevo contrato se firmó una adición y prorroga por $15.644.456 y luego se  realizó un contrato nuevo por $284.975.060</t>
  </si>
  <si>
    <t>En el entendido que resulta ser un multiproceso liderado por la Subdirección de Corporativa se reprogramó para el segundo semestre del 2020.</t>
  </si>
  <si>
    <t>Se firmó contrato por $50.000.000</t>
  </si>
  <si>
    <t>Se realizó adición y prorroga al contrato por $300.000.000</t>
  </si>
  <si>
    <t>Se realizó adición y prorroga al contrato por $194.338.746</t>
  </si>
  <si>
    <t>Este proceso se decidió que no va teniendo en cuenta la ley nancional relacionada con el desmonte de la Policía de Tránsito.</t>
  </si>
  <si>
    <t>Proceso que se publicó y se fue desierto de manera que se tiene programado para volverlo a publicar en el segundo semestre del 2020.</t>
  </si>
  <si>
    <t>Mayo de 2020</t>
  </si>
  <si>
    <r>
      <rPr>
        <b/>
        <sz val="11"/>
        <color indexed="8"/>
        <rFont val="Arial"/>
        <family val="2"/>
      </rPr>
      <t>Estratégico: 2</t>
    </r>
    <r>
      <rPr>
        <sz val="11"/>
        <color indexed="8"/>
        <rFont val="Arial"/>
        <family val="2"/>
      </rPr>
      <t xml:space="preserve">. Fomentar la cultura ciudadana y el respeto entre todos los usuarios de todas las formas de transporte, protegiendo en especial los actores vulnerables y los modos activos.
</t>
    </r>
    <r>
      <rPr>
        <b/>
        <sz val="11"/>
        <color indexed="8"/>
        <rFont val="Arial"/>
        <family val="2"/>
      </rPr>
      <t>Calidad:</t>
    </r>
    <r>
      <rPr>
        <sz val="11"/>
        <color indexed="8"/>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1"/>
        <color indexed="8"/>
        <rFont val="Arial"/>
        <family val="2"/>
      </rPr>
      <t>Antisoborno:</t>
    </r>
    <r>
      <rPr>
        <sz val="11"/>
        <color indexed="8"/>
        <rFont val="Arial"/>
        <family val="2"/>
      </rPr>
      <t xml:space="preserve">  Promover una cultura de integridad y ética pública en los colaboradores de la SDM con tolerancia cero al soborno. Fortalecer el reporte de las denuncias presentadas por presuntos actos de soborno, asegurando la protección de la identidad del denunciante. Mitigar los riesgos de soborno o corrupción, a través de un efectivo y oportuno proceso de identificación, valoración e implementación de controles antisoborno.</t>
    </r>
  </si>
  <si>
    <r>
      <rPr>
        <b/>
        <sz val="11"/>
        <color indexed="8"/>
        <rFont val="Arial"/>
        <family val="2"/>
      </rPr>
      <t>Estratégico:</t>
    </r>
    <r>
      <rPr>
        <sz val="11"/>
        <color indexed="8"/>
        <rFont val="Arial"/>
        <family val="2"/>
      </rPr>
      <t xml:space="preserve"> 1. Promoción de calidad de vida en términos de movilidad.
</t>
    </r>
    <r>
      <rPr>
        <b/>
        <sz val="11"/>
        <color indexed="8"/>
        <rFont val="Arial"/>
        <family val="2"/>
      </rPr>
      <t>Calidad:</t>
    </r>
    <r>
      <rPr>
        <sz val="11"/>
        <color indexed="8"/>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1"/>
        <color indexed="8"/>
        <rFont val="Arial"/>
        <family val="2"/>
      </rPr>
      <t>Antisoborno</t>
    </r>
    <r>
      <rPr>
        <sz val="11"/>
        <color indexed="8"/>
        <rFont val="Arial"/>
        <family val="2"/>
      </rPr>
      <t>:  Promover una cultura de integridad y ética pública en los colaboradores de la SDM con tolerancia cero al soborno. Fortalecer el reporte de las denuncias presentadas por presuntos actos de soborno, asegurando la protección de la identidad del denunciante. Mitigar los riesgos de soborno o corrupción, a través de un efectivo y oportuno proceso de identificación, valoración e implementación de controles antisoborno.</t>
    </r>
  </si>
  <si>
    <t>JONNY LEONARDO VASQUEZ ESCOBAR</t>
  </si>
  <si>
    <t>NANCY HAIDY MUÑOZ CHAVARRO</t>
  </si>
  <si>
    <t>27. Realizar 90.699 controles sancionatorios para mitigar problemas en seguridad vial.</t>
  </si>
  <si>
    <t>Se solicitó el incrmentó de la meta para el cuatrienio pasando de 332 a 671 para la vigencia</t>
  </si>
  <si>
    <t>26.  Realizar 6.937 controles preventivos y regulatorios.</t>
  </si>
  <si>
    <t>Versión: 3.0</t>
  </si>
  <si>
    <t>Durante  los primeros seis meses del año, se realizaron 14.930 operativos de control de los cuales estaba proyectado realizar 13.109, esto significa que esta meta se cumplió a la fecha el 113,89%.</t>
  </si>
  <si>
    <t>Durante los primeros seis meses del año,  se realizaron 805 controles preventivos y regulatorios, de los 671 que estaban programados al inicio de la vigencia en las diferentes localidades de la ciudad; esto en aras de mejorar la movilidad y disminuir los altos indices de accidentalidad, alcanzando un porcentaje acumulado de la vigencia del 119,97%.</t>
  </si>
  <si>
    <t>Durante lel primer semestre del 2020 se realizaron 805 controles preventivos , esto significa que la meta programada no solo fue alcanzada sino superada. Situación que se presenta  gracias a que la Policía Metropolitana de Tránsito, hizo énfasis en la prevención de la accidentalidad más que en la sanción misma, con el fin de afianzar en la comunidad la cultura ciudadana,  promoviendo el hecho que los diferentes actores viales tomen conciencia que sus acciones afectan la vida de los demás.  Lo anterior,  ha permitido que se reduzcan los índices de accidentalidad ;sin embargo, cuando la ciudadanía no se concientiza de sus indebidas acciones y se autocorrige, se debe proceder a la imposición de las sanciones respectivas, que son las que se reportan en el otro indicador del proyecto de inversión.</t>
  </si>
  <si>
    <t>Durante el primer semestre de la vigencia 2020, se realizaron 14.930 operativos de los 13.109 que se tenía programado realizar, lo que significa un nivel de cumplimiento del 113,89% para la vigencia. Es así como resultado de las sanciones impuestas se contribuye a una mejora en la movilidad, puesto que con las infracciones o conductas indeseadas en las vías que son sancionadas se evitan y/o previenen otras conductas, que puedan resultar como detonante de accidentes y siniestros, haciendo con esto que  se reduzcan  los índices de accidentalidad y se mejore la movilidad en las vías de la ciudad.</t>
  </si>
  <si>
    <t>Se solicitó el incrementó de la meta para el cuatrienio pasando de 83.000 a 88.979</t>
  </si>
  <si>
    <t>Se solicitó el incrementó de la meta para la vigencia pasando de 5.410 a 11.389 y la meta del cuatrienio pasando de 83.000</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</si>
</sst>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0.000"/>
    <numFmt numFmtId="199" formatCode="#,##0.0000"/>
    <numFmt numFmtId="200" formatCode="_(* #,##0_);_(* \(#,##0\);_(* &quot;-&quot;??_);_(@_)"/>
    <numFmt numFmtId="201" formatCode="_(* #,##0.000_);_(* \(#,##0.000\);_(* &quot;-&quot;??_);_(@_)"/>
    <numFmt numFmtId="202" formatCode="_(* #,##0.0000_);_(* \(#,##0.0000\);_(* &quot;-&quot;??_);_(@_)"/>
    <numFmt numFmtId="203" formatCode="_(&quot;$&quot;\ * #,##0_);_(&quot;$&quot;\ * \(#,##0\);_(&quot;$&quot;\ * &quot;-&quot;??_);_(@_)"/>
    <numFmt numFmtId="204" formatCode="[$-240A]dddd\,\ dd&quot; de &quot;mmmm&quot; de &quot;yyyy"/>
    <numFmt numFmtId="205" formatCode="dd/mm/yyyy;@"/>
    <numFmt numFmtId="206" formatCode="_-* #,##0\ _€_-;\-* #,##0\ _€_-;_-* &quot;-&quot;??\ _€_-;_-@_-"/>
    <numFmt numFmtId="207" formatCode="_-* #,##0.0\ _€_-;\-* #,##0.0\ _€_-;_-* &quot;-&quot;??\ _€_-;_-@_-"/>
    <numFmt numFmtId="208" formatCode="[$-240A]h:mm:ss\ AM/PM"/>
    <numFmt numFmtId="209" formatCode="_-[$$-240A]\ * #,##0_-;\-[$$-240A]\ * #,##0_-;_-[$$-240A]\ * &quot;-&quot;??_-;_-@_-"/>
  </numFmts>
  <fonts count="108">
    <font>
      <sz val="11"/>
      <color theme="1"/>
      <name val="Calibri"/>
      <family val="2"/>
    </font>
    <font>
      <sz val="11"/>
      <color indexed="8"/>
      <name val="Calibri"/>
      <family val="2"/>
    </font>
    <font>
      <b/>
      <sz val="10"/>
      <name val="Arial"/>
      <family val="2"/>
    </font>
    <font>
      <sz val="10"/>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11"/>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Arial"/>
      <family val="2"/>
    </font>
    <font>
      <b/>
      <sz val="18"/>
      <color indexed="8"/>
      <name val="Calibri"/>
      <family val="2"/>
    </font>
    <font>
      <b/>
      <sz val="9"/>
      <color indexed="8"/>
      <name val="Arial"/>
      <family val="2"/>
    </font>
    <font>
      <sz val="9"/>
      <color indexed="8"/>
      <name val="Calibri"/>
      <family val="2"/>
    </font>
    <font>
      <b/>
      <sz val="18"/>
      <color indexed="8"/>
      <name val="Arial"/>
      <family val="2"/>
    </font>
    <font>
      <sz val="9"/>
      <color indexed="55"/>
      <name val="Arial"/>
      <family val="2"/>
    </font>
    <font>
      <sz val="7"/>
      <color indexed="8"/>
      <name val="Arial"/>
      <family val="2"/>
    </font>
    <font>
      <sz val="10"/>
      <color indexed="8"/>
      <name val="Arial"/>
      <family val="2"/>
    </font>
    <font>
      <sz val="9"/>
      <color indexed="22"/>
      <name val="Arial"/>
      <family val="2"/>
    </font>
    <font>
      <sz val="10"/>
      <color indexed="10"/>
      <name val="Arial"/>
      <family val="2"/>
    </font>
    <font>
      <sz val="9"/>
      <color indexed="62"/>
      <name val="Arial"/>
      <family val="2"/>
    </font>
    <font>
      <b/>
      <sz val="9"/>
      <color indexed="62"/>
      <name val="Arial"/>
      <family val="2"/>
    </font>
    <font>
      <b/>
      <sz val="16"/>
      <color indexed="8"/>
      <name val="Calibri"/>
      <family val="2"/>
    </font>
    <font>
      <b/>
      <sz val="9"/>
      <color indexed="8"/>
      <name val="Calibri"/>
      <family val="2"/>
    </font>
    <font>
      <sz val="9"/>
      <color indexed="23"/>
      <name val="Arial"/>
      <family val="2"/>
    </font>
    <font>
      <b/>
      <sz val="14"/>
      <color indexed="8"/>
      <name val="Arial"/>
      <family val="2"/>
    </font>
    <font>
      <b/>
      <sz val="11"/>
      <color indexed="9"/>
      <name val="Arial"/>
      <family val="2"/>
    </font>
    <font>
      <sz val="10"/>
      <color indexed="8"/>
      <name val="Calibri"/>
      <family val="2"/>
    </font>
    <font>
      <b/>
      <sz val="9"/>
      <color indexed="23"/>
      <name val="Arial"/>
      <family val="2"/>
    </font>
    <font>
      <sz val="8"/>
      <name val="Segoe UI"/>
      <family val="2"/>
    </font>
    <font>
      <b/>
      <sz val="54"/>
      <name val="Calibri"/>
      <family val="0"/>
    </font>
    <font>
      <sz val="1.1"/>
      <color indexed="8"/>
      <name val="Calibri"/>
      <family val="0"/>
    </font>
    <font>
      <sz val="1.4"/>
      <color indexed="8"/>
      <name val="Calibri"/>
      <family val="0"/>
    </font>
    <font>
      <sz val="2.5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b/>
      <sz val="18"/>
      <color theme="1"/>
      <name val="Calibri"/>
      <family val="2"/>
    </font>
    <font>
      <b/>
      <sz val="9"/>
      <color theme="1"/>
      <name val="Arial"/>
      <family val="2"/>
    </font>
    <font>
      <sz val="9"/>
      <color theme="1"/>
      <name val="Calibri"/>
      <family val="2"/>
    </font>
    <font>
      <b/>
      <sz val="18"/>
      <color theme="1"/>
      <name val="Arial"/>
      <family val="2"/>
    </font>
    <font>
      <b/>
      <sz val="11"/>
      <color theme="1"/>
      <name val="Arial"/>
      <family val="2"/>
    </font>
    <font>
      <sz val="9"/>
      <color theme="0" tint="-0.3499799966812134"/>
      <name val="Arial"/>
      <family val="2"/>
    </font>
    <font>
      <sz val="9"/>
      <color theme="0" tint="-0.24997000396251678"/>
      <name val="Arial"/>
      <family val="2"/>
    </font>
    <font>
      <sz val="7"/>
      <color theme="1"/>
      <name val="Arial"/>
      <family val="2"/>
    </font>
    <font>
      <sz val="10"/>
      <color theme="1"/>
      <name val="Arial"/>
      <family val="2"/>
    </font>
    <font>
      <b/>
      <sz val="10"/>
      <color theme="1"/>
      <name val="Arial"/>
      <family val="2"/>
    </font>
    <font>
      <sz val="9"/>
      <color theme="1"/>
      <name val="Arial"/>
      <family val="2"/>
    </font>
    <font>
      <sz val="9"/>
      <color theme="0" tint="-0.1499900072813034"/>
      <name val="Arial"/>
      <family val="2"/>
    </font>
    <font>
      <sz val="11"/>
      <color theme="1"/>
      <name val="Arial"/>
      <family val="2"/>
    </font>
    <font>
      <sz val="10"/>
      <color rgb="FFFF0000"/>
      <name val="Arial"/>
      <family val="2"/>
    </font>
    <font>
      <sz val="9"/>
      <color theme="4"/>
      <name val="Arial"/>
      <family val="2"/>
    </font>
    <font>
      <b/>
      <sz val="9"/>
      <color theme="4"/>
      <name val="Arial"/>
      <family val="2"/>
    </font>
    <font>
      <b/>
      <sz val="16"/>
      <color theme="1"/>
      <name val="Calibri"/>
      <family val="2"/>
    </font>
    <font>
      <b/>
      <sz val="9"/>
      <color theme="1"/>
      <name val="Calibri"/>
      <family val="2"/>
    </font>
    <font>
      <sz val="9"/>
      <color rgb="FF000000"/>
      <name val="Arial"/>
      <family val="2"/>
    </font>
    <font>
      <sz val="9"/>
      <color rgb="FF747474"/>
      <name val="Arial"/>
      <family val="2"/>
    </font>
    <font>
      <b/>
      <sz val="11"/>
      <color theme="0"/>
      <name val="Arial"/>
      <family val="2"/>
    </font>
    <font>
      <b/>
      <sz val="14"/>
      <color theme="1"/>
      <name val="Arial"/>
      <family val="2"/>
    </font>
    <font>
      <sz val="10"/>
      <color theme="1"/>
      <name val="Calibri"/>
      <family val="2"/>
    </font>
    <font>
      <b/>
      <sz val="11"/>
      <color theme="3" tint="-0.4999699890613556"/>
      <name val="Calibri"/>
      <family val="2"/>
    </font>
    <font>
      <b/>
      <sz val="9"/>
      <color rgb="FF747474"/>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mediumGray">
        <fgColor theme="0" tint="-0.3499799966812134"/>
        <bgColor theme="0"/>
      </patternFill>
    </fill>
    <fill>
      <patternFill patternType="lightGray">
        <fgColor theme="0" tint="-0.149959996342659"/>
      </patternFill>
    </fill>
    <fill>
      <patternFill patternType="lightGray">
        <fgColor theme="0" tint="-0.149959996342659"/>
        <bgColor theme="0"/>
      </patternFill>
    </fill>
    <fill>
      <patternFill patternType="solid">
        <fgColor rgb="FF00CCFF"/>
        <bgColor indexed="64"/>
      </patternFill>
    </fill>
    <fill>
      <patternFill patternType="lightGray">
        <fgColor theme="0" tint="-0.3499799966812134"/>
      </patternFill>
    </fill>
    <fill>
      <patternFill patternType="solid">
        <fgColor rgb="FF33CCFF"/>
        <bgColor indexed="64"/>
      </patternFill>
    </fill>
    <fill>
      <patternFill patternType="solid">
        <fgColor theme="3" tint="-0.4999699890613556"/>
        <bgColor indexed="64"/>
      </patternFill>
    </fill>
    <fill>
      <patternFill patternType="solid">
        <fgColor rgb="FF00B0F0"/>
        <bgColor indexed="64"/>
      </patternFill>
    </fill>
    <fill>
      <patternFill patternType="solid">
        <fgColor theme="4" tint="-0.49996998906135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bottom/>
    </border>
    <border>
      <left style="medium"/>
      <right style="thin"/>
      <top style="medium"/>
      <bottom style="thin"/>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top/>
      <bottom/>
    </border>
    <border>
      <left/>
      <right style="medium"/>
      <top/>
      <bottom/>
    </border>
    <border>
      <left style="medium"/>
      <right/>
      <top style="thin"/>
      <bottom/>
    </border>
    <border>
      <left/>
      <right style="medium"/>
      <top style="thin"/>
      <bottom/>
    </border>
    <border>
      <left/>
      <right style="medium"/>
      <top style="thin"/>
      <bottom style="thin"/>
    </border>
    <border>
      <left style="medium"/>
      <right style="medium"/>
      <top style="medium"/>
      <bottom/>
    </border>
    <border>
      <left style="medium"/>
      <right style="medium"/>
      <top/>
      <bottom/>
    </border>
    <border>
      <left style="medium"/>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186" fontId="3" fillId="0" borderId="0" applyFont="0" applyFill="0" applyBorder="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581">
    <xf numFmtId="0" fontId="0" fillId="0" borderId="0" xfId="0" applyFont="1" applyAlignment="1">
      <alignment/>
    </xf>
    <xf numFmtId="0" fontId="3" fillId="0" borderId="0" xfId="61">
      <alignment/>
      <protection/>
    </xf>
    <xf numFmtId="0" fontId="3" fillId="0" borderId="0" xfId="61" applyAlignment="1">
      <alignment wrapText="1"/>
      <protection/>
    </xf>
    <xf numFmtId="0" fontId="3" fillId="0" borderId="0" xfId="65">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59" applyFill="1" applyBorder="1" applyProtection="1">
      <alignment/>
      <protection/>
    </xf>
    <xf numFmtId="0" fontId="2" fillId="33" borderId="0" xfId="59" applyFont="1" applyFill="1" applyBorder="1" applyAlignment="1" applyProtection="1">
      <alignment vertical="center"/>
      <protection/>
    </xf>
    <xf numFmtId="0" fontId="3" fillId="33" borderId="0" xfId="59" applyFill="1" applyBorder="1" applyAlignment="1" applyProtection="1">
      <alignment vertical="center"/>
      <protection/>
    </xf>
    <xf numFmtId="0" fontId="3" fillId="33" borderId="0" xfId="59" applyFill="1" applyAlignment="1" applyProtection="1">
      <alignment vertical="center"/>
      <protection/>
    </xf>
    <xf numFmtId="0" fontId="3" fillId="0" borderId="0" xfId="59" applyAlignment="1" applyProtection="1">
      <alignment vertical="center"/>
      <protection/>
    </xf>
    <xf numFmtId="0" fontId="0" fillId="0" borderId="0" xfId="0" applyAlignment="1" applyProtection="1">
      <alignment/>
      <protection/>
    </xf>
    <xf numFmtId="0" fontId="81" fillId="0" borderId="0" xfId="0" applyFont="1" applyAlignment="1" applyProtection="1">
      <alignment horizontal="center"/>
      <protection/>
    </xf>
    <xf numFmtId="0" fontId="81" fillId="0" borderId="0" xfId="0" applyFont="1" applyAlignment="1" applyProtection="1">
      <alignment horizontal="center"/>
      <protection/>
    </xf>
    <xf numFmtId="0" fontId="82" fillId="0" borderId="0" xfId="0" applyFont="1" applyBorder="1" applyAlignment="1">
      <alignment horizontal="center" vertical="center" wrapText="1"/>
    </xf>
    <xf numFmtId="0" fontId="0" fillId="34" borderId="0" xfId="0" applyFill="1" applyBorder="1" applyAlignment="1" applyProtection="1">
      <alignment/>
      <protection/>
    </xf>
    <xf numFmtId="0" fontId="3" fillId="0" borderId="0" xfId="61" applyBorder="1" applyAlignment="1">
      <alignment horizontal="center"/>
      <protection/>
    </xf>
    <xf numFmtId="0" fontId="2" fillId="35" borderId="10" xfId="65" applyFont="1" applyFill="1" applyBorder="1" applyAlignment="1">
      <alignment horizontal="center" vertical="center"/>
      <protection/>
    </xf>
    <xf numFmtId="0" fontId="3" fillId="0" borderId="0" xfId="65" applyAlignment="1">
      <alignment vertical="center"/>
      <protection/>
    </xf>
    <xf numFmtId="0" fontId="3" fillId="0" borderId="0" xfId="65" applyAlignment="1">
      <alignment horizontal="center" vertical="center"/>
      <protection/>
    </xf>
    <xf numFmtId="0" fontId="2" fillId="0" borderId="0" xfId="65" applyFont="1" applyBorder="1" applyAlignment="1">
      <alignment vertical="center"/>
      <protection/>
    </xf>
    <xf numFmtId="0" fontId="3" fillId="0" borderId="0" xfId="65" applyBorder="1" applyAlignment="1">
      <alignment vertical="center"/>
      <protection/>
    </xf>
    <xf numFmtId="0" fontId="3" fillId="0" borderId="10" xfId="65" applyBorder="1" applyAlignment="1">
      <alignment vertical="center"/>
      <protection/>
    </xf>
    <xf numFmtId="0" fontId="3" fillId="0" borderId="10" xfId="65" applyBorder="1" applyAlignment="1">
      <alignment vertical="center" wrapText="1"/>
      <protection/>
    </xf>
    <xf numFmtId="0" fontId="3" fillId="0" borderId="10" xfId="65" applyBorder="1" applyAlignment="1">
      <alignment horizontal="center" vertical="center"/>
      <protection/>
    </xf>
    <xf numFmtId="0" fontId="3" fillId="0" borderId="0" xfId="65" applyBorder="1" applyAlignment="1">
      <alignment horizontal="center" vertical="center"/>
      <protection/>
    </xf>
    <xf numFmtId="0" fontId="83" fillId="0" borderId="11" xfId="0" applyFont="1" applyBorder="1" applyAlignment="1" applyProtection="1">
      <alignment vertical="center" wrapText="1"/>
      <protection/>
    </xf>
    <xf numFmtId="0" fontId="83" fillId="0" borderId="0" xfId="0"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42" fillId="0" borderId="0" xfId="0" applyFont="1" applyAlignment="1" applyProtection="1">
      <alignment/>
      <protection/>
    </xf>
    <xf numFmtId="0" fontId="42" fillId="0" borderId="0" xfId="0" applyFont="1" applyAlignment="1" applyProtection="1">
      <alignment horizontal="center" vertical="center"/>
      <protection/>
    </xf>
    <xf numFmtId="0" fontId="6" fillId="0" borderId="0" xfId="61" applyFont="1" applyAlignment="1">
      <alignment wrapText="1"/>
      <protection/>
    </xf>
    <xf numFmtId="0" fontId="6" fillId="0" borderId="0" xfId="61" applyFont="1">
      <alignment/>
      <protection/>
    </xf>
    <xf numFmtId="0" fontId="6" fillId="0" borderId="12" xfId="61" applyFont="1" applyBorder="1" applyAlignment="1">
      <alignment horizontal="center" vertical="center"/>
      <protection/>
    </xf>
    <xf numFmtId="0" fontId="6" fillId="0" borderId="13" xfId="65" applyFont="1" applyBorder="1" applyAlignment="1">
      <alignment horizontal="center" vertical="center"/>
      <protection/>
    </xf>
    <xf numFmtId="188" fontId="6" fillId="0" borderId="12" xfId="61" applyNumberFormat="1" applyFont="1" applyBorder="1" applyAlignment="1">
      <alignment horizontal="right" vertical="center" wrapText="1"/>
      <protection/>
    </xf>
    <xf numFmtId="188" fontId="6" fillId="0" borderId="14" xfId="61" applyNumberFormat="1" applyFont="1" applyBorder="1" applyAlignment="1">
      <alignment horizontal="right" vertical="center" wrapText="1"/>
      <protection/>
    </xf>
    <xf numFmtId="187" fontId="6" fillId="0" borderId="14" xfId="61" applyNumberFormat="1" applyFont="1" applyBorder="1" applyAlignment="1">
      <alignment horizontal="right" vertical="center" wrapText="1"/>
      <protection/>
    </xf>
    <xf numFmtId="188" fontId="6" fillId="0" borderId="12" xfId="61" applyNumberFormat="1" applyFont="1" applyBorder="1" applyAlignment="1" applyProtection="1">
      <alignment horizontal="right" vertical="center" wrapText="1"/>
      <protection locked="0"/>
    </xf>
    <xf numFmtId="188" fontId="6" fillId="0" borderId="14" xfId="61" applyNumberFormat="1" applyFont="1" applyBorder="1" applyAlignment="1" applyProtection="1">
      <alignment horizontal="center" vertical="center" wrapText="1"/>
      <protection locked="0"/>
    </xf>
    <xf numFmtId="187" fontId="6" fillId="0" borderId="14" xfId="61" applyNumberFormat="1" applyFont="1" applyBorder="1" applyAlignment="1" applyProtection="1">
      <alignment horizontal="right" vertical="center" wrapText="1"/>
      <protection locked="0"/>
    </xf>
    <xf numFmtId="187" fontId="6" fillId="0" borderId="15" xfId="61" applyNumberFormat="1" applyFont="1" applyBorder="1" applyAlignment="1" applyProtection="1">
      <alignment horizontal="right" vertical="center" wrapText="1"/>
      <protection locked="0"/>
    </xf>
    <xf numFmtId="0" fontId="6" fillId="0" borderId="16" xfId="61" applyFont="1" applyBorder="1" applyAlignment="1">
      <alignment horizontal="justify" vertical="center" wrapText="1"/>
      <protection/>
    </xf>
    <xf numFmtId="0" fontId="6" fillId="0" borderId="15" xfId="61" applyFont="1" applyBorder="1">
      <alignment/>
      <protection/>
    </xf>
    <xf numFmtId="0" fontId="6" fillId="0" borderId="14" xfId="61" applyFont="1" applyBorder="1">
      <alignment/>
      <protection/>
    </xf>
    <xf numFmtId="0" fontId="6" fillId="0" borderId="13" xfId="61" applyFont="1" applyBorder="1">
      <alignment/>
      <protection/>
    </xf>
    <xf numFmtId="0" fontId="6" fillId="0" borderId="17" xfId="65" applyFont="1" applyBorder="1" applyAlignment="1">
      <alignment horizontal="center" vertical="center"/>
      <protection/>
    </xf>
    <xf numFmtId="188" fontId="6" fillId="0" borderId="18" xfId="61" applyNumberFormat="1" applyFont="1" applyBorder="1" applyAlignment="1" applyProtection="1">
      <alignment horizontal="right" vertical="center" wrapText="1"/>
      <protection locked="0"/>
    </xf>
    <xf numFmtId="188" fontId="6" fillId="0" borderId="19" xfId="61" applyNumberFormat="1" applyFont="1" applyBorder="1" applyAlignment="1" applyProtection="1">
      <alignment horizontal="center" vertical="center" wrapText="1"/>
      <protection locked="0"/>
    </xf>
    <xf numFmtId="187" fontId="6" fillId="0" borderId="19" xfId="61" applyNumberFormat="1" applyFont="1" applyBorder="1" applyAlignment="1" applyProtection="1">
      <alignment horizontal="right" vertical="center" wrapText="1"/>
      <protection locked="0"/>
    </xf>
    <xf numFmtId="187" fontId="6" fillId="0" borderId="10" xfId="61" applyNumberFormat="1" applyFont="1" applyBorder="1" applyAlignment="1" applyProtection="1">
      <alignment horizontal="right" vertical="center" wrapText="1"/>
      <protection locked="0"/>
    </xf>
    <xf numFmtId="0" fontId="6" fillId="0" borderId="20" xfId="61" applyFont="1" applyBorder="1" applyAlignment="1">
      <alignment horizontal="justify" vertical="center" wrapText="1"/>
      <protection/>
    </xf>
    <xf numFmtId="0" fontId="6" fillId="0" borderId="18" xfId="61" applyFont="1" applyBorder="1" applyAlignment="1">
      <alignment horizontal="center" vertical="center"/>
      <protection/>
    </xf>
    <xf numFmtId="188" fontId="6" fillId="0" borderId="18" xfId="61" applyNumberFormat="1" applyFont="1" applyBorder="1" applyAlignment="1">
      <alignment horizontal="right" vertical="center" wrapText="1"/>
      <protection/>
    </xf>
    <xf numFmtId="188" fontId="6" fillId="0" borderId="19" xfId="61" applyNumberFormat="1" applyFont="1" applyBorder="1" applyAlignment="1">
      <alignment horizontal="right" vertical="center" wrapText="1"/>
      <protection/>
    </xf>
    <xf numFmtId="187" fontId="6" fillId="0" borderId="19" xfId="61" applyNumberFormat="1" applyFont="1" applyBorder="1" applyAlignment="1">
      <alignment horizontal="right" vertical="center" wrapText="1"/>
      <protection/>
    </xf>
    <xf numFmtId="0" fontId="6" fillId="0" borderId="10" xfId="61" applyFont="1" applyBorder="1">
      <alignment/>
      <protection/>
    </xf>
    <xf numFmtId="0" fontId="6" fillId="0" borderId="19" xfId="61" applyFont="1" applyBorder="1">
      <alignment/>
      <protection/>
    </xf>
    <xf numFmtId="0" fontId="6" fillId="0" borderId="17" xfId="61" applyFont="1" applyBorder="1">
      <alignment/>
      <protection/>
    </xf>
    <xf numFmtId="0" fontId="6" fillId="0" borderId="21" xfId="61" applyFont="1" applyBorder="1" applyAlignment="1">
      <alignment horizontal="center" vertical="center"/>
      <protection/>
    </xf>
    <xf numFmtId="0" fontId="6" fillId="0" borderId="22" xfId="65" applyFont="1" applyBorder="1" applyAlignment="1">
      <alignment horizontal="center" vertical="center"/>
      <protection/>
    </xf>
    <xf numFmtId="188" fontId="6" fillId="0" borderId="23" xfId="61" applyNumberFormat="1" applyFont="1" applyBorder="1" applyAlignment="1">
      <alignment horizontal="right" vertical="center" wrapText="1"/>
      <protection/>
    </xf>
    <xf numFmtId="188" fontId="6" fillId="0" borderId="24" xfId="61" applyNumberFormat="1" applyFont="1" applyBorder="1" applyAlignment="1">
      <alignment horizontal="right" vertical="center" wrapText="1"/>
      <protection/>
    </xf>
    <xf numFmtId="187" fontId="6" fillId="0" borderId="24" xfId="61" applyNumberFormat="1" applyFont="1" applyBorder="1" applyAlignment="1">
      <alignment horizontal="right" vertical="center" wrapText="1"/>
      <protection/>
    </xf>
    <xf numFmtId="188" fontId="6" fillId="0" borderId="25" xfId="61" applyNumberFormat="1" applyFont="1" applyBorder="1" applyAlignment="1" applyProtection="1">
      <alignment horizontal="right" vertical="center" wrapText="1"/>
      <protection locked="0"/>
    </xf>
    <xf numFmtId="188" fontId="6" fillId="0" borderId="26" xfId="61" applyNumberFormat="1" applyFont="1" applyBorder="1" applyAlignment="1" applyProtection="1">
      <alignment horizontal="center" vertical="center" wrapText="1"/>
      <protection locked="0"/>
    </xf>
    <xf numFmtId="187" fontId="6" fillId="0" borderId="26" xfId="61" applyNumberFormat="1" applyFont="1" applyBorder="1" applyAlignment="1" applyProtection="1">
      <alignment horizontal="right" vertical="center" wrapText="1"/>
      <protection locked="0"/>
    </xf>
    <xf numFmtId="0" fontId="6" fillId="0" borderId="27" xfId="61" applyFont="1" applyBorder="1" applyAlignment="1">
      <alignment horizontal="justify" vertical="center" wrapText="1"/>
      <protection/>
    </xf>
    <xf numFmtId="0" fontId="6" fillId="0" borderId="28" xfId="61" applyFont="1" applyBorder="1">
      <alignment/>
      <protection/>
    </xf>
    <xf numFmtId="0" fontId="6" fillId="0" borderId="24" xfId="61" applyFont="1" applyBorder="1">
      <alignment/>
      <protection/>
    </xf>
    <xf numFmtId="0" fontId="6" fillId="0" borderId="22" xfId="61" applyFont="1" applyBorder="1">
      <alignment/>
      <protection/>
    </xf>
    <xf numFmtId="188" fontId="6" fillId="36" borderId="29" xfId="61" applyNumberFormat="1" applyFont="1" applyFill="1" applyBorder="1" applyAlignment="1">
      <alignment horizontal="right" vertical="center" wrapText="1"/>
      <protection/>
    </xf>
    <xf numFmtId="188" fontId="6" fillId="36" borderId="30" xfId="61" applyNumberFormat="1" applyFont="1" applyFill="1" applyBorder="1" applyAlignment="1">
      <alignment horizontal="right" vertical="center" wrapText="1"/>
      <protection/>
    </xf>
    <xf numFmtId="187" fontId="6" fillId="36" borderId="30" xfId="61" applyNumberFormat="1" applyFont="1" applyFill="1" applyBorder="1" applyAlignment="1">
      <alignment horizontal="right" vertical="center" wrapText="1"/>
      <protection/>
    </xf>
    <xf numFmtId="188" fontId="6" fillId="36" borderId="31" xfId="61" applyNumberFormat="1" applyFont="1" applyFill="1" applyBorder="1" applyAlignment="1">
      <alignment horizontal="right" vertical="center" wrapText="1"/>
      <protection/>
    </xf>
    <xf numFmtId="188" fontId="6" fillId="36" borderId="30" xfId="61" applyNumberFormat="1" applyFont="1" applyFill="1" applyBorder="1" applyAlignment="1" applyProtection="1">
      <alignment horizontal="center" vertical="center" wrapText="1"/>
      <protection/>
    </xf>
    <xf numFmtId="187" fontId="6" fillId="36" borderId="32" xfId="61" applyNumberFormat="1" applyFont="1" applyFill="1" applyBorder="1" applyAlignment="1">
      <alignment horizontal="right" vertical="center" wrapText="1"/>
      <protection/>
    </xf>
    <xf numFmtId="187" fontId="6" fillId="36" borderId="33" xfId="61" applyNumberFormat="1" applyFont="1" applyFill="1" applyBorder="1" applyAlignment="1">
      <alignment horizontal="right" vertical="center" wrapText="1"/>
      <protection/>
    </xf>
    <xf numFmtId="3" fontId="6" fillId="36" borderId="32" xfId="61" applyNumberFormat="1" applyFont="1" applyFill="1" applyBorder="1" applyAlignment="1">
      <alignment horizontal="right" vertical="center" wrapText="1"/>
      <protection/>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vertical="center" wrapText="1"/>
      <protection/>
    </xf>
    <xf numFmtId="0" fontId="85" fillId="0" borderId="0" xfId="0" applyFont="1" applyBorder="1" applyAlignment="1">
      <alignment horizontal="center" vertical="center" wrapText="1"/>
    </xf>
    <xf numFmtId="0" fontId="3" fillId="0" borderId="0" xfId="61" applyFont="1" applyAlignment="1">
      <alignment wrapText="1"/>
      <protection/>
    </xf>
    <xf numFmtId="0" fontId="3" fillId="0" borderId="0" xfId="61" applyFont="1">
      <alignment/>
      <protection/>
    </xf>
    <xf numFmtId="0" fontId="83" fillId="0" borderId="0" xfId="0" applyFont="1" applyBorder="1" applyAlignment="1">
      <alignment horizontal="center" vertical="center" wrapText="1"/>
    </xf>
    <xf numFmtId="0" fontId="3" fillId="0" borderId="10" xfId="62" applyBorder="1" applyAlignment="1">
      <alignment vertical="center"/>
      <protection/>
    </xf>
    <xf numFmtId="0" fontId="5" fillId="2" borderId="28"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9" fillId="2" borderId="10" xfId="61" applyFont="1" applyFill="1" applyBorder="1" applyAlignment="1">
      <alignment horizontal="center" vertical="center" wrapText="1"/>
      <protection/>
    </xf>
    <xf numFmtId="0" fontId="86" fillId="0" borderId="10" xfId="0" applyFont="1" applyFill="1" applyBorder="1" applyAlignment="1" applyProtection="1">
      <alignment horizontal="center" vertical="center"/>
      <protection/>
    </xf>
    <xf numFmtId="188" fontId="6" fillId="0" borderId="34" xfId="61" applyNumberFormat="1" applyFont="1" applyBorder="1" applyAlignment="1">
      <alignment horizontal="right" vertical="center" wrapText="1"/>
      <protection/>
    </xf>
    <xf numFmtId="188" fontId="6" fillId="0" borderId="35" xfId="61" applyNumberFormat="1" applyFont="1" applyBorder="1" applyAlignment="1">
      <alignment horizontal="right" vertical="center" wrapText="1"/>
      <protection/>
    </xf>
    <xf numFmtId="188" fontId="6" fillId="0" borderId="36" xfId="61" applyNumberFormat="1" applyFont="1" applyBorder="1" applyAlignment="1">
      <alignment horizontal="right" vertical="center" wrapText="1"/>
      <protection/>
    </xf>
    <xf numFmtId="188" fontId="6" fillId="36" borderId="37" xfId="61" applyNumberFormat="1" applyFont="1" applyFill="1" applyBorder="1" applyAlignment="1">
      <alignment horizontal="right" vertical="center" wrapText="1"/>
      <protection/>
    </xf>
    <xf numFmtId="0" fontId="12" fillId="2" borderId="10" xfId="61" applyFont="1" applyFill="1" applyBorder="1" applyAlignment="1">
      <alignment horizontal="center" vertical="center" wrapText="1"/>
      <protection/>
    </xf>
    <xf numFmtId="0" fontId="14" fillId="36" borderId="19" xfId="61" applyFont="1" applyFill="1" applyBorder="1" applyAlignment="1">
      <alignment/>
      <protection/>
    </xf>
    <xf numFmtId="0" fontId="14" fillId="36" borderId="35" xfId="61" applyFont="1" applyFill="1" applyBorder="1" applyAlignment="1">
      <alignment/>
      <protection/>
    </xf>
    <xf numFmtId="0" fontId="14" fillId="36" borderId="20" xfId="61" applyFont="1" applyFill="1" applyBorder="1" applyAlignment="1">
      <alignment/>
      <protection/>
    </xf>
    <xf numFmtId="3" fontId="14" fillId="36" borderId="10" xfId="61" applyNumberFormat="1" applyFont="1" applyFill="1" applyBorder="1" applyAlignment="1">
      <alignment horizontal="right" vertical="center" wrapText="1"/>
      <protection/>
    </xf>
    <xf numFmtId="0" fontId="6" fillId="0" borderId="10" xfId="61" applyFont="1" applyBorder="1" applyAlignment="1">
      <alignment horizontal="center" vertical="center"/>
      <protection/>
    </xf>
    <xf numFmtId="0" fontId="6" fillId="0" borderId="10" xfId="65" applyFont="1" applyBorder="1" applyAlignment="1">
      <alignment horizontal="center" vertical="center"/>
      <protection/>
    </xf>
    <xf numFmtId="0" fontId="9" fillId="2" borderId="10" xfId="0" applyFont="1" applyFill="1" applyBorder="1" applyAlignment="1" applyProtection="1">
      <alignment horizontal="center" vertical="center" wrapText="1"/>
      <protection/>
    </xf>
    <xf numFmtId="0" fontId="87" fillId="0" borderId="0" xfId="59" applyFont="1" applyFill="1" applyAlignment="1" applyProtection="1">
      <alignment vertical="center" wrapText="1"/>
      <protection/>
    </xf>
    <xf numFmtId="0" fontId="2" fillId="0" borderId="0" xfId="63" applyFont="1" applyFill="1" applyBorder="1" applyAlignment="1" applyProtection="1">
      <alignment horizontal="center" vertical="center"/>
      <protection/>
    </xf>
    <xf numFmtId="0" fontId="87" fillId="0" borderId="0" xfId="59" applyFont="1" applyFill="1" applyAlignment="1" applyProtection="1">
      <alignment vertical="center"/>
      <protection/>
    </xf>
    <xf numFmtId="0" fontId="88" fillId="0" borderId="0" xfId="59" applyFont="1" applyFill="1" applyAlignment="1" applyProtection="1">
      <alignment vertical="center"/>
      <protection/>
    </xf>
    <xf numFmtId="0" fontId="89" fillId="0" borderId="0" xfId="0" applyFont="1" applyAlignment="1" applyProtection="1">
      <alignment/>
      <protection/>
    </xf>
    <xf numFmtId="0" fontId="89" fillId="0" borderId="0" xfId="0" applyFont="1" applyAlignment="1" applyProtection="1">
      <alignment horizontal="center"/>
      <protection/>
    </xf>
    <xf numFmtId="0" fontId="89" fillId="0" borderId="0" xfId="0" applyFont="1" applyFill="1" applyAlignment="1" applyProtection="1">
      <alignment horizontal="center"/>
      <protection/>
    </xf>
    <xf numFmtId="0" fontId="90"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80" fillId="0" borderId="0" xfId="0" applyFont="1" applyBorder="1" applyAlignment="1">
      <alignment horizontal="center"/>
    </xf>
    <xf numFmtId="0" fontId="83" fillId="0" borderId="0" xfId="0" applyFont="1" applyBorder="1" applyAlignment="1" applyProtection="1">
      <alignment vertical="center" wrapText="1"/>
      <protection/>
    </xf>
    <xf numFmtId="0" fontId="0" fillId="0" borderId="0" xfId="0" applyAlignment="1">
      <alignment horizontal="center"/>
    </xf>
    <xf numFmtId="0" fontId="80" fillId="0" borderId="0" xfId="0" applyFont="1" applyFill="1" applyBorder="1" applyAlignment="1">
      <alignment horizontal="center" vertical="center" wrapText="1"/>
    </xf>
    <xf numFmtId="0" fontId="9" fillId="2" borderId="20" xfId="0" applyFont="1" applyFill="1" applyBorder="1" applyAlignment="1" applyProtection="1">
      <alignment horizontal="center" vertical="center" wrapText="1"/>
      <protection/>
    </xf>
    <xf numFmtId="0" fontId="9" fillId="2" borderId="28" xfId="0" applyFont="1" applyFill="1" applyBorder="1" applyAlignment="1" applyProtection="1">
      <alignment horizontal="center" vertical="center" wrapText="1"/>
      <protection/>
    </xf>
    <xf numFmtId="171" fontId="6" fillId="34" borderId="10" xfId="51"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0" fillId="0" borderId="10" xfId="0" applyBorder="1" applyAlignment="1">
      <alignment vertical="center" wrapText="1"/>
    </xf>
    <xf numFmtId="0" fontId="83" fillId="0" borderId="31" xfId="0" applyFont="1" applyBorder="1" applyAlignment="1" applyProtection="1">
      <alignment vertical="center" wrapText="1"/>
      <protection/>
    </xf>
    <xf numFmtId="0" fontId="83" fillId="34" borderId="11" xfId="0" applyFont="1" applyFill="1" applyBorder="1" applyAlignment="1" applyProtection="1">
      <alignment vertical="center" wrapText="1"/>
      <protection/>
    </xf>
    <xf numFmtId="0" fontId="0" fillId="34" borderId="10" xfId="0" applyFont="1" applyFill="1" applyBorder="1" applyAlignment="1">
      <alignment horizontal="center" vertical="center" wrapText="1"/>
    </xf>
    <xf numFmtId="9" fontId="0" fillId="34"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xf>
    <xf numFmtId="9" fontId="0" fillId="0" borderId="10" xfId="67" applyFont="1" applyBorder="1" applyAlignment="1">
      <alignment horizontal="center" vertical="center"/>
    </xf>
    <xf numFmtId="0" fontId="0" fillId="34" borderId="10" xfId="0" applyFill="1" applyBorder="1" applyAlignment="1">
      <alignment horizontal="left" vertical="center" wrapText="1"/>
    </xf>
    <xf numFmtId="9" fontId="0" fillId="34" borderId="10" xfId="67" applyFont="1" applyFill="1" applyBorder="1" applyAlignment="1">
      <alignment horizontal="center" vertical="center"/>
    </xf>
    <xf numFmtId="17" fontId="0" fillId="34" borderId="10" xfId="67" applyNumberFormat="1" applyFont="1" applyFill="1" applyBorder="1" applyAlignment="1">
      <alignment horizontal="center" vertical="center"/>
    </xf>
    <xf numFmtId="17" fontId="0" fillId="34" borderId="10" xfId="0" applyNumberFormat="1" applyFill="1" applyBorder="1" applyAlignment="1">
      <alignment horizontal="center" vertical="center"/>
    </xf>
    <xf numFmtId="17" fontId="0" fillId="0" borderId="10" xfId="67" applyNumberFormat="1" applyFont="1" applyBorder="1" applyAlignment="1">
      <alignment horizontal="center" vertical="center"/>
    </xf>
    <xf numFmtId="0" fontId="5" fillId="37" borderId="10" xfId="63" applyFont="1" applyFill="1" applyBorder="1" applyAlignment="1" applyProtection="1">
      <alignment horizontal="center" vertical="center" wrapText="1"/>
      <protection locked="0"/>
    </xf>
    <xf numFmtId="0" fontId="5" fillId="37" borderId="10" xfId="63" applyFont="1" applyFill="1" applyBorder="1" applyAlignment="1" applyProtection="1">
      <alignment horizontal="justify" vertical="center" wrapText="1"/>
      <protection locked="0"/>
    </xf>
    <xf numFmtId="0" fontId="91" fillId="0" borderId="0" xfId="0" applyFont="1" applyAlignment="1" applyProtection="1">
      <alignment horizontal="center"/>
      <protection/>
    </xf>
    <xf numFmtId="0" fontId="90" fillId="0" borderId="0" xfId="0" applyFont="1" applyAlignment="1" applyProtection="1">
      <alignment/>
      <protection/>
    </xf>
    <xf numFmtId="0" fontId="91" fillId="0" borderId="0" xfId="0" applyFont="1" applyAlignment="1" applyProtection="1">
      <alignment/>
      <protection/>
    </xf>
    <xf numFmtId="0" fontId="90" fillId="0" borderId="0" xfId="0" applyFont="1" applyFill="1" applyAlignment="1" applyProtection="1">
      <alignment/>
      <protection/>
    </xf>
    <xf numFmtId="0" fontId="92" fillId="0" borderId="0" xfId="0" applyFont="1" applyFill="1" applyAlignment="1" applyProtection="1">
      <alignment/>
      <protection/>
    </xf>
    <xf numFmtId="0" fontId="92" fillId="0" borderId="0" xfId="0" applyFont="1" applyAlignment="1" applyProtection="1">
      <alignment/>
      <protection/>
    </xf>
    <xf numFmtId="0" fontId="91" fillId="0" borderId="0" xfId="0" applyFont="1" applyFill="1" applyBorder="1" applyAlignment="1" applyProtection="1">
      <alignment horizontal="center" vertical="center" wrapText="1"/>
      <protection/>
    </xf>
    <xf numFmtId="0" fontId="91" fillId="0" borderId="0" xfId="63" applyFont="1" applyFill="1" applyBorder="1" applyAlignment="1" applyProtection="1">
      <alignment horizontal="center" vertical="center"/>
      <protection/>
    </xf>
    <xf numFmtId="0" fontId="86" fillId="0" borderId="0" xfId="63" applyFont="1" applyFill="1" applyBorder="1" applyAlignment="1" applyProtection="1">
      <alignment horizontal="center" vertical="center"/>
      <protection/>
    </xf>
    <xf numFmtId="0" fontId="93" fillId="0" borderId="0" xfId="0" applyFont="1" applyFill="1" applyAlignment="1" applyProtection="1">
      <alignment/>
      <protection/>
    </xf>
    <xf numFmtId="0" fontId="5" fillId="37" borderId="12" xfId="63" applyFont="1" applyFill="1" applyBorder="1" applyAlignment="1" applyProtection="1">
      <alignment horizontal="left" vertical="center" wrapText="1"/>
      <protection/>
    </xf>
    <xf numFmtId="0" fontId="6" fillId="34" borderId="10" xfId="63" applyFont="1" applyFill="1" applyBorder="1" applyAlignment="1" applyProtection="1">
      <alignment horizontal="center" vertical="center"/>
      <protection/>
    </xf>
    <xf numFmtId="0" fontId="10" fillId="0" borderId="0" xfId="63" applyFont="1" applyFill="1" applyBorder="1" applyAlignment="1" applyProtection="1">
      <alignment horizontal="center" vertical="top" wrapText="1"/>
      <protection/>
    </xf>
    <xf numFmtId="0" fontId="5" fillId="37" borderId="10" xfId="63" applyFont="1" applyFill="1" applyBorder="1" applyAlignment="1" applyProtection="1">
      <alignment horizontal="left" vertical="center" wrapText="1"/>
      <protection/>
    </xf>
    <xf numFmtId="0" fontId="6" fillId="33" borderId="10" xfId="63" applyFont="1" applyFill="1" applyBorder="1" applyAlignment="1" applyProtection="1">
      <alignment vertical="center"/>
      <protection/>
    </xf>
    <xf numFmtId="0" fontId="5" fillId="37" borderId="10" xfId="63" applyFont="1" applyFill="1" applyBorder="1" applyAlignment="1" applyProtection="1">
      <alignment vertical="center" wrapText="1"/>
      <protection/>
    </xf>
    <xf numFmtId="0" fontId="10" fillId="0" borderId="0" xfId="63" applyFont="1" applyFill="1" applyBorder="1" applyAlignment="1" applyProtection="1">
      <alignment horizontal="center" vertical="center"/>
      <protection/>
    </xf>
    <xf numFmtId="0" fontId="5" fillId="37" borderId="18" xfId="63" applyFont="1" applyFill="1" applyBorder="1" applyAlignment="1" applyProtection="1">
      <alignment horizontal="left" vertical="center" wrapText="1"/>
      <protection/>
    </xf>
    <xf numFmtId="1" fontId="9" fillId="0" borderId="0" xfId="54" applyNumberFormat="1" applyFont="1" applyFill="1" applyBorder="1" applyAlignment="1" applyProtection="1">
      <alignment horizontal="center" vertical="center" wrapText="1"/>
      <protection/>
    </xf>
    <xf numFmtId="0" fontId="9" fillId="0" borderId="0" xfId="68" applyNumberFormat="1" applyFont="1" applyFill="1" applyBorder="1" applyAlignment="1" applyProtection="1">
      <alignment horizontal="center" vertical="center" wrapText="1"/>
      <protection/>
    </xf>
    <xf numFmtId="0" fontId="10" fillId="0" borderId="0" xfId="63" applyFont="1" applyFill="1" applyBorder="1" applyAlignment="1" applyProtection="1">
      <alignment horizontal="left" vertical="center" wrapText="1"/>
      <protection/>
    </xf>
    <xf numFmtId="0" fontId="10" fillId="0" borderId="0" xfId="63" applyFont="1" applyFill="1" applyBorder="1" applyAlignment="1" applyProtection="1">
      <alignment horizontal="center" vertical="center" wrapText="1"/>
      <protection/>
    </xf>
    <xf numFmtId="0" fontId="9" fillId="0" borderId="0" xfId="63" applyFont="1" applyFill="1" applyBorder="1" applyAlignment="1" applyProtection="1">
      <alignment horizontal="center" vertical="center" wrapText="1"/>
      <protection/>
    </xf>
    <xf numFmtId="0" fontId="15" fillId="0" borderId="0" xfId="63" applyFont="1" applyFill="1" applyBorder="1" applyAlignment="1" applyProtection="1">
      <alignment horizontal="center" vertical="center"/>
      <protection/>
    </xf>
    <xf numFmtId="9" fontId="9" fillId="0" borderId="0" xfId="68" applyFont="1" applyFill="1" applyBorder="1" applyAlignment="1" applyProtection="1">
      <alignment horizontal="center" vertical="center"/>
      <protection/>
    </xf>
    <xf numFmtId="187" fontId="10" fillId="0" borderId="0" xfId="68" applyNumberFormat="1" applyFont="1" applyFill="1" applyBorder="1" applyAlignment="1" applyProtection="1">
      <alignment horizontal="center" vertical="top" wrapText="1"/>
      <protection/>
    </xf>
    <xf numFmtId="9" fontId="10" fillId="0" borderId="0" xfId="68" applyFont="1" applyFill="1" applyBorder="1" applyAlignment="1" applyProtection="1">
      <alignment horizontal="center" vertical="top" wrapText="1"/>
      <protection/>
    </xf>
    <xf numFmtId="0" fontId="5" fillId="37" borderId="23" xfId="63" applyFont="1" applyFill="1" applyBorder="1" applyAlignment="1" applyProtection="1">
      <alignment horizontal="left" vertical="center" wrapText="1"/>
      <protection/>
    </xf>
    <xf numFmtId="0" fontId="5" fillId="37" borderId="28" xfId="63" applyFont="1" applyFill="1" applyBorder="1" applyAlignment="1" applyProtection="1">
      <alignment vertical="top" wrapText="1"/>
      <protection/>
    </xf>
    <xf numFmtId="0" fontId="5" fillId="37" borderId="10" xfId="63" applyFont="1" applyFill="1" applyBorder="1" applyAlignment="1" applyProtection="1">
      <alignment horizontal="center" vertical="center" wrapText="1"/>
      <protection/>
    </xf>
    <xf numFmtId="9" fontId="94" fillId="0" borderId="0" xfId="67" applyFont="1" applyFill="1" applyBorder="1" applyAlignment="1" applyProtection="1">
      <alignment horizontal="center" vertical="center" wrapText="1"/>
      <protection/>
    </xf>
    <xf numFmtId="0" fontId="5" fillId="37" borderId="10" xfId="63" applyFont="1" applyFill="1" applyBorder="1" applyAlignment="1" applyProtection="1">
      <alignment horizontal="justify" vertical="center" wrapText="1"/>
      <protection/>
    </xf>
    <xf numFmtId="0" fontId="95" fillId="0" borderId="0" xfId="63"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2" fillId="0" borderId="0" xfId="63" applyFont="1" applyFill="1" applyBorder="1" applyAlignment="1" applyProtection="1">
      <alignment horizontal="center" vertical="center" wrapText="1"/>
      <protection/>
    </xf>
    <xf numFmtId="0" fontId="3" fillId="0" borderId="0" xfId="63" applyFont="1" applyFill="1" applyBorder="1" applyAlignment="1" applyProtection="1">
      <alignment horizontal="center" vertical="center"/>
      <protection/>
    </xf>
    <xf numFmtId="0" fontId="3" fillId="0" borderId="0" xfId="63" applyFont="1" applyFill="1" applyBorder="1" applyAlignment="1" applyProtection="1">
      <alignment vertical="center" wrapText="1"/>
      <protection/>
    </xf>
    <xf numFmtId="0" fontId="2" fillId="33" borderId="0" xfId="63" applyFont="1" applyFill="1" applyAlignment="1" applyProtection="1">
      <alignment horizontal="center" vertical="center"/>
      <protection/>
    </xf>
    <xf numFmtId="0" fontId="3" fillId="33" borderId="0" xfId="63" applyFont="1" applyFill="1" applyAlignment="1" applyProtection="1">
      <alignment vertical="center"/>
      <protection/>
    </xf>
    <xf numFmtId="0" fontId="3" fillId="33" borderId="0" xfId="63" applyFont="1" applyFill="1" applyAlignment="1" applyProtection="1">
      <alignment vertical="top" wrapText="1"/>
      <protection/>
    </xf>
    <xf numFmtId="9" fontId="2" fillId="33" borderId="0" xfId="68" applyFont="1" applyFill="1" applyAlignment="1" applyProtection="1">
      <alignment vertical="center"/>
      <protection/>
    </xf>
    <xf numFmtId="9" fontId="3" fillId="33" borderId="0" xfId="68" applyFont="1" applyFill="1" applyAlignment="1" applyProtection="1">
      <alignment vertical="center"/>
      <protection/>
    </xf>
    <xf numFmtId="0" fontId="3" fillId="0" borderId="0" xfId="63" applyFont="1" applyFill="1" applyAlignment="1" applyProtection="1">
      <alignment vertical="center"/>
      <protection/>
    </xf>
    <xf numFmtId="0" fontId="5" fillId="37" borderId="18" xfId="63"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5" fillId="37" borderId="17" xfId="63" applyFont="1" applyFill="1" applyBorder="1" applyAlignment="1" applyProtection="1">
      <alignment horizontal="center" vertical="center" wrapText="1"/>
      <protection locked="0"/>
    </xf>
    <xf numFmtId="0" fontId="5" fillId="37" borderId="18" xfId="63" applyFont="1" applyFill="1" applyBorder="1" applyAlignment="1" applyProtection="1">
      <alignment horizontal="center" vertical="center"/>
      <protection locked="0"/>
    </xf>
    <xf numFmtId="171" fontId="96" fillId="33" borderId="10" xfId="51" applyFont="1" applyFill="1" applyBorder="1" applyAlignment="1" applyProtection="1">
      <alignment horizontal="center" vertical="center"/>
      <protection locked="0"/>
    </xf>
    <xf numFmtId="171" fontId="6" fillId="33" borderId="10" xfId="51" applyFont="1" applyFill="1" applyBorder="1" applyAlignment="1" applyProtection="1">
      <alignment horizontal="center" vertical="center"/>
      <protection locked="0"/>
    </xf>
    <xf numFmtId="10" fontId="97" fillId="0" borderId="10" xfId="67" applyNumberFormat="1" applyFont="1" applyBorder="1" applyAlignment="1" applyProtection="1">
      <alignment horizontal="center" vertical="center" wrapText="1"/>
      <protection locked="0"/>
    </xf>
    <xf numFmtId="10" fontId="96" fillId="0" borderId="10" xfId="67" applyNumberFormat="1" applyFont="1" applyBorder="1" applyAlignment="1" applyProtection="1">
      <alignment horizontal="center" vertical="center" wrapText="1"/>
      <protection locked="0"/>
    </xf>
    <xf numFmtId="10" fontId="92" fillId="0" borderId="17" xfId="67" applyNumberFormat="1" applyFont="1" applyBorder="1" applyAlignment="1" applyProtection="1">
      <alignment horizontal="center" vertical="center" wrapText="1"/>
      <protection locked="0"/>
    </xf>
    <xf numFmtId="0" fontId="5" fillId="37" borderId="10" xfId="63" applyFont="1" applyFill="1" applyBorder="1" applyAlignment="1" applyProtection="1">
      <alignment horizontal="left" vertical="center" wrapText="1"/>
      <protection locked="0"/>
    </xf>
    <xf numFmtId="171" fontId="96" fillId="0" borderId="10" xfId="51" applyFont="1" applyFill="1" applyBorder="1" applyAlignment="1" applyProtection="1">
      <alignment horizontal="center" vertical="center"/>
      <protection locked="0"/>
    </xf>
    <xf numFmtId="171" fontId="6" fillId="0" borderId="10" xfId="51" applyFont="1" applyFill="1" applyBorder="1" applyAlignment="1" applyProtection="1">
      <alignment horizontal="center" vertical="center"/>
      <protection locked="0"/>
    </xf>
    <xf numFmtId="0" fontId="0" fillId="0" borderId="0" xfId="0" applyFont="1" applyBorder="1" applyAlignment="1" applyProtection="1">
      <alignment horizontal="center"/>
      <protection/>
    </xf>
    <xf numFmtId="0" fontId="98" fillId="0" borderId="0" xfId="0" applyFont="1" applyBorder="1" applyAlignment="1" applyProtection="1">
      <alignment horizontal="center" vertical="center" wrapText="1"/>
      <protection/>
    </xf>
    <xf numFmtId="0" fontId="98" fillId="0" borderId="0" xfId="0" applyFont="1" applyBorder="1" applyAlignment="1" applyProtection="1">
      <alignment vertical="center" wrapText="1"/>
      <protection/>
    </xf>
    <xf numFmtId="0" fontId="82"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92" fillId="0" borderId="0" xfId="0" applyFont="1" applyFill="1" applyBorder="1" applyAlignment="1" applyProtection="1">
      <alignment horizontal="center" vertical="center" wrapText="1"/>
      <protection/>
    </xf>
    <xf numFmtId="0" fontId="92" fillId="0" borderId="0" xfId="0" applyFont="1" applyFill="1" applyAlignment="1" applyProtection="1">
      <alignment horizontal="center" vertical="center"/>
      <protection/>
    </xf>
    <xf numFmtId="0" fontId="9" fillId="2" borderId="10" xfId="59" applyFont="1" applyFill="1" applyBorder="1" applyAlignment="1" applyProtection="1">
      <alignment horizontal="center" vertical="center" wrapText="1"/>
      <protection/>
    </xf>
    <xf numFmtId="10" fontId="5" fillId="2" borderId="10" xfId="59" applyNumberFormat="1" applyFont="1" applyFill="1" applyBorder="1" applyAlignment="1" applyProtection="1">
      <alignment horizontal="center" vertical="center" wrapText="1"/>
      <protection/>
    </xf>
    <xf numFmtId="10" fontId="9" fillId="2" borderId="10" xfId="59" applyNumberFormat="1" applyFont="1" applyFill="1" applyBorder="1" applyAlignment="1" applyProtection="1">
      <alignment horizontal="center" vertical="center" wrapText="1"/>
      <protection/>
    </xf>
    <xf numFmtId="187" fontId="10" fillId="38" borderId="10" xfId="0" applyNumberFormat="1" applyFont="1" applyFill="1" applyBorder="1" applyAlignment="1" applyProtection="1">
      <alignment vertical="center" wrapText="1"/>
      <protection/>
    </xf>
    <xf numFmtId="171" fontId="94" fillId="0" borderId="10" xfId="51" applyFont="1" applyBorder="1" applyAlignment="1" applyProtection="1">
      <alignment vertical="center" wrapText="1"/>
      <protection/>
    </xf>
    <xf numFmtId="171" fontId="94" fillId="36" borderId="10" xfId="51" applyFont="1" applyFill="1" applyBorder="1" applyAlignment="1" applyProtection="1">
      <alignment horizontal="right" vertical="center" wrapText="1"/>
      <protection/>
    </xf>
    <xf numFmtId="171" fontId="94" fillId="34" borderId="10" xfId="51" applyFont="1" applyFill="1" applyBorder="1" applyAlignment="1" applyProtection="1">
      <alignment vertical="center" wrapText="1"/>
      <protection/>
    </xf>
    <xf numFmtId="187" fontId="9" fillId="38" borderId="19" xfId="0" applyNumberFormat="1" applyFont="1" applyFill="1" applyBorder="1" applyAlignment="1" applyProtection="1">
      <alignment vertical="center" wrapText="1"/>
      <protection/>
    </xf>
    <xf numFmtId="10" fontId="86" fillId="34" borderId="10" xfId="67" applyNumberFormat="1" applyFont="1" applyFill="1" applyBorder="1" applyAlignment="1" applyProtection="1">
      <alignment horizontal="right" vertical="center"/>
      <protection/>
    </xf>
    <xf numFmtId="10" fontId="86" fillId="34" borderId="10" xfId="67" applyNumberFormat="1" applyFont="1" applyFill="1" applyBorder="1" applyAlignment="1" applyProtection="1">
      <alignment vertical="center"/>
      <protection/>
    </xf>
    <xf numFmtId="10" fontId="86" fillId="34" borderId="10" xfId="67" applyNumberFormat="1" applyFont="1" applyFill="1" applyBorder="1" applyAlignment="1" applyProtection="1">
      <alignment vertical="center" wrapText="1"/>
      <protection/>
    </xf>
    <xf numFmtId="10" fontId="86" fillId="36" borderId="10" xfId="67" applyNumberFormat="1" applyFont="1" applyFill="1" applyBorder="1" applyAlignment="1" applyProtection="1">
      <alignment horizontal="right" vertical="center"/>
      <protection/>
    </xf>
    <xf numFmtId="171" fontId="10" fillId="34" borderId="10" xfId="51" applyFont="1" applyFill="1" applyBorder="1" applyAlignment="1" applyProtection="1">
      <alignment vertical="center" wrapText="1"/>
      <protection/>
    </xf>
    <xf numFmtId="10" fontId="9" fillId="0" borderId="10" xfId="0" applyNumberFormat="1" applyFont="1" applyBorder="1" applyAlignment="1" applyProtection="1">
      <alignment vertical="center"/>
      <protection/>
    </xf>
    <xf numFmtId="10" fontId="9" fillId="36" borderId="10" xfId="0" applyNumberFormat="1" applyFont="1" applyFill="1" applyBorder="1" applyAlignment="1" applyProtection="1">
      <alignment vertical="center"/>
      <protection/>
    </xf>
    <xf numFmtId="0" fontId="0" fillId="34" borderId="0" xfId="0" applyFont="1" applyFill="1" applyBorder="1" applyAlignment="1" applyProtection="1">
      <alignment/>
      <protection/>
    </xf>
    <xf numFmtId="187" fontId="94" fillId="39" borderId="1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0"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80" fillId="0" borderId="0" xfId="0" applyFont="1" applyBorder="1" applyAlignment="1" applyProtection="1">
      <alignment vertical="center" wrapText="1"/>
      <protection/>
    </xf>
    <xf numFmtId="0" fontId="80" fillId="0" borderId="0" xfId="0" applyFont="1" applyBorder="1" applyAlignment="1" applyProtection="1">
      <alignment horizontal="center" vertical="center" wrapText="1"/>
      <protection/>
    </xf>
    <xf numFmtId="0" fontId="86" fillId="0" borderId="0" xfId="0" applyFont="1" applyAlignment="1" applyProtection="1">
      <alignment/>
      <protection/>
    </xf>
    <xf numFmtId="187" fontId="94" fillId="34" borderId="10" xfId="0" applyNumberFormat="1" applyFont="1" applyFill="1" applyBorder="1" applyAlignment="1" applyProtection="1">
      <alignment horizontal="center" vertical="center" wrapText="1"/>
      <protection/>
    </xf>
    <xf numFmtId="200" fontId="0" fillId="0" borderId="0" xfId="0" applyNumberFormat="1" applyFont="1" applyAlignment="1" applyProtection="1">
      <alignment/>
      <protection/>
    </xf>
    <xf numFmtId="0" fontId="10" fillId="2" borderId="10" xfId="0" applyFont="1" applyFill="1" applyBorder="1" applyAlignment="1" applyProtection="1">
      <alignment horizontal="center" vertical="center" wrapText="1"/>
      <protection/>
    </xf>
    <xf numFmtId="203" fontId="94" fillId="0" borderId="10" xfId="55" applyNumberFormat="1" applyFont="1" applyBorder="1" applyAlignment="1" applyProtection="1">
      <alignment vertical="center" wrapText="1"/>
      <protection/>
    </xf>
    <xf numFmtId="203" fontId="94" fillId="34" borderId="10" xfId="55" applyNumberFormat="1" applyFont="1" applyFill="1" applyBorder="1" applyAlignment="1" applyProtection="1">
      <alignment vertical="center" wrapText="1"/>
      <protection/>
    </xf>
    <xf numFmtId="0" fontId="94" fillId="0" borderId="0" xfId="0" applyFont="1" applyBorder="1" applyAlignment="1" applyProtection="1">
      <alignment/>
      <protection/>
    </xf>
    <xf numFmtId="169" fontId="94" fillId="34" borderId="10" xfId="52" applyFont="1" applyFill="1" applyBorder="1" applyAlignment="1" applyProtection="1">
      <alignment vertical="center" wrapText="1"/>
      <protection hidden="1" locked="0"/>
    </xf>
    <xf numFmtId="200" fontId="94" fillId="34" borderId="10" xfId="51" applyNumberFormat="1" applyFont="1" applyFill="1" applyBorder="1" applyAlignment="1" applyProtection="1">
      <alignment vertical="center" wrapText="1"/>
      <protection hidden="1" locked="0"/>
    </xf>
    <xf numFmtId="0" fontId="0" fillId="34" borderId="0" xfId="0" applyFill="1" applyAlignment="1">
      <alignment/>
    </xf>
    <xf numFmtId="0" fontId="9" fillId="2" borderId="28"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hidden="1" locked="0"/>
    </xf>
    <xf numFmtId="0" fontId="10" fillId="38" borderId="38" xfId="0" applyFont="1" applyFill="1" applyBorder="1" applyAlignment="1" applyProtection="1">
      <alignment horizontal="center" vertical="center" wrapText="1"/>
      <protection/>
    </xf>
    <xf numFmtId="187" fontId="94" fillId="39" borderId="38" xfId="0" applyNumberFormat="1" applyFont="1" applyFill="1" applyBorder="1" applyAlignment="1" applyProtection="1">
      <alignment horizontal="center" vertical="center" wrapText="1"/>
      <protection locked="0"/>
    </xf>
    <xf numFmtId="187" fontId="94" fillId="34" borderId="38" xfId="0" applyNumberFormat="1" applyFont="1" applyFill="1" applyBorder="1" applyAlignment="1" applyProtection="1">
      <alignment horizontal="center" vertical="center" wrapText="1"/>
      <protection/>
    </xf>
    <xf numFmtId="10" fontId="94" fillId="34" borderId="39" xfId="0" applyNumberFormat="1" applyFont="1" applyFill="1" applyBorder="1" applyAlignment="1" applyProtection="1">
      <alignment horizontal="center" vertical="center" wrapText="1"/>
      <protection/>
    </xf>
    <xf numFmtId="10" fontId="94" fillId="34" borderId="17" xfId="0" applyNumberFormat="1" applyFont="1" applyFill="1" applyBorder="1" applyAlignment="1" applyProtection="1">
      <alignment horizontal="center" vertical="center" wrapText="1"/>
      <protection/>
    </xf>
    <xf numFmtId="0" fontId="10" fillId="2" borderId="40" xfId="0" applyFont="1" applyFill="1" applyBorder="1" applyAlignment="1" applyProtection="1">
      <alignment horizontal="center" vertical="center" wrapText="1"/>
      <protection/>
    </xf>
    <xf numFmtId="200" fontId="94" fillId="34" borderId="40" xfId="51" applyNumberFormat="1" applyFont="1" applyFill="1" applyBorder="1" applyAlignment="1" applyProtection="1">
      <alignment vertical="center" wrapText="1"/>
      <protection hidden="1" locked="0"/>
    </xf>
    <xf numFmtId="200" fontId="94" fillId="36" borderId="40" xfId="67" applyNumberFormat="1" applyFont="1" applyFill="1" applyBorder="1" applyAlignment="1" applyProtection="1">
      <alignment horizontal="right" vertical="center" wrapText="1"/>
      <protection hidden="1" locked="0"/>
    </xf>
    <xf numFmtId="187" fontId="94" fillId="34" borderId="40" xfId="0" applyNumberFormat="1" applyFont="1" applyFill="1" applyBorder="1" applyAlignment="1" applyProtection="1">
      <alignment horizontal="center" vertical="center" wrapText="1"/>
      <protection/>
    </xf>
    <xf numFmtId="10" fontId="94" fillId="34" borderId="41" xfId="0" applyNumberFormat="1" applyFont="1" applyFill="1" applyBorder="1" applyAlignment="1" applyProtection="1">
      <alignment horizontal="center" vertical="center" wrapText="1"/>
      <protection/>
    </xf>
    <xf numFmtId="9" fontId="94" fillId="0" borderId="38" xfId="67" applyFont="1" applyBorder="1" applyAlignment="1" applyProtection="1">
      <alignment vertical="center" wrapText="1"/>
      <protection/>
    </xf>
    <xf numFmtId="9" fontId="94" fillId="34" borderId="38" xfId="67" applyFont="1" applyFill="1" applyBorder="1" applyAlignment="1" applyProtection="1">
      <alignment vertical="center" wrapText="1"/>
      <protection/>
    </xf>
    <xf numFmtId="0" fontId="9" fillId="36" borderId="25" xfId="0" applyFont="1" applyFill="1" applyBorder="1" applyAlignment="1" applyProtection="1">
      <alignment horizontal="center" vertical="center" wrapText="1"/>
      <protection/>
    </xf>
    <xf numFmtId="200" fontId="86" fillId="0" borderId="40" xfId="51" applyNumberFormat="1" applyFont="1" applyBorder="1" applyAlignment="1" applyProtection="1">
      <alignment vertical="center" wrapText="1"/>
      <protection/>
    </xf>
    <xf numFmtId="187" fontId="94" fillId="34" borderId="28" xfId="0" applyNumberFormat="1" applyFont="1" applyFill="1" applyBorder="1" applyAlignment="1" applyProtection="1">
      <alignment horizontal="center" vertical="center" wrapText="1"/>
      <protection/>
    </xf>
    <xf numFmtId="10" fontId="94" fillId="34" borderId="22" xfId="0" applyNumberFormat="1" applyFont="1" applyFill="1" applyBorder="1" applyAlignment="1" applyProtection="1">
      <alignment horizontal="center" vertical="center" wrapText="1"/>
      <protection/>
    </xf>
    <xf numFmtId="187" fontId="94" fillId="34" borderId="15" xfId="0" applyNumberFormat="1" applyFont="1" applyFill="1" applyBorder="1" applyAlignment="1" applyProtection="1">
      <alignment horizontal="center" vertical="center" wrapText="1"/>
      <protection/>
    </xf>
    <xf numFmtId="10" fontId="94" fillId="34" borderId="13" xfId="0" applyNumberFormat="1" applyFont="1" applyFill="1" applyBorder="1" applyAlignment="1" applyProtection="1">
      <alignment horizontal="center" vertical="center" wrapText="1"/>
      <protection/>
    </xf>
    <xf numFmtId="171" fontId="94" fillId="0" borderId="28" xfId="51" applyFont="1" applyBorder="1" applyAlignment="1" applyProtection="1">
      <alignment vertical="center" wrapText="1"/>
      <protection locked="0"/>
    </xf>
    <xf numFmtId="188" fontId="94" fillId="0" borderId="28" xfId="0" applyNumberFormat="1" applyFont="1" applyFill="1" applyBorder="1" applyAlignment="1" applyProtection="1">
      <alignment horizontal="center" vertical="center" wrapText="1"/>
      <protection locked="0"/>
    </xf>
    <xf numFmtId="169" fontId="94" fillId="34" borderId="28" xfId="52" applyFont="1" applyFill="1" applyBorder="1" applyAlignment="1" applyProtection="1">
      <alignment vertical="center" wrapText="1"/>
      <protection hidden="1" locked="0"/>
    </xf>
    <xf numFmtId="200" fontId="94" fillId="34" borderId="28" xfId="51" applyNumberFormat="1" applyFont="1" applyFill="1" applyBorder="1" applyAlignment="1" applyProtection="1">
      <alignment vertical="center" wrapText="1"/>
      <protection hidden="1" locked="0"/>
    </xf>
    <xf numFmtId="200" fontId="86" fillId="0" borderId="15" xfId="51" applyNumberFormat="1" applyFont="1" applyBorder="1" applyAlignment="1" applyProtection="1">
      <alignment vertical="center" wrapText="1"/>
      <protection/>
    </xf>
    <xf numFmtId="169" fontId="94" fillId="34" borderId="38" xfId="52" applyFont="1" applyFill="1" applyBorder="1" applyAlignment="1" applyProtection="1">
      <alignment vertical="center" wrapText="1"/>
      <protection hidden="1" locked="0"/>
    </xf>
    <xf numFmtId="200" fontId="94" fillId="34" borderId="38" xfId="51" applyNumberFormat="1" applyFont="1" applyFill="1" applyBorder="1" applyAlignment="1" applyProtection="1">
      <alignment vertical="center" wrapText="1"/>
      <protection hidden="1" locked="0"/>
    </xf>
    <xf numFmtId="200" fontId="86" fillId="34" borderId="15" xfId="51" applyNumberFormat="1" applyFont="1" applyFill="1" applyBorder="1" applyAlignment="1" applyProtection="1">
      <alignment vertical="center" wrapText="1"/>
      <protection/>
    </xf>
    <xf numFmtId="187" fontId="94" fillId="39" borderId="15" xfId="0" applyNumberFormat="1" applyFont="1" applyFill="1" applyBorder="1" applyAlignment="1" applyProtection="1">
      <alignment horizontal="center" vertical="center" wrapText="1"/>
      <protection locked="0"/>
    </xf>
    <xf numFmtId="200" fontId="94" fillId="38" borderId="38" xfId="51" applyNumberFormat="1" applyFont="1" applyFill="1" applyBorder="1" applyAlignment="1" applyProtection="1">
      <alignment vertical="center" wrapText="1"/>
      <protection/>
    </xf>
    <xf numFmtId="200" fontId="86" fillId="36" borderId="40" xfId="67" applyNumberFormat="1" applyFont="1" applyFill="1" applyBorder="1" applyAlignment="1" applyProtection="1">
      <alignment horizontal="right" vertical="center" wrapText="1"/>
      <protection hidden="1" locked="0"/>
    </xf>
    <xf numFmtId="0" fontId="0" fillId="0" borderId="10" xfId="0" applyBorder="1" applyAlignment="1">
      <alignment horizontal="center" vertical="center" wrapText="1"/>
    </xf>
    <xf numFmtId="0" fontId="0" fillId="0" borderId="10" xfId="0" applyBorder="1" applyAlignment="1">
      <alignment horizontal="justify" vertical="center" wrapText="1"/>
    </xf>
    <xf numFmtId="0" fontId="9" fillId="2" borderId="19" xfId="59" applyFont="1" applyFill="1" applyBorder="1" applyAlignment="1" applyProtection="1">
      <alignment horizontal="center" vertical="center" wrapText="1"/>
      <protection/>
    </xf>
    <xf numFmtId="0" fontId="2" fillId="35" borderId="10" xfId="62" applyFont="1" applyFill="1" applyBorder="1" applyAlignment="1">
      <alignment horizontal="center" vertical="center"/>
      <protection/>
    </xf>
    <xf numFmtId="0" fontId="3" fillId="0" borderId="10" xfId="62" applyBorder="1" applyAlignment="1">
      <alignment vertical="center" wrapText="1"/>
      <protection/>
    </xf>
    <xf numFmtId="0" fontId="6" fillId="34" borderId="10" xfId="0" applyFont="1" applyFill="1" applyBorder="1" applyAlignment="1">
      <alignment vertical="center" wrapText="1"/>
    </xf>
    <xf numFmtId="0" fontId="10" fillId="0" borderId="10" xfId="0" applyFont="1" applyBorder="1" applyAlignment="1">
      <alignment vertical="center" wrapText="1"/>
    </xf>
    <xf numFmtId="0" fontId="0" fillId="34" borderId="10" xfId="0" applyFont="1" applyFill="1" applyBorder="1" applyAlignment="1">
      <alignment vertical="center" wrapText="1"/>
    </xf>
    <xf numFmtId="0" fontId="0" fillId="0" borderId="10" xfId="0" applyFont="1" applyBorder="1" applyAlignment="1">
      <alignment vertical="center" wrapText="1"/>
    </xf>
    <xf numFmtId="0" fontId="99" fillId="35" borderId="10" xfId="0" applyFont="1" applyFill="1" applyBorder="1" applyAlignment="1">
      <alignment horizontal="center" vertical="center"/>
    </xf>
    <xf numFmtId="0" fontId="84" fillId="0" borderId="10" xfId="0" applyFont="1" applyBorder="1" applyAlignment="1">
      <alignment horizontal="justify" vertical="center"/>
    </xf>
    <xf numFmtId="0" fontId="100" fillId="0" borderId="10" xfId="0" applyFont="1" applyBorder="1" applyAlignment="1">
      <alignment horizontal="justify" vertical="center"/>
    </xf>
    <xf numFmtId="0" fontId="0" fillId="0" borderId="0" xfId="0" applyFill="1" applyAlignment="1">
      <alignment/>
    </xf>
    <xf numFmtId="0" fontId="0" fillId="0" borderId="0" xfId="0" applyBorder="1" applyAlignment="1">
      <alignment/>
    </xf>
    <xf numFmtId="0" fontId="101" fillId="0" borderId="0" xfId="0" applyFont="1" applyAlignment="1">
      <alignment horizontal="center" vertical="center"/>
    </xf>
    <xf numFmtId="0" fontId="101" fillId="0" borderId="0" xfId="0" applyFont="1" applyAlignment="1">
      <alignment horizontal="left" vertical="center" wrapText="1" indent="1"/>
    </xf>
    <xf numFmtId="0" fontId="101" fillId="0" borderId="0" xfId="0" applyFont="1" applyFill="1" applyAlignment="1">
      <alignment horizontal="left" vertical="center" indent="1"/>
    </xf>
    <xf numFmtId="0" fontId="101" fillId="34" borderId="0" xfId="0" applyFont="1" applyFill="1" applyAlignment="1">
      <alignment horizontal="left" vertical="center" indent="1"/>
    </xf>
    <xf numFmtId="0" fontId="101" fillId="34" borderId="10" xfId="0" applyFont="1" applyFill="1" applyBorder="1" applyAlignment="1">
      <alignment horizontal="center" vertical="center"/>
    </xf>
    <xf numFmtId="0" fontId="101" fillId="34" borderId="10" xfId="0" applyFont="1" applyFill="1" applyBorder="1" applyAlignment="1">
      <alignment horizontal="left" vertical="center" wrapText="1" indent="1"/>
    </xf>
    <xf numFmtId="0" fontId="6" fillId="34" borderId="10" xfId="0" applyFont="1" applyFill="1" applyBorder="1" applyAlignment="1">
      <alignment horizontal="left" vertical="center" wrapText="1" indent="1"/>
    </xf>
    <xf numFmtId="0" fontId="0" fillId="34" borderId="0" xfId="0" applyFill="1" applyBorder="1" applyAlignment="1">
      <alignment/>
    </xf>
    <xf numFmtId="0" fontId="101" fillId="34" borderId="0" xfId="0" applyFont="1" applyFill="1" applyAlignment="1">
      <alignment horizontal="center" vertical="center"/>
    </xf>
    <xf numFmtId="0" fontId="101" fillId="34" borderId="0" xfId="0" applyFont="1" applyFill="1" applyAlignment="1">
      <alignment horizontal="left" vertical="center" wrapText="1" indent="1"/>
    </xf>
    <xf numFmtId="0" fontId="0" fillId="0" borderId="15" xfId="0" applyBorder="1" applyAlignment="1">
      <alignment/>
    </xf>
    <xf numFmtId="0" fontId="0" fillId="0" borderId="10" xfId="0" applyBorder="1" applyAlignment="1">
      <alignment/>
    </xf>
    <xf numFmtId="203" fontId="94" fillId="34" borderId="10" xfId="55" applyNumberFormat="1" applyFont="1" applyFill="1" applyBorder="1" applyAlignment="1" applyProtection="1">
      <alignment vertical="center" wrapText="1"/>
      <protection locked="0"/>
    </xf>
    <xf numFmtId="200" fontId="94" fillId="38" borderId="38" xfId="51" applyNumberFormat="1" applyFont="1" applyFill="1" applyBorder="1" applyAlignment="1" applyProtection="1">
      <alignment vertical="center" wrapText="1"/>
      <protection locked="0"/>
    </xf>
    <xf numFmtId="14" fontId="90" fillId="0" borderId="10" xfId="0" applyNumberFormat="1" applyFont="1" applyFill="1" applyBorder="1" applyAlignment="1" applyProtection="1">
      <alignment/>
      <protection/>
    </xf>
    <xf numFmtId="171" fontId="94" fillId="0" borderId="0" xfId="67" applyNumberFormat="1" applyFont="1" applyFill="1" applyBorder="1" applyAlignment="1" applyProtection="1">
      <alignment horizontal="center" vertical="center" wrapText="1"/>
      <protection/>
    </xf>
    <xf numFmtId="171" fontId="9" fillId="0" borderId="0" xfId="63" applyNumberFormat="1" applyFont="1" applyFill="1" applyBorder="1" applyAlignment="1" applyProtection="1">
      <alignment horizontal="center" vertical="center" wrapText="1"/>
      <protection/>
    </xf>
    <xf numFmtId="169" fontId="0" fillId="0" borderId="10" xfId="52" applyFont="1" applyBorder="1" applyAlignment="1">
      <alignment vertical="center"/>
    </xf>
    <xf numFmtId="200" fontId="94" fillId="36" borderId="10" xfId="67" applyNumberFormat="1" applyFont="1" applyFill="1" applyBorder="1" applyAlignment="1" applyProtection="1">
      <alignment horizontal="right" vertical="center" wrapText="1"/>
      <protection hidden="1" locked="0"/>
    </xf>
    <xf numFmtId="0" fontId="94" fillId="38" borderId="38" xfId="67" applyNumberFormat="1" applyFont="1" applyFill="1" applyBorder="1" applyAlignment="1" applyProtection="1">
      <alignment vertical="center" wrapText="1"/>
      <protection hidden="1" locked="0"/>
    </xf>
    <xf numFmtId="200" fontId="94" fillId="36" borderId="38" xfId="67" applyNumberFormat="1" applyFont="1" applyFill="1" applyBorder="1" applyAlignment="1" applyProtection="1">
      <alignment horizontal="center" vertical="center" wrapText="1"/>
      <protection hidden="1" locked="0"/>
    </xf>
    <xf numFmtId="169" fontId="94" fillId="34" borderId="40" xfId="52" applyFont="1" applyFill="1" applyBorder="1" applyAlignment="1" applyProtection="1">
      <alignment vertical="center" wrapText="1"/>
      <protection hidden="1" locked="0"/>
    </xf>
    <xf numFmtId="0" fontId="10" fillId="2" borderId="28" xfId="0" applyFont="1" applyFill="1" applyBorder="1" applyAlignment="1" applyProtection="1">
      <alignment horizontal="center" vertical="center" wrapText="1"/>
      <protection/>
    </xf>
    <xf numFmtId="171" fontId="94" fillId="0" borderId="28" xfId="51" applyFont="1" applyBorder="1" applyAlignment="1" applyProtection="1">
      <alignment vertical="center" wrapText="1"/>
      <protection/>
    </xf>
    <xf numFmtId="200" fontId="94" fillId="34" borderId="28" xfId="51" applyNumberFormat="1" applyFont="1" applyFill="1" applyBorder="1" applyAlignment="1" applyProtection="1">
      <alignment vertical="center" wrapText="1"/>
      <protection/>
    </xf>
    <xf numFmtId="200" fontId="94" fillId="0" borderId="28" xfId="51" applyNumberFormat="1" applyFont="1" applyBorder="1" applyAlignment="1" applyProtection="1">
      <alignment vertical="center" wrapText="1"/>
      <protection/>
    </xf>
    <xf numFmtId="200" fontId="94" fillId="36" borderId="28" xfId="67" applyNumberFormat="1" applyFont="1" applyFill="1" applyBorder="1" applyAlignment="1" applyProtection="1">
      <alignment horizontal="right" vertical="center" wrapText="1"/>
      <protection hidden="1" locked="0"/>
    </xf>
    <xf numFmtId="200" fontId="94" fillId="36" borderId="42" xfId="67" applyNumberFormat="1" applyFont="1" applyFill="1" applyBorder="1" applyAlignment="1" applyProtection="1">
      <alignment horizontal="right" vertical="center" wrapText="1"/>
      <protection hidden="1" locked="0"/>
    </xf>
    <xf numFmtId="0" fontId="9" fillId="36" borderId="12" xfId="0" applyFont="1" applyFill="1" applyBorder="1" applyAlignment="1" applyProtection="1">
      <alignment horizontal="center" vertical="center" wrapText="1"/>
      <protection/>
    </xf>
    <xf numFmtId="200" fontId="94" fillId="36" borderId="38" xfId="67" applyNumberFormat="1" applyFont="1" applyFill="1" applyBorder="1" applyAlignment="1" applyProtection="1">
      <alignment horizontal="right" vertical="center" wrapText="1"/>
      <protection hidden="1" locked="0"/>
    </xf>
    <xf numFmtId="169" fontId="0" fillId="0" borderId="40" xfId="52" applyFont="1" applyBorder="1" applyAlignment="1">
      <alignment vertical="center"/>
    </xf>
    <xf numFmtId="171" fontId="94" fillId="40" borderId="40" xfId="51" applyFont="1" applyFill="1" applyBorder="1" applyAlignment="1" applyProtection="1">
      <alignment vertical="center" wrapText="1"/>
      <protection/>
    </xf>
    <xf numFmtId="200" fontId="94" fillId="41" borderId="40" xfId="51" applyNumberFormat="1" applyFont="1" applyFill="1" applyBorder="1" applyAlignment="1" applyProtection="1">
      <alignment vertical="center" wrapText="1"/>
      <protection/>
    </xf>
    <xf numFmtId="200" fontId="94" fillId="40" borderId="40" xfId="51" applyNumberFormat="1" applyFont="1" applyFill="1" applyBorder="1" applyAlignment="1" applyProtection="1">
      <alignment vertical="center" wrapText="1"/>
      <protection/>
    </xf>
    <xf numFmtId="171" fontId="94" fillId="41" borderId="40" xfId="51" applyFont="1" applyFill="1" applyBorder="1" applyAlignment="1" applyProtection="1">
      <alignment vertical="center" wrapText="1"/>
      <protection locked="0"/>
    </xf>
    <xf numFmtId="187" fontId="94" fillId="39" borderId="40" xfId="0" applyNumberFormat="1" applyFont="1" applyFill="1" applyBorder="1" applyAlignment="1" applyProtection="1">
      <alignment horizontal="center" vertical="center" wrapText="1"/>
      <protection locked="0"/>
    </xf>
    <xf numFmtId="0" fontId="83" fillId="34" borderId="10" xfId="0" applyFont="1" applyFill="1" applyBorder="1" applyAlignment="1" applyProtection="1">
      <alignment horizontal="left" vertical="center" wrapText="1"/>
      <protection/>
    </xf>
    <xf numFmtId="0" fontId="92" fillId="0" borderId="0" xfId="0"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2" fillId="0" borderId="0" xfId="0" applyFont="1" applyBorder="1" applyAlignment="1" applyProtection="1">
      <alignment horizontal="center" vertical="center" wrapText="1"/>
      <protection/>
    </xf>
    <xf numFmtId="0" fontId="86" fillId="34" borderId="10" xfId="0" applyFont="1" applyFill="1" applyBorder="1" applyAlignment="1" applyProtection="1">
      <alignment horizontal="center" vertical="center" wrapText="1"/>
      <protection/>
    </xf>
    <xf numFmtId="0" fontId="9" fillId="2" borderId="19" xfId="59" applyFont="1" applyFill="1" applyBorder="1" applyAlignment="1" applyProtection="1">
      <alignment horizontal="center" vertical="center" wrapText="1"/>
      <protection/>
    </xf>
    <xf numFmtId="0" fontId="9" fillId="2" borderId="35" xfId="59" applyFont="1" applyFill="1" applyBorder="1" applyAlignment="1" applyProtection="1">
      <alignment horizontal="center" vertical="center" wrapText="1"/>
      <protection/>
    </xf>
    <xf numFmtId="0" fontId="94" fillId="0" borderId="10" xfId="0" applyFont="1" applyBorder="1" applyAlignment="1" applyProtection="1">
      <alignment horizontal="justify" vertical="center" wrapText="1"/>
      <protection/>
    </xf>
    <xf numFmtId="0" fontId="9" fillId="42" borderId="10" xfId="0" applyFont="1" applyFill="1" applyBorder="1" applyAlignment="1" applyProtection="1">
      <alignment horizontal="center" vertical="center"/>
      <protection/>
    </xf>
    <xf numFmtId="0" fontId="9" fillId="35" borderId="10" xfId="0" applyFont="1" applyFill="1" applyBorder="1" applyAlignment="1" applyProtection="1">
      <alignment horizontal="justify" vertical="center" wrapText="1"/>
      <protection/>
    </xf>
    <xf numFmtId="0" fontId="5" fillId="2" borderId="10" xfId="59" applyFont="1" applyFill="1" applyBorder="1" applyAlignment="1" applyProtection="1">
      <alignment horizontal="center" vertical="center" wrapText="1"/>
      <protection/>
    </xf>
    <xf numFmtId="0" fontId="9" fillId="2" borderId="20" xfId="59" applyFont="1" applyFill="1" applyBorder="1" applyAlignment="1" applyProtection="1">
      <alignment horizontal="center" vertical="center" wrapText="1"/>
      <protection/>
    </xf>
    <xf numFmtId="0" fontId="9" fillId="2" borderId="10" xfId="59" applyFont="1" applyFill="1" applyBorder="1" applyAlignment="1" applyProtection="1">
      <alignment horizontal="center" vertical="center" wrapText="1"/>
      <protection/>
    </xf>
    <xf numFmtId="0" fontId="9" fillId="2" borderId="28" xfId="59" applyFont="1" applyFill="1" applyBorder="1" applyAlignment="1" applyProtection="1">
      <alignment horizontal="center" vertical="center" wrapText="1"/>
      <protection/>
    </xf>
    <xf numFmtId="0" fontId="9" fillId="2" borderId="15" xfId="59" applyFont="1" applyFill="1" applyBorder="1" applyAlignment="1" applyProtection="1">
      <alignment horizontal="center" vertical="center" wrapText="1"/>
      <protection/>
    </xf>
    <xf numFmtId="0" fontId="94" fillId="2" borderId="28" xfId="0" applyFont="1" applyFill="1" applyBorder="1" applyAlignment="1" applyProtection="1">
      <alignment horizontal="center" vertical="center" wrapText="1"/>
      <protection/>
    </xf>
    <xf numFmtId="0" fontId="94" fillId="2" borderId="43" xfId="0" applyFont="1" applyFill="1" applyBorder="1" applyAlignment="1" applyProtection="1">
      <alignment horizontal="center" vertical="center" wrapText="1"/>
      <protection/>
    </xf>
    <xf numFmtId="0" fontId="94" fillId="2" borderId="1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86" fillId="34" borderId="19" xfId="0" applyFont="1" applyFill="1" applyBorder="1" applyAlignment="1" applyProtection="1">
      <alignment horizontal="center" vertical="center" wrapText="1"/>
      <protection/>
    </xf>
    <xf numFmtId="0" fontId="86" fillId="34" borderId="35" xfId="0" applyFont="1" applyFill="1" applyBorder="1" applyAlignment="1" applyProtection="1">
      <alignment horizontal="center" vertical="center" wrapText="1"/>
      <protection/>
    </xf>
    <xf numFmtId="0" fontId="86" fillId="34" borderId="20" xfId="0" applyFont="1" applyFill="1" applyBorder="1" applyAlignment="1" applyProtection="1">
      <alignment horizontal="center" vertical="center" wrapText="1"/>
      <protection/>
    </xf>
    <xf numFmtId="0" fontId="86" fillId="34" borderId="19" xfId="0" applyFont="1" applyFill="1" applyBorder="1" applyAlignment="1" applyProtection="1">
      <alignment horizontal="center" vertical="center"/>
      <protection/>
    </xf>
    <xf numFmtId="0" fontId="86" fillId="34" borderId="35" xfId="0" applyFont="1" applyFill="1" applyBorder="1" applyAlignment="1" applyProtection="1">
      <alignment horizontal="center" vertical="center"/>
      <protection/>
    </xf>
    <xf numFmtId="0" fontId="86" fillId="34" borderId="20" xfId="0" applyFont="1" applyFill="1" applyBorder="1" applyAlignment="1" applyProtection="1">
      <alignment horizontal="center" vertical="center"/>
      <protection/>
    </xf>
    <xf numFmtId="0" fontId="94" fillId="0" borderId="10" xfId="0" applyFont="1" applyBorder="1" applyAlignment="1" applyProtection="1">
      <alignment horizontal="center" vertical="center" wrapText="1"/>
      <protection/>
    </xf>
    <xf numFmtId="0" fontId="94" fillId="34" borderId="10" xfId="67" applyNumberFormat="1" applyFont="1" applyFill="1" applyBorder="1" applyAlignment="1" applyProtection="1">
      <alignment horizontal="justify" vertical="center" wrapText="1"/>
      <protection/>
    </xf>
    <xf numFmtId="0" fontId="94" fillId="0" borderId="38" xfId="0" applyFont="1" applyBorder="1" applyAlignment="1" applyProtection="1">
      <alignment horizontal="center" vertical="center" wrapText="1"/>
      <protection/>
    </xf>
    <xf numFmtId="0" fontId="94" fillId="0" borderId="28" xfId="0" applyFont="1" applyBorder="1" applyAlignment="1" applyProtection="1">
      <alignment horizontal="center" vertical="center" wrapText="1"/>
      <protection/>
    </xf>
    <xf numFmtId="37" fontId="94" fillId="43" borderId="38" xfId="52" applyNumberFormat="1" applyFont="1" applyFill="1" applyBorder="1" applyAlignment="1" applyProtection="1">
      <alignment horizontal="center" vertical="center" wrapText="1"/>
      <protection hidden="1" locked="0"/>
    </xf>
    <xf numFmtId="37" fontId="94" fillId="43" borderId="40" xfId="52" applyNumberFormat="1" applyFont="1" applyFill="1" applyBorder="1" applyAlignment="1" applyProtection="1">
      <alignment horizontal="center" vertical="center" wrapText="1"/>
      <protection hidden="1" locked="0"/>
    </xf>
    <xf numFmtId="0" fontId="94" fillId="0" borderId="44" xfId="0" applyFont="1" applyBorder="1" applyAlignment="1" applyProtection="1">
      <alignment horizontal="center" vertical="center" wrapText="1"/>
      <protection/>
    </xf>
    <xf numFmtId="0" fontId="94" fillId="0" borderId="25" xfId="0" applyFont="1" applyBorder="1" applyAlignment="1" applyProtection="1">
      <alignment horizontal="center" vertical="center" wrapText="1"/>
      <protection/>
    </xf>
    <xf numFmtId="0" fontId="94" fillId="0" borderId="40" xfId="0" applyFont="1" applyBorder="1" applyAlignment="1" applyProtection="1">
      <alignment horizontal="center" vertical="center" wrapText="1"/>
      <protection/>
    </xf>
    <xf numFmtId="0" fontId="94" fillId="38" borderId="38" xfId="67" applyNumberFormat="1" applyFont="1" applyFill="1" applyBorder="1" applyAlignment="1" applyProtection="1">
      <alignment horizontal="center" vertical="center" wrapText="1"/>
      <protection hidden="1" locked="0"/>
    </xf>
    <xf numFmtId="0" fontId="86" fillId="34" borderId="31" xfId="0" applyFont="1" applyFill="1" applyBorder="1" applyAlignment="1" applyProtection="1">
      <alignment horizontal="center" vertical="center" wrapText="1"/>
      <protection/>
    </xf>
    <xf numFmtId="0" fontId="86" fillId="34" borderId="37" xfId="0" applyFont="1" applyFill="1" applyBorder="1" applyAlignment="1" applyProtection="1">
      <alignment horizontal="center" vertical="center" wrapText="1"/>
      <protection/>
    </xf>
    <xf numFmtId="0" fontId="86" fillId="34" borderId="45" xfId="0" applyFont="1" applyFill="1" applyBorder="1" applyAlignment="1" applyProtection="1">
      <alignment horizontal="center" vertical="center" wrapText="1"/>
      <protection/>
    </xf>
    <xf numFmtId="0" fontId="94" fillId="34" borderId="38" xfId="0" applyFont="1" applyFill="1" applyBorder="1" applyAlignment="1" applyProtection="1">
      <alignment horizontal="center" vertical="center" wrapText="1"/>
      <protection/>
    </xf>
    <xf numFmtId="0" fontId="94" fillId="34" borderId="10" xfId="0" applyFont="1" applyFill="1" applyBorder="1" applyAlignment="1" applyProtection="1">
      <alignment horizontal="center" vertical="center" wrapText="1"/>
      <protection/>
    </xf>
    <xf numFmtId="0" fontId="94" fillId="34" borderId="28" xfId="0" applyFont="1" applyFill="1" applyBorder="1" applyAlignment="1" applyProtection="1">
      <alignment horizontal="center" vertical="center" wrapText="1"/>
      <protection/>
    </xf>
    <xf numFmtId="0" fontId="94" fillId="0" borderId="18" xfId="0" applyFont="1" applyBorder="1" applyAlignment="1" applyProtection="1">
      <alignment horizontal="center" vertical="center" wrapText="1"/>
      <protection/>
    </xf>
    <xf numFmtId="0" fontId="94" fillId="0" borderId="23" xfId="0" applyFont="1" applyBorder="1" applyAlignment="1" applyProtection="1">
      <alignment horizontal="center" vertical="center" wrapText="1"/>
      <protection/>
    </xf>
    <xf numFmtId="0" fontId="9" fillId="42" borderId="10" xfId="0" applyFont="1" applyFill="1" applyBorder="1" applyAlignment="1" applyProtection="1">
      <alignment horizontal="center" vertical="center" wrapText="1"/>
      <protection hidden="1"/>
    </xf>
    <xf numFmtId="0" fontId="86" fillId="0" borderId="19" xfId="0" applyFont="1" applyFill="1" applyBorder="1" applyAlignment="1" applyProtection="1">
      <alignment horizontal="center" vertical="center" wrapText="1"/>
      <protection/>
    </xf>
    <xf numFmtId="0" fontId="86" fillId="0" borderId="35" xfId="0" applyFont="1" applyFill="1" applyBorder="1" applyAlignment="1" applyProtection="1">
      <alignment horizontal="center" vertical="center" wrapText="1"/>
      <protection/>
    </xf>
    <xf numFmtId="0" fontId="86" fillId="0" borderId="20" xfId="0" applyFont="1" applyFill="1" applyBorder="1" applyAlignment="1" applyProtection="1">
      <alignment horizontal="center" vertical="center" wrapText="1"/>
      <protection/>
    </xf>
    <xf numFmtId="0" fontId="9" fillId="42" borderId="10" xfId="0" applyFont="1" applyFill="1" applyBorder="1" applyAlignment="1" applyProtection="1">
      <alignment horizontal="center" vertical="center" wrapText="1"/>
      <protection/>
    </xf>
    <xf numFmtId="0" fontId="86" fillId="0" borderId="19" xfId="0" applyFont="1" applyFill="1" applyBorder="1" applyAlignment="1" applyProtection="1">
      <alignment horizontal="center" vertical="center"/>
      <protection/>
    </xf>
    <xf numFmtId="0" fontId="86" fillId="0" borderId="35" xfId="0" applyFont="1" applyFill="1" applyBorder="1" applyAlignment="1" applyProtection="1">
      <alignment horizontal="center" vertical="center"/>
      <protection/>
    </xf>
    <xf numFmtId="0" fontId="86" fillId="0" borderId="20" xfId="0" applyFont="1" applyFill="1" applyBorder="1" applyAlignment="1" applyProtection="1">
      <alignment horizontal="center" vertical="center"/>
      <protection/>
    </xf>
    <xf numFmtId="0" fontId="86" fillId="34" borderId="46" xfId="0" applyFont="1" applyFill="1" applyBorder="1" applyAlignment="1" applyProtection="1">
      <alignment horizontal="center" vertical="center" wrapText="1"/>
      <protection/>
    </xf>
    <xf numFmtId="0" fontId="86" fillId="34" borderId="47" xfId="0" applyFont="1" applyFill="1" applyBorder="1" applyAlignment="1" applyProtection="1">
      <alignment horizontal="center" vertical="center" wrapText="1"/>
      <protection/>
    </xf>
    <xf numFmtId="187" fontId="10" fillId="0" borderId="28" xfId="0" applyNumberFormat="1" applyFont="1" applyFill="1" applyBorder="1" applyAlignment="1" applyProtection="1">
      <alignment horizontal="center" vertical="center" wrapText="1"/>
      <protection/>
    </xf>
    <xf numFmtId="187" fontId="10" fillId="0" borderId="15"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9" fontId="3" fillId="0" borderId="28" xfId="0" applyNumberFormat="1" applyFont="1" applyFill="1" applyBorder="1" applyAlignment="1" applyProtection="1">
      <alignment horizontal="center" vertical="center" wrapText="1"/>
      <protection/>
    </xf>
    <xf numFmtId="9" fontId="3" fillId="0" borderId="15"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locked="0"/>
    </xf>
    <xf numFmtId="0" fontId="9" fillId="42" borderId="19" xfId="0" applyFont="1" applyFill="1" applyBorder="1" applyAlignment="1" applyProtection="1">
      <alignment horizontal="center" vertical="center" wrapText="1"/>
      <protection/>
    </xf>
    <xf numFmtId="0" fontId="9" fillId="42" borderId="35" xfId="0" applyFont="1" applyFill="1" applyBorder="1" applyAlignment="1" applyProtection="1">
      <alignment horizontal="center" vertical="center" wrapText="1"/>
      <protection/>
    </xf>
    <xf numFmtId="0" fontId="9" fillId="42" borderId="20" xfId="0" applyFont="1" applyFill="1" applyBorder="1" applyAlignment="1" applyProtection="1">
      <alignment horizontal="center" vertical="center" wrapText="1"/>
      <protection/>
    </xf>
    <xf numFmtId="0" fontId="81" fillId="0" borderId="0" xfId="0" applyFont="1" applyAlignment="1" applyProtection="1">
      <alignment horizontal="center"/>
      <protection/>
    </xf>
    <xf numFmtId="0" fontId="2" fillId="42" borderId="24" xfId="0" applyFont="1" applyFill="1" applyBorder="1" applyAlignment="1" applyProtection="1">
      <alignment horizontal="center" vertical="center" wrapText="1"/>
      <protection/>
    </xf>
    <xf numFmtId="0" fontId="2" fillId="42" borderId="36" xfId="0" applyFont="1" applyFill="1" applyBorder="1" applyAlignment="1" applyProtection="1">
      <alignment horizontal="center" vertical="center" wrapText="1"/>
      <protection/>
    </xf>
    <xf numFmtId="0" fontId="2" fillId="42" borderId="48" xfId="0" applyFont="1" applyFill="1" applyBorder="1" applyAlignment="1" applyProtection="1">
      <alignment horizontal="center" vertical="center" wrapText="1"/>
      <protection/>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8" fillId="0" borderId="49" xfId="61" applyFont="1" applyFill="1" applyBorder="1" applyAlignment="1">
      <alignment horizontal="center" vertical="center" wrapText="1"/>
      <protection/>
    </xf>
    <xf numFmtId="0" fontId="8" fillId="0" borderId="50" xfId="61" applyFont="1" applyFill="1" applyBorder="1" applyAlignment="1">
      <alignment horizontal="center" vertical="center" wrapText="1"/>
      <protection/>
    </xf>
    <xf numFmtId="0" fontId="8" fillId="0" borderId="51" xfId="61" applyFont="1" applyFill="1" applyBorder="1" applyAlignment="1">
      <alignment horizontal="center" vertical="center" wrapText="1"/>
      <protection/>
    </xf>
    <xf numFmtId="0" fontId="5" fillId="36" borderId="31" xfId="61" applyFont="1" applyFill="1" applyBorder="1" applyAlignment="1">
      <alignment horizontal="center" vertical="center"/>
      <protection/>
    </xf>
    <xf numFmtId="0" fontId="5" fillId="36" borderId="45" xfId="61"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1" fillId="0" borderId="10" xfId="61" applyFont="1" applyFill="1" applyBorder="1" applyAlignment="1">
      <alignment horizontal="center" vertical="center" wrapText="1"/>
      <protection/>
    </xf>
    <xf numFmtId="0" fontId="86" fillId="0" borderId="10" xfId="0" applyFont="1" applyFill="1" applyBorder="1" applyAlignment="1" applyProtection="1">
      <alignment horizontal="center" vertical="center" wrapText="1"/>
      <protection/>
    </xf>
    <xf numFmtId="0" fontId="86" fillId="0" borderId="10" xfId="0" applyFont="1" applyFill="1" applyBorder="1" applyAlignment="1" applyProtection="1">
      <alignment horizontal="center" vertical="center"/>
      <protection/>
    </xf>
    <xf numFmtId="188" fontId="12" fillId="36" borderId="19" xfId="61" applyNumberFormat="1" applyFont="1" applyFill="1" applyBorder="1" applyAlignment="1" applyProtection="1">
      <alignment horizontal="center" vertical="center" wrapText="1"/>
      <protection/>
    </xf>
    <xf numFmtId="188" fontId="12" fillId="36" borderId="35" xfId="61" applyNumberFormat="1" applyFont="1" applyFill="1" applyBorder="1" applyAlignment="1" applyProtection="1">
      <alignment horizontal="center" vertical="center" wrapText="1"/>
      <protection/>
    </xf>
    <xf numFmtId="188" fontId="12" fillId="36" borderId="20" xfId="61" applyNumberFormat="1" applyFont="1" applyFill="1" applyBorder="1" applyAlignment="1" applyProtection="1">
      <alignment horizontal="center" vertical="center" wrapText="1"/>
      <protection/>
    </xf>
    <xf numFmtId="187" fontId="12" fillId="36" borderId="19" xfId="61" applyNumberFormat="1" applyFont="1" applyFill="1" applyBorder="1" applyAlignment="1" applyProtection="1">
      <alignment horizontal="center" vertical="center" wrapText="1"/>
      <protection/>
    </xf>
    <xf numFmtId="187" fontId="12" fillId="36" borderId="35" xfId="61" applyNumberFormat="1" applyFont="1" applyFill="1" applyBorder="1" applyAlignment="1" applyProtection="1">
      <alignment horizontal="center" vertical="center" wrapText="1"/>
      <protection/>
    </xf>
    <xf numFmtId="187" fontId="12" fillId="36" borderId="20" xfId="61" applyNumberFormat="1" applyFont="1" applyFill="1" applyBorder="1" applyAlignment="1" applyProtection="1">
      <alignment horizontal="center" vertical="center" wrapText="1"/>
      <protection/>
    </xf>
    <xf numFmtId="0" fontId="10" fillId="0" borderId="10" xfId="61" applyFont="1" applyBorder="1" applyAlignment="1" applyProtection="1">
      <alignment horizontal="center" vertical="center" wrapText="1"/>
      <protection locked="0"/>
    </xf>
    <xf numFmtId="0" fontId="9" fillId="36" borderId="10" xfId="61" applyFont="1" applyFill="1" applyBorder="1" applyAlignment="1">
      <alignment horizontal="center" vertical="center"/>
      <protection/>
    </xf>
    <xf numFmtId="0" fontId="6" fillId="36" borderId="31" xfId="61" applyFont="1" applyFill="1" applyBorder="1" applyAlignment="1">
      <alignment horizontal="center"/>
      <protection/>
    </xf>
    <xf numFmtId="0" fontId="6" fillId="36" borderId="37" xfId="61" applyFont="1" applyFill="1" applyBorder="1" applyAlignment="1">
      <alignment horizontal="center"/>
      <protection/>
    </xf>
    <xf numFmtId="0" fontId="6" fillId="36" borderId="52" xfId="61" applyFont="1" applyFill="1" applyBorder="1" applyAlignment="1">
      <alignment horizontal="center"/>
      <protection/>
    </xf>
    <xf numFmtId="187" fontId="10" fillId="34" borderId="10" xfId="61" applyNumberFormat="1" applyFont="1" applyFill="1" applyBorder="1" applyAlignment="1" applyProtection="1">
      <alignment horizontal="center" vertical="center" wrapText="1"/>
      <protection locked="0"/>
    </xf>
    <xf numFmtId="188" fontId="9" fillId="36" borderId="19" xfId="61" applyNumberFormat="1" applyFont="1" applyFill="1" applyBorder="1" applyAlignment="1">
      <alignment horizontal="center" vertical="center" wrapText="1"/>
      <protection/>
    </xf>
    <xf numFmtId="188" fontId="9" fillId="36" borderId="35" xfId="61" applyNumberFormat="1" applyFont="1" applyFill="1" applyBorder="1" applyAlignment="1">
      <alignment horizontal="center" vertical="center" wrapText="1"/>
      <protection/>
    </xf>
    <xf numFmtId="188" fontId="9" fillId="36" borderId="20" xfId="61" applyNumberFormat="1" applyFont="1" applyFill="1" applyBorder="1" applyAlignment="1">
      <alignment horizontal="center" vertical="center" wrapText="1"/>
      <protection/>
    </xf>
    <xf numFmtId="0" fontId="9" fillId="44" borderId="10" xfId="61" applyFont="1" applyFill="1" applyBorder="1" applyAlignment="1">
      <alignment horizontal="center" vertical="center" wrapText="1"/>
      <protection/>
    </xf>
    <xf numFmtId="0" fontId="12" fillId="44" borderId="10" xfId="61" applyFont="1" applyFill="1" applyBorder="1" applyAlignment="1">
      <alignment horizontal="center" vertical="center" wrapText="1"/>
      <protection/>
    </xf>
    <xf numFmtId="0" fontId="102" fillId="45" borderId="10" xfId="61" applyFont="1" applyFill="1" applyBorder="1" applyAlignment="1">
      <alignment horizontal="center" vertical="center" wrapText="1"/>
      <protection/>
    </xf>
    <xf numFmtId="186" fontId="10" fillId="0" borderId="10" xfId="37" applyFont="1" applyBorder="1" applyAlignment="1">
      <alignment horizontal="center" vertical="center" wrapText="1"/>
    </xf>
    <xf numFmtId="188" fontId="10" fillId="2" borderId="24" xfId="61" applyNumberFormat="1" applyFont="1" applyFill="1" applyBorder="1" applyAlignment="1">
      <alignment horizontal="center" vertical="center" wrapText="1"/>
      <protection/>
    </xf>
    <xf numFmtId="188" fontId="10" fillId="2" borderId="36" xfId="61" applyNumberFormat="1" applyFont="1" applyFill="1" applyBorder="1" applyAlignment="1">
      <alignment horizontal="center" vertical="center" wrapText="1"/>
      <protection/>
    </xf>
    <xf numFmtId="188" fontId="10" fillId="2" borderId="48" xfId="61" applyNumberFormat="1" applyFont="1" applyFill="1" applyBorder="1" applyAlignment="1">
      <alignment horizontal="center" vertical="center" wrapText="1"/>
      <protection/>
    </xf>
    <xf numFmtId="188" fontId="10" fillId="2" borderId="53" xfId="61" applyNumberFormat="1" applyFont="1" applyFill="1" applyBorder="1" applyAlignment="1">
      <alignment horizontal="center" vertical="center" wrapText="1"/>
      <protection/>
    </xf>
    <xf numFmtId="188" fontId="10" fillId="2" borderId="0" xfId="61" applyNumberFormat="1" applyFont="1" applyFill="1" applyBorder="1" applyAlignment="1">
      <alignment horizontal="center" vertical="center" wrapText="1"/>
      <protection/>
    </xf>
    <xf numFmtId="188" fontId="10" fillId="2" borderId="54" xfId="61" applyNumberFormat="1" applyFont="1" applyFill="1" applyBorder="1" applyAlignment="1">
      <alignment horizontal="center" vertical="center" wrapText="1"/>
      <protection/>
    </xf>
    <xf numFmtId="188" fontId="10" fillId="2" borderId="14" xfId="61" applyNumberFormat="1" applyFont="1" applyFill="1" applyBorder="1" applyAlignment="1">
      <alignment horizontal="center" vertical="center" wrapText="1"/>
      <protection/>
    </xf>
    <xf numFmtId="188" fontId="10" fillId="2" borderId="34" xfId="61" applyNumberFormat="1" applyFont="1" applyFill="1" applyBorder="1" applyAlignment="1">
      <alignment horizontal="center" vertical="center" wrapText="1"/>
      <protection/>
    </xf>
    <xf numFmtId="188" fontId="10" fillId="2" borderId="16" xfId="61" applyNumberFormat="1" applyFont="1" applyFill="1" applyBorder="1" applyAlignment="1">
      <alignment horizontal="center" vertical="center" wrapText="1"/>
      <protection/>
    </xf>
    <xf numFmtId="0" fontId="103" fillId="0" borderId="10" xfId="0" applyFont="1" applyFill="1" applyBorder="1" applyAlignment="1" applyProtection="1">
      <alignment horizontal="center" vertical="center" wrapText="1"/>
      <protection/>
    </xf>
    <xf numFmtId="0" fontId="86" fillId="34" borderId="10" xfId="0" applyFont="1" applyFill="1" applyBorder="1" applyAlignment="1" applyProtection="1">
      <alignment horizontal="center" vertical="center"/>
      <protection/>
    </xf>
    <xf numFmtId="0" fontId="90" fillId="0" borderId="10" xfId="0" applyFont="1" applyBorder="1" applyAlignment="1" applyProtection="1">
      <alignment horizontal="center"/>
      <protection/>
    </xf>
    <xf numFmtId="0" fontId="86" fillId="0" borderId="10" xfId="0" applyFont="1" applyBorder="1" applyAlignment="1" applyProtection="1">
      <alignment horizontal="center" vertical="center" wrapText="1"/>
      <protection/>
    </xf>
    <xf numFmtId="0" fontId="9" fillId="33" borderId="55" xfId="63" applyFont="1" applyFill="1" applyBorder="1" applyAlignment="1" applyProtection="1">
      <alignment horizontal="center" vertical="center"/>
      <protection/>
    </xf>
    <xf numFmtId="0" fontId="9" fillId="33" borderId="0" xfId="63" applyFont="1" applyFill="1" applyBorder="1" applyAlignment="1" applyProtection="1">
      <alignment horizontal="center" vertical="center"/>
      <protection/>
    </xf>
    <xf numFmtId="0" fontId="9" fillId="33" borderId="56" xfId="63" applyFont="1" applyFill="1" applyBorder="1" applyAlignment="1" applyProtection="1">
      <alignment horizontal="center" vertical="center"/>
      <protection/>
    </xf>
    <xf numFmtId="0" fontId="86" fillId="0" borderId="57" xfId="63" applyFont="1" applyFill="1" applyBorder="1" applyAlignment="1" applyProtection="1">
      <alignment horizontal="center" vertical="center"/>
      <protection/>
    </xf>
    <xf numFmtId="0" fontId="86" fillId="0" borderId="36" xfId="63" applyFont="1" applyFill="1" applyBorder="1" applyAlignment="1" applyProtection="1">
      <alignment horizontal="center" vertical="center"/>
      <protection/>
    </xf>
    <xf numFmtId="0" fontId="86" fillId="0" borderId="58" xfId="63" applyFont="1" applyFill="1" applyBorder="1" applyAlignment="1" applyProtection="1">
      <alignment horizontal="center" vertical="center"/>
      <protection/>
    </xf>
    <xf numFmtId="0" fontId="83" fillId="8" borderId="10" xfId="63" applyFont="1" applyFill="1" applyBorder="1" applyAlignment="1" applyProtection="1">
      <alignment horizontal="center" vertical="center"/>
      <protection/>
    </xf>
    <xf numFmtId="0" fontId="5" fillId="37" borderId="15" xfId="63" applyFont="1" applyFill="1" applyBorder="1" applyAlignment="1" applyProtection="1">
      <alignment horizontal="center" vertical="center" wrapText="1"/>
      <protection/>
    </xf>
    <xf numFmtId="0" fontId="5" fillId="37" borderId="19" xfId="63" applyFont="1" applyFill="1" applyBorder="1" applyAlignment="1" applyProtection="1">
      <alignment horizontal="center" vertical="center" wrapText="1"/>
      <protection/>
    </xf>
    <xf numFmtId="0" fontId="5" fillId="37" borderId="20"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6" fillId="34" borderId="35" xfId="63" applyFont="1" applyFill="1" applyBorder="1" applyAlignment="1" applyProtection="1">
      <alignment horizontal="center" vertical="center" wrapText="1"/>
      <protection/>
    </xf>
    <xf numFmtId="0" fontId="6" fillId="34" borderId="59" xfId="63" applyFont="1" applyFill="1" applyBorder="1" applyAlignment="1" applyProtection="1">
      <alignment horizontal="center" vertical="center" wrapText="1"/>
      <protection/>
    </xf>
    <xf numFmtId="0" fontId="6" fillId="0" borderId="10" xfId="63" applyFont="1" applyBorder="1" applyAlignment="1" applyProtection="1">
      <alignment horizontal="left" vertical="center" wrapText="1"/>
      <protection/>
    </xf>
    <xf numFmtId="1" fontId="5" fillId="34" borderId="10" xfId="54" applyNumberFormat="1" applyFont="1" applyFill="1" applyBorder="1" applyAlignment="1" applyProtection="1">
      <alignment horizontal="center" vertical="center" wrapText="1"/>
      <protection/>
    </xf>
    <xf numFmtId="1" fontId="5" fillId="34" borderId="17" xfId="54" applyNumberFormat="1" applyFont="1" applyFill="1" applyBorder="1" applyAlignment="1" applyProtection="1">
      <alignment horizontal="center" vertical="center" wrapText="1"/>
      <protection/>
    </xf>
    <xf numFmtId="9" fontId="6" fillId="33" borderId="10" xfId="68" applyFont="1" applyFill="1" applyBorder="1" applyAlignment="1" applyProtection="1">
      <alignment horizontal="center" vertical="center"/>
      <protection/>
    </xf>
    <xf numFmtId="0" fontId="5" fillId="34" borderId="10" xfId="68" applyNumberFormat="1" applyFont="1" applyFill="1" applyBorder="1" applyAlignment="1" applyProtection="1">
      <alignment horizontal="center" vertical="center" wrapText="1"/>
      <protection/>
    </xf>
    <xf numFmtId="0" fontId="5" fillId="34" borderId="17" xfId="68" applyNumberFormat="1" applyFont="1" applyFill="1" applyBorder="1" applyAlignment="1" applyProtection="1">
      <alignment horizontal="center" vertical="center" wrapText="1"/>
      <protection/>
    </xf>
    <xf numFmtId="0" fontId="6" fillId="0" borderId="10" xfId="63" applyFont="1" applyFill="1" applyBorder="1" applyAlignment="1" applyProtection="1">
      <alignment horizontal="left" vertical="center" wrapText="1"/>
      <protection/>
    </xf>
    <xf numFmtId="0" fontId="6" fillId="0" borderId="17" xfId="63" applyFont="1" applyFill="1" applyBorder="1" applyAlignment="1" applyProtection="1">
      <alignment horizontal="left" vertical="center" wrapText="1"/>
      <protection/>
    </xf>
    <xf numFmtId="0" fontId="6" fillId="0" borderId="19" xfId="63" applyFont="1" applyFill="1" applyBorder="1" applyAlignment="1" applyProtection="1">
      <alignment horizontal="center" vertical="center"/>
      <protection/>
    </xf>
    <xf numFmtId="0" fontId="6" fillId="0" borderId="35" xfId="63" applyFont="1" applyFill="1" applyBorder="1" applyAlignment="1" applyProtection="1">
      <alignment horizontal="center" vertical="center"/>
      <protection/>
    </xf>
    <xf numFmtId="0" fontId="6" fillId="0" borderId="59" xfId="63" applyFont="1" applyFill="1" applyBorder="1" applyAlignment="1" applyProtection="1">
      <alignment horizontal="center" vertical="center"/>
      <protection/>
    </xf>
    <xf numFmtId="0" fontId="6" fillId="34" borderId="10" xfId="63" applyFont="1" applyFill="1" applyBorder="1" applyAlignment="1" applyProtection="1">
      <alignment horizontal="center" vertical="center" wrapText="1"/>
      <protection/>
    </xf>
    <xf numFmtId="0" fontId="6" fillId="34" borderId="10" xfId="63" applyFont="1" applyFill="1" applyBorder="1" applyAlignment="1" applyProtection="1">
      <alignment horizontal="center" vertical="center"/>
      <protection/>
    </xf>
    <xf numFmtId="0" fontId="6" fillId="34" borderId="17" xfId="63" applyFont="1" applyFill="1" applyBorder="1" applyAlignment="1" applyProtection="1">
      <alignment horizontal="center" vertical="center"/>
      <protection/>
    </xf>
    <xf numFmtId="49" fontId="6" fillId="33" borderId="19" xfId="63" applyNumberFormat="1" applyFont="1" applyFill="1" applyBorder="1" applyAlignment="1" applyProtection="1">
      <alignment horizontal="center" vertical="center"/>
      <protection/>
    </xf>
    <xf numFmtId="49" fontId="6" fillId="33" borderId="35" xfId="63" applyNumberFormat="1" applyFont="1" applyFill="1" applyBorder="1" applyAlignment="1" applyProtection="1">
      <alignment horizontal="center" vertical="center"/>
      <protection/>
    </xf>
    <xf numFmtId="0" fontId="6" fillId="34" borderId="10" xfId="63" applyFont="1" applyFill="1" applyBorder="1" applyAlignment="1" applyProtection="1">
      <alignment horizontal="left" vertical="center" wrapText="1"/>
      <protection/>
    </xf>
    <xf numFmtId="0" fontId="6" fillId="34" borderId="17" xfId="63" applyFont="1" applyFill="1" applyBorder="1" applyAlignment="1" applyProtection="1">
      <alignment horizontal="left" vertical="center" wrapText="1"/>
      <protection/>
    </xf>
    <xf numFmtId="0" fontId="6" fillId="34" borderId="17" xfId="63" applyFont="1" applyFill="1" applyBorder="1" applyAlignment="1" applyProtection="1">
      <alignment horizontal="center" vertical="center" wrapText="1"/>
      <protection/>
    </xf>
    <xf numFmtId="0" fontId="6" fillId="0" borderId="10" xfId="63" applyFont="1" applyFill="1" applyBorder="1" applyAlignment="1" applyProtection="1">
      <alignment horizontal="center" vertical="center" wrapText="1"/>
      <protection/>
    </xf>
    <xf numFmtId="0" fontId="6" fillId="0" borderId="17"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protection/>
    </xf>
    <xf numFmtId="0" fontId="16" fillId="33" borderId="17" xfId="63" applyFont="1" applyFill="1" applyBorder="1" applyAlignment="1" applyProtection="1">
      <alignment horizontal="center" vertical="center"/>
      <protection/>
    </xf>
    <xf numFmtId="0" fontId="5" fillId="37" borderId="23" xfId="63" applyFont="1" applyFill="1" applyBorder="1" applyAlignment="1" applyProtection="1">
      <alignment horizontal="left" vertical="center" wrapText="1"/>
      <protection/>
    </xf>
    <xf numFmtId="0" fontId="5" fillId="37" borderId="12" xfId="63" applyFont="1" applyFill="1" applyBorder="1" applyAlignment="1" applyProtection="1">
      <alignment horizontal="left" vertical="center" wrapText="1"/>
      <protection/>
    </xf>
    <xf numFmtId="0" fontId="5" fillId="37" borderId="10" xfId="63" applyFont="1" applyFill="1" applyBorder="1" applyAlignment="1" applyProtection="1">
      <alignment horizontal="center" vertical="center"/>
      <protection/>
    </xf>
    <xf numFmtId="9" fontId="5" fillId="37" borderId="10" xfId="68" applyFont="1" applyFill="1" applyBorder="1" applyAlignment="1" applyProtection="1">
      <alignment horizontal="center" vertical="center"/>
      <protection/>
    </xf>
    <xf numFmtId="9" fontId="5" fillId="37" borderId="17" xfId="68" applyFont="1" applyFill="1" applyBorder="1" applyAlignment="1" applyProtection="1">
      <alignment horizontal="center" vertical="center"/>
      <protection/>
    </xf>
    <xf numFmtId="0" fontId="6" fillId="0" borderId="19" xfId="63" applyFont="1" applyFill="1" applyBorder="1" applyAlignment="1" applyProtection="1">
      <alignment horizontal="center" vertical="center" wrapText="1"/>
      <protection/>
    </xf>
    <xf numFmtId="0" fontId="6" fillId="0" borderId="35" xfId="63" applyFont="1" applyFill="1" applyBorder="1" applyAlignment="1" applyProtection="1">
      <alignment horizontal="center" vertical="center" wrapText="1"/>
      <protection/>
    </xf>
    <xf numFmtId="0" fontId="6" fillId="0" borderId="20" xfId="63" applyFont="1" applyFill="1" applyBorder="1" applyAlignment="1" applyProtection="1">
      <alignment horizontal="center" vertical="center" wrapText="1"/>
      <protection/>
    </xf>
    <xf numFmtId="17" fontId="6" fillId="33" borderId="19" xfId="63" applyNumberFormat="1" applyFont="1" applyFill="1" applyBorder="1" applyAlignment="1" applyProtection="1">
      <alignment horizontal="center" vertical="center" wrapText="1"/>
      <protection/>
    </xf>
    <xf numFmtId="17" fontId="6" fillId="33" borderId="35" xfId="63" applyNumberFormat="1" applyFont="1" applyFill="1" applyBorder="1" applyAlignment="1" applyProtection="1">
      <alignment horizontal="center" vertical="center" wrapText="1"/>
      <protection/>
    </xf>
    <xf numFmtId="17" fontId="6" fillId="33" borderId="20" xfId="63" applyNumberFormat="1" applyFont="1" applyFill="1" applyBorder="1" applyAlignment="1" applyProtection="1">
      <alignment horizontal="center" vertical="center" wrapText="1"/>
      <protection/>
    </xf>
    <xf numFmtId="3" fontId="6" fillId="34" borderId="19" xfId="68" applyNumberFormat="1" applyFont="1" applyFill="1" applyBorder="1" applyAlignment="1" applyProtection="1">
      <alignment horizontal="center" vertical="center" wrapText="1"/>
      <protection/>
    </xf>
    <xf numFmtId="3" fontId="6" fillId="34" borderId="35" xfId="68" applyNumberFormat="1" applyFont="1" applyFill="1" applyBorder="1" applyAlignment="1" applyProtection="1">
      <alignment horizontal="center" vertical="center" wrapText="1"/>
      <protection/>
    </xf>
    <xf numFmtId="3" fontId="6" fillId="34" borderId="59" xfId="68" applyNumberFormat="1" applyFont="1" applyFill="1" applyBorder="1" applyAlignment="1" applyProtection="1">
      <alignment horizontal="center" vertical="center" wrapText="1"/>
      <protection/>
    </xf>
    <xf numFmtId="0" fontId="92" fillId="34" borderId="19" xfId="0" applyFont="1" applyFill="1" applyBorder="1" applyAlignment="1" applyProtection="1">
      <alignment horizontal="center" vertical="center" wrapText="1"/>
      <protection locked="0"/>
    </xf>
    <xf numFmtId="0" fontId="92" fillId="34" borderId="35" xfId="0" applyFont="1" applyFill="1" applyBorder="1" applyAlignment="1" applyProtection="1">
      <alignment horizontal="center" vertical="center" wrapText="1"/>
      <protection locked="0"/>
    </xf>
    <xf numFmtId="0" fontId="92" fillId="34" borderId="20" xfId="0" applyFont="1" applyFill="1" applyBorder="1" applyAlignment="1" applyProtection="1">
      <alignment horizontal="center" vertical="center" wrapText="1"/>
      <protection locked="0"/>
    </xf>
    <xf numFmtId="0" fontId="6" fillId="33" borderId="24" xfId="63" applyFont="1" applyFill="1" applyBorder="1" applyAlignment="1" applyProtection="1">
      <alignment horizontal="center" vertical="center"/>
      <protection/>
    </xf>
    <xf numFmtId="0" fontId="6" fillId="33" borderId="36" xfId="63" applyFont="1" applyFill="1" applyBorder="1" applyAlignment="1" applyProtection="1">
      <alignment horizontal="center" vertical="center"/>
      <protection/>
    </xf>
    <xf numFmtId="0" fontId="6" fillId="33" borderId="48" xfId="63" applyFont="1" applyFill="1" applyBorder="1" applyAlignment="1" applyProtection="1">
      <alignment horizontal="center" vertical="center"/>
      <protection/>
    </xf>
    <xf numFmtId="9" fontId="6" fillId="34" borderId="19" xfId="68" applyFont="1" applyFill="1" applyBorder="1" applyAlignment="1" applyProtection="1">
      <alignment horizontal="justify" vertical="center" wrapText="1"/>
      <protection/>
    </xf>
    <xf numFmtId="9" fontId="6" fillId="34" borderId="35" xfId="68" applyFont="1" applyFill="1" applyBorder="1" applyAlignment="1" applyProtection="1">
      <alignment horizontal="justify" vertical="center" wrapText="1"/>
      <protection/>
    </xf>
    <xf numFmtId="9" fontId="6" fillId="34" borderId="59" xfId="68" applyFont="1" applyFill="1" applyBorder="1" applyAlignment="1" applyProtection="1">
      <alignment horizontal="justify" vertical="center" wrapText="1"/>
      <protection/>
    </xf>
    <xf numFmtId="0" fontId="83" fillId="8" borderId="18" xfId="63" applyFont="1" applyFill="1" applyBorder="1" applyAlignment="1" applyProtection="1">
      <alignment horizontal="center" vertical="center"/>
      <protection locked="0"/>
    </xf>
    <xf numFmtId="0" fontId="83" fillId="8" borderId="10" xfId="63" applyFont="1" applyFill="1" applyBorder="1" applyAlignment="1" applyProtection="1">
      <alignment horizontal="center" vertical="center"/>
      <protection locked="0"/>
    </xf>
    <xf numFmtId="0" fontId="83" fillId="8" borderId="17" xfId="63" applyFont="1" applyFill="1" applyBorder="1" applyAlignment="1" applyProtection="1">
      <alignment horizontal="center" vertical="center"/>
      <protection locked="0"/>
    </xf>
    <xf numFmtId="0" fontId="6" fillId="33" borderId="10" xfId="63" applyFont="1" applyFill="1" applyBorder="1" applyAlignment="1" applyProtection="1">
      <alignment horizontal="center" vertical="center" wrapText="1"/>
      <protection locked="0"/>
    </xf>
    <xf numFmtId="0" fontId="5" fillId="37" borderId="10" xfId="63" applyFont="1" applyFill="1" applyBorder="1" applyAlignment="1" applyProtection="1">
      <alignment horizontal="center" vertical="center" wrapText="1"/>
      <protection/>
    </xf>
    <xf numFmtId="0" fontId="90" fillId="0" borderId="19" xfId="0" applyFont="1" applyFill="1" applyBorder="1" applyAlignment="1" applyProtection="1">
      <alignment horizontal="center"/>
      <protection/>
    </xf>
    <xf numFmtId="0" fontId="90" fillId="0" borderId="35" xfId="0" applyFont="1" applyFill="1" applyBorder="1" applyAlignment="1" applyProtection="1">
      <alignment horizontal="center"/>
      <protection/>
    </xf>
    <xf numFmtId="0" fontId="90" fillId="0" borderId="20" xfId="0" applyFont="1" applyFill="1" applyBorder="1" applyAlignment="1" applyProtection="1">
      <alignment horizontal="center"/>
      <protection/>
    </xf>
    <xf numFmtId="0" fontId="90" fillId="0" borderId="19" xfId="0" applyFont="1" applyFill="1" applyBorder="1" applyAlignment="1" applyProtection="1">
      <alignment horizontal="center" wrapText="1"/>
      <protection/>
    </xf>
    <xf numFmtId="0" fontId="90" fillId="0" borderId="35" xfId="0" applyFont="1" applyFill="1" applyBorder="1" applyAlignment="1" applyProtection="1">
      <alignment horizontal="center" wrapText="1"/>
      <protection/>
    </xf>
    <xf numFmtId="0" fontId="90" fillId="0" borderId="20" xfId="0" applyFont="1" applyFill="1" applyBorder="1" applyAlignment="1" applyProtection="1">
      <alignment horizontal="center" wrapText="1"/>
      <protection/>
    </xf>
    <xf numFmtId="0" fontId="6" fillId="33" borderId="19"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5" fillId="37" borderId="10" xfId="63" applyFont="1" applyFill="1" applyBorder="1" applyAlignment="1" applyProtection="1">
      <alignment horizontal="justify" vertical="center"/>
      <protection/>
    </xf>
    <xf numFmtId="0" fontId="6" fillId="0" borderId="10" xfId="63" applyFont="1" applyFill="1" applyBorder="1" applyAlignment="1" applyProtection="1">
      <alignment horizontal="center" vertical="center"/>
      <protection locked="0"/>
    </xf>
    <xf numFmtId="0" fontId="6" fillId="0" borderId="17" xfId="63" applyFont="1" applyFill="1" applyBorder="1" applyAlignment="1" applyProtection="1">
      <alignment horizontal="center" vertical="center"/>
      <protection locked="0"/>
    </xf>
    <xf numFmtId="0" fontId="83" fillId="0" borderId="24" xfId="63" applyFont="1" applyFill="1" applyBorder="1" applyAlignment="1" applyProtection="1">
      <alignment horizontal="center" vertical="center"/>
      <protection locked="0"/>
    </xf>
    <xf numFmtId="0" fontId="83" fillId="0" borderId="36" xfId="63" applyFont="1" applyFill="1" applyBorder="1" applyAlignment="1" applyProtection="1">
      <alignment horizontal="center" vertical="center"/>
      <protection locked="0"/>
    </xf>
    <xf numFmtId="0" fontId="83" fillId="0" borderId="48" xfId="63" applyFont="1" applyFill="1" applyBorder="1" applyAlignment="1" applyProtection="1">
      <alignment horizontal="center" vertical="center"/>
      <protection locked="0"/>
    </xf>
    <xf numFmtId="0" fontId="83" fillId="0" borderId="53" xfId="63" applyFont="1" applyFill="1" applyBorder="1" applyAlignment="1" applyProtection="1">
      <alignment horizontal="center" vertical="center"/>
      <protection locked="0"/>
    </xf>
    <xf numFmtId="0" fontId="83" fillId="0" borderId="0" xfId="63" applyFont="1" applyFill="1" applyBorder="1" applyAlignment="1" applyProtection="1">
      <alignment horizontal="center" vertical="center"/>
      <protection locked="0"/>
    </xf>
    <xf numFmtId="0" fontId="83" fillId="0" borderId="54" xfId="63" applyFont="1" applyFill="1" applyBorder="1" applyAlignment="1" applyProtection="1">
      <alignment horizontal="center" vertical="center"/>
      <protection locked="0"/>
    </xf>
    <xf numFmtId="0" fontId="83" fillId="0" borderId="14" xfId="63" applyFont="1" applyFill="1" applyBorder="1" applyAlignment="1" applyProtection="1">
      <alignment horizontal="center" vertical="center"/>
      <protection locked="0"/>
    </xf>
    <xf numFmtId="0" fontId="83" fillId="0" borderId="34" xfId="63" applyFont="1" applyFill="1" applyBorder="1" applyAlignment="1" applyProtection="1">
      <alignment horizontal="center" vertical="center"/>
      <protection locked="0"/>
    </xf>
    <xf numFmtId="0" fontId="83" fillId="0" borderId="16" xfId="63" applyFont="1" applyFill="1" applyBorder="1" applyAlignment="1" applyProtection="1">
      <alignment horizontal="center" vertical="center"/>
      <protection locked="0"/>
    </xf>
    <xf numFmtId="0" fontId="5" fillId="37" borderId="10" xfId="63" applyFont="1" applyFill="1" applyBorder="1" applyAlignment="1" applyProtection="1">
      <alignment horizontal="justify" vertical="center" wrapText="1"/>
      <protection/>
    </xf>
    <xf numFmtId="0" fontId="5" fillId="37" borderId="24" xfId="63" applyFont="1" applyFill="1" applyBorder="1" applyAlignment="1" applyProtection="1">
      <alignment horizontal="left" vertical="center" wrapText="1"/>
      <protection/>
    </xf>
    <xf numFmtId="0" fontId="5" fillId="37" borderId="48" xfId="63" applyFont="1" applyFill="1" applyBorder="1" applyAlignment="1" applyProtection="1">
      <alignment horizontal="left" vertical="center" wrapText="1"/>
      <protection/>
    </xf>
    <xf numFmtId="0" fontId="5" fillId="37" borderId="14" xfId="63" applyFont="1" applyFill="1" applyBorder="1" applyAlignment="1" applyProtection="1">
      <alignment horizontal="left" vertical="center" wrapText="1"/>
      <protection/>
    </xf>
    <xf numFmtId="0" fontId="5" fillId="37" borderId="16" xfId="63" applyFont="1" applyFill="1" applyBorder="1" applyAlignment="1" applyProtection="1">
      <alignment horizontal="left" vertical="center" wrapText="1"/>
      <protection/>
    </xf>
    <xf numFmtId="0" fontId="6" fillId="33" borderId="24"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4" fillId="0" borderId="10" xfId="0" applyFont="1" applyBorder="1" applyAlignment="1">
      <alignment horizontal="center" vertical="center" wrapText="1"/>
    </xf>
    <xf numFmtId="0" fontId="83" fillId="34" borderId="31" xfId="0" applyFont="1" applyFill="1" applyBorder="1" applyAlignment="1" applyProtection="1">
      <alignment horizontal="center" vertical="center" wrapText="1"/>
      <protection/>
    </xf>
    <xf numFmtId="0" fontId="83" fillId="34" borderId="37" xfId="0" applyFont="1" applyFill="1" applyBorder="1" applyAlignment="1" applyProtection="1">
      <alignment horizontal="center" vertical="center" wrapText="1"/>
      <protection/>
    </xf>
    <xf numFmtId="0" fontId="83" fillId="34" borderId="45" xfId="0" applyFont="1" applyFill="1" applyBorder="1" applyAlignment="1" applyProtection="1">
      <alignment horizontal="center" vertical="center" wrapText="1"/>
      <protection/>
    </xf>
    <xf numFmtId="0" fontId="83" fillId="0" borderId="31" xfId="0" applyFont="1" applyBorder="1" applyAlignment="1" applyProtection="1">
      <alignment horizontal="center" vertical="center" wrapText="1"/>
      <protection/>
    </xf>
    <xf numFmtId="0" fontId="83" fillId="0" borderId="37" xfId="0" applyFont="1" applyBorder="1" applyAlignment="1" applyProtection="1">
      <alignment horizontal="center" vertical="center" wrapText="1"/>
      <protection/>
    </xf>
    <xf numFmtId="0" fontId="83" fillId="0" borderId="45" xfId="0" applyFont="1" applyBorder="1" applyAlignment="1" applyProtection="1">
      <alignment horizontal="center" vertical="center" wrapText="1"/>
      <protection/>
    </xf>
    <xf numFmtId="0" fontId="80" fillId="14" borderId="28" xfId="0" applyFont="1" applyFill="1" applyBorder="1" applyAlignment="1">
      <alignment horizontal="center" vertical="center" wrapText="1"/>
    </xf>
    <xf numFmtId="0" fontId="80" fillId="14" borderId="43" xfId="0" applyFont="1" applyFill="1" applyBorder="1" applyAlignment="1">
      <alignment horizontal="center" vertical="center" wrapText="1"/>
    </xf>
    <xf numFmtId="0" fontId="80" fillId="37" borderId="28" xfId="0" applyFont="1" applyFill="1" applyBorder="1" applyAlignment="1">
      <alignment horizontal="center" vertical="center" wrapText="1"/>
    </xf>
    <xf numFmtId="0" fontId="80" fillId="37" borderId="43" xfId="0" applyFont="1" applyFill="1" applyBorder="1" applyAlignment="1">
      <alignment horizontal="center" vertical="center" wrapText="1"/>
    </xf>
    <xf numFmtId="0" fontId="105" fillId="46" borderId="19" xfId="0" applyFont="1" applyFill="1" applyBorder="1" applyAlignment="1">
      <alignment horizontal="center" vertical="center"/>
    </xf>
    <xf numFmtId="0" fontId="105" fillId="46" borderId="35" xfId="0" applyFont="1" applyFill="1" applyBorder="1" applyAlignment="1">
      <alignment horizontal="center" vertical="center"/>
    </xf>
    <xf numFmtId="0" fontId="105" fillId="46" borderId="20" xfId="0" applyFont="1" applyFill="1" applyBorder="1" applyAlignment="1">
      <alignment horizontal="center" vertical="center"/>
    </xf>
    <xf numFmtId="0" fontId="90" fillId="0" borderId="60" xfId="0" applyFont="1" applyBorder="1" applyAlignment="1" applyProtection="1">
      <alignment horizontal="center"/>
      <protection locked="0"/>
    </xf>
    <xf numFmtId="0" fontId="90" fillId="0" borderId="61" xfId="0" applyFont="1" applyBorder="1" applyAlignment="1" applyProtection="1">
      <alignment horizontal="center"/>
      <protection locked="0"/>
    </xf>
    <xf numFmtId="0" fontId="90" fillId="0" borderId="62" xfId="0" applyFont="1" applyBorder="1" applyAlignment="1" applyProtection="1">
      <alignment horizontal="center"/>
      <protection locked="0"/>
    </xf>
    <xf numFmtId="0" fontId="91" fillId="0" borderId="31" xfId="0" applyFont="1" applyFill="1" applyBorder="1" applyAlignment="1" applyProtection="1">
      <alignment horizontal="center" vertical="center" wrapText="1"/>
      <protection locked="0"/>
    </xf>
    <xf numFmtId="0" fontId="91" fillId="0" borderId="37" xfId="0" applyFont="1" applyFill="1" applyBorder="1" applyAlignment="1" applyProtection="1">
      <alignment horizontal="center" vertical="center" wrapText="1"/>
      <protection locked="0"/>
    </xf>
    <xf numFmtId="0" fontId="91" fillId="0" borderId="45" xfId="0" applyFont="1" applyFill="1" applyBorder="1" applyAlignment="1" applyProtection="1">
      <alignment horizontal="center" vertical="center" wrapText="1"/>
      <protection locked="0"/>
    </xf>
    <xf numFmtId="0" fontId="91" fillId="0" borderId="31" xfId="0" applyFont="1" applyBorder="1" applyAlignment="1" applyProtection="1">
      <alignment horizontal="center" vertical="center" wrapText="1"/>
      <protection locked="0"/>
    </xf>
    <xf numFmtId="0" fontId="91" fillId="0" borderId="37" xfId="0" applyFont="1" applyBorder="1" applyAlignment="1" applyProtection="1">
      <alignment horizontal="center" vertical="center" wrapText="1"/>
      <protection locked="0"/>
    </xf>
    <xf numFmtId="0" fontId="91" fillId="0" borderId="45" xfId="0" applyFont="1" applyBorder="1" applyAlignment="1" applyProtection="1">
      <alignment horizontal="center" vertical="center" wrapText="1"/>
      <protection locked="0"/>
    </xf>
    <xf numFmtId="0" fontId="80" fillId="34" borderId="31" xfId="0" applyFont="1" applyFill="1" applyBorder="1" applyAlignment="1">
      <alignment horizontal="center"/>
    </xf>
    <xf numFmtId="0" fontId="80" fillId="34" borderId="37" xfId="0" applyFont="1" applyFill="1" applyBorder="1" applyAlignment="1">
      <alignment horizontal="center"/>
    </xf>
    <xf numFmtId="0" fontId="80" fillId="34" borderId="45" xfId="0" applyFont="1" applyFill="1" applyBorder="1" applyAlignment="1">
      <alignment horizontal="center"/>
    </xf>
    <xf numFmtId="0" fontId="66" fillId="47" borderId="14" xfId="0" applyFont="1" applyFill="1" applyBorder="1" applyAlignment="1">
      <alignment horizontal="center"/>
    </xf>
    <xf numFmtId="0" fontId="66" fillId="47" borderId="34" xfId="0" applyFont="1" applyFill="1" applyBorder="1" applyAlignment="1">
      <alignment horizontal="center"/>
    </xf>
    <xf numFmtId="0" fontId="6" fillId="0" borderId="19" xfId="63" applyFont="1" applyFill="1" applyBorder="1" applyAlignment="1" applyProtection="1">
      <alignment horizontal="justify" vertical="center" wrapText="1"/>
      <protection/>
    </xf>
    <xf numFmtId="0" fontId="6" fillId="0" borderId="35" xfId="63" applyFont="1" applyFill="1" applyBorder="1" applyAlignment="1" applyProtection="1">
      <alignment horizontal="justify" vertical="center" wrapText="1"/>
      <protection/>
    </xf>
    <xf numFmtId="0" fontId="6" fillId="0" borderId="20" xfId="63" applyFont="1" applyFill="1" applyBorder="1" applyAlignment="1" applyProtection="1">
      <alignment horizontal="justify" vertical="center" wrapText="1"/>
      <protection/>
    </xf>
    <xf numFmtId="3" fontId="6" fillId="0" borderId="19" xfId="68" applyNumberFormat="1" applyFont="1" applyFill="1" applyBorder="1" applyAlignment="1" applyProtection="1">
      <alignment horizontal="center" vertical="center" wrapText="1"/>
      <protection/>
    </xf>
    <xf numFmtId="3" fontId="6" fillId="0" borderId="35" xfId="68" applyNumberFormat="1" applyFont="1" applyFill="1" applyBorder="1" applyAlignment="1" applyProtection="1">
      <alignment horizontal="center" vertical="center" wrapText="1"/>
      <protection/>
    </xf>
    <xf numFmtId="3" fontId="6" fillId="0" borderId="59" xfId="68" applyNumberFormat="1" applyFont="1" applyFill="1" applyBorder="1" applyAlignment="1" applyProtection="1">
      <alignment horizontal="center" vertical="center" wrapText="1"/>
      <protection/>
    </xf>
    <xf numFmtId="0" fontId="80" fillId="14" borderId="15" xfId="0" applyFont="1" applyFill="1" applyBorder="1" applyAlignment="1">
      <alignment horizontal="center" vertical="center" wrapText="1"/>
    </xf>
    <xf numFmtId="0" fontId="80" fillId="37" borderId="15" xfId="0" applyFont="1" applyFill="1" applyBorder="1" applyAlignment="1">
      <alignment horizontal="center" vertical="center" wrapText="1"/>
    </xf>
    <xf numFmtId="0" fontId="80" fillId="37" borderId="24" xfId="0" applyFont="1" applyFill="1" applyBorder="1" applyAlignment="1">
      <alignment horizontal="center" vertical="center" wrapText="1"/>
    </xf>
    <xf numFmtId="0" fontId="80" fillId="37" borderId="14" xfId="0" applyFont="1" applyFill="1" applyBorder="1" applyAlignment="1">
      <alignment horizontal="center" vertical="center" wrapText="1"/>
    </xf>
    <xf numFmtId="0" fontId="80" fillId="37"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justify" vertical="center" wrapText="1"/>
    </xf>
    <xf numFmtId="0" fontId="0" fillId="34" borderId="28" xfId="0" applyFill="1" applyBorder="1" applyAlignment="1">
      <alignment horizontal="center" vertical="center"/>
    </xf>
    <xf numFmtId="0" fontId="0" fillId="34" borderId="43" xfId="0" applyFill="1" applyBorder="1" applyAlignment="1">
      <alignment horizontal="center" vertical="center"/>
    </xf>
    <xf numFmtId="0" fontId="0" fillId="34" borderId="15" xfId="0" applyFill="1" applyBorder="1" applyAlignment="1">
      <alignment horizontal="center" vertical="center"/>
    </xf>
    <xf numFmtId="0" fontId="106" fillId="7" borderId="10" xfId="0" applyFont="1" applyFill="1" applyBorder="1" applyAlignment="1">
      <alignment horizontal="left" vertical="center"/>
    </xf>
    <xf numFmtId="0" fontId="0" fillId="34" borderId="10" xfId="0" applyFill="1" applyBorder="1" applyAlignment="1">
      <alignment horizontal="center" vertical="center"/>
    </xf>
    <xf numFmtId="0" fontId="106" fillId="7" borderId="19" xfId="0" applyFont="1" applyFill="1" applyBorder="1" applyAlignment="1">
      <alignment horizontal="left" vertical="center"/>
    </xf>
    <xf numFmtId="0" fontId="106" fillId="7" borderId="20" xfId="0" applyFont="1" applyFill="1" applyBorder="1" applyAlignment="1">
      <alignment horizontal="left" vertical="center"/>
    </xf>
    <xf numFmtId="0" fontId="106" fillId="7" borderId="24" xfId="0" applyFont="1" applyFill="1" applyBorder="1" applyAlignment="1">
      <alignment horizontal="left" vertical="center"/>
    </xf>
    <xf numFmtId="0" fontId="106" fillId="7" borderId="36" xfId="0" applyFont="1" applyFill="1" applyBorder="1" applyAlignment="1">
      <alignment horizontal="left" vertical="center"/>
    </xf>
    <xf numFmtId="0" fontId="106" fillId="19" borderId="19" xfId="0" applyFont="1" applyFill="1" applyBorder="1" applyAlignment="1">
      <alignment horizontal="left" vertical="center"/>
    </xf>
    <xf numFmtId="0" fontId="106" fillId="19" borderId="20" xfId="0" applyFont="1" applyFill="1" applyBorder="1" applyAlignment="1">
      <alignment horizontal="left" vertical="center"/>
    </xf>
    <xf numFmtId="0" fontId="106" fillId="19" borderId="10" xfId="0" applyFont="1" applyFill="1" applyBorder="1" applyAlignment="1">
      <alignment horizontal="left" vertical="center"/>
    </xf>
    <xf numFmtId="0" fontId="106" fillId="13" borderId="10" xfId="0" applyFont="1" applyFill="1" applyBorder="1" applyAlignment="1">
      <alignment horizontal="left" vertical="center"/>
    </xf>
    <xf numFmtId="0" fontId="106" fillId="13" borderId="24" xfId="0" applyFont="1" applyFill="1" applyBorder="1" applyAlignment="1">
      <alignment horizontal="left" vertical="center"/>
    </xf>
    <xf numFmtId="0" fontId="106" fillId="13" borderId="36" xfId="0" applyFont="1" applyFill="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5"/>
          <c:w val="0.74275"/>
          <c:h val="0.9932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11124404"/>
        <c:axId val="33010773"/>
      </c:lineChart>
      <c:catAx>
        <c:axId val="111244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010773"/>
        <c:crosses val="autoZero"/>
        <c:auto val="1"/>
        <c:lblOffset val="100"/>
        <c:tickLblSkip val="1"/>
        <c:noMultiLvlLbl val="0"/>
      </c:catAx>
      <c:valAx>
        <c:axId val="330107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24404"/>
        <c:crossesAt val="1"/>
        <c:crossBetween val="between"/>
        <c:dispUnits/>
      </c:valAx>
      <c:spPr>
        <a:solidFill>
          <a:srgbClr val="FFFFFF"/>
        </a:solidFill>
        <a:ln w="3175">
          <a:noFill/>
        </a:ln>
      </c:spPr>
    </c:plotArea>
    <c:legend>
      <c:legendPos val="r"/>
      <c:layout>
        <c:manualLayout>
          <c:xMode val="edge"/>
          <c:yMode val="edge"/>
          <c:x val="0.85625"/>
          <c:y val="0.44825"/>
          <c:w val="0.13525"/>
          <c:h val="0.093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15"/>
          <c:w val="0.7385"/>
          <c:h val="0.99325"/>
        </c:manualLayout>
      </c:layout>
      <c:lineChart>
        <c:grouping val="standard"/>
        <c:varyColors val="0"/>
        <c:ser>
          <c:idx val="0"/>
          <c:order val="0"/>
          <c:tx>
            <c:strRef>
              <c:f>'[1]HV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'[1]HV 1'!$F$30:$F$41</c:f>
              <c:numCache>
                <c:ptCount val="12"/>
                <c:pt idx="0">
                  <c:v>125</c:v>
                </c:pt>
                <c:pt idx="1">
                  <c:v>250</c:v>
                </c:pt>
                <c:pt idx="2">
                  <c:v>375</c:v>
                </c:pt>
                <c:pt idx="3">
                  <c:v>500</c:v>
                </c:pt>
                <c:pt idx="4">
                  <c:v>625</c:v>
                </c:pt>
                <c:pt idx="5">
                  <c:v>750</c:v>
                </c:pt>
                <c:pt idx="6">
                  <c:v>875</c:v>
                </c:pt>
                <c:pt idx="7">
                  <c:v>1000</c:v>
                </c:pt>
                <c:pt idx="8">
                  <c:v>1125</c:v>
                </c:pt>
                <c:pt idx="9">
                  <c:v>1290</c:v>
                </c:pt>
                <c:pt idx="10">
                  <c:v>1445</c:v>
                </c:pt>
                <c:pt idx="11">
                  <c:v>1600</c:v>
                </c:pt>
              </c:numCache>
            </c:numRef>
          </c:val>
          <c:smooth val="0"/>
        </c:ser>
        <c:ser>
          <c:idx val="1"/>
          <c:order val="1"/>
          <c:tx>
            <c:strRef>
              <c:f>'[1]HV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'[1]HV 1'!$D$30:$D$41</c:f>
              <c:numCache>
                <c:ptCount val="12"/>
                <c:pt idx="0">
                  <c:v>125</c:v>
                </c:pt>
                <c:pt idx="1">
                  <c:v>260</c:v>
                </c:pt>
                <c:pt idx="2">
                  <c:v>398</c:v>
                </c:pt>
                <c:pt idx="3">
                  <c:v>536</c:v>
                </c:pt>
                <c:pt idx="4">
                  <c:v>674</c:v>
                </c:pt>
                <c:pt idx="5">
                  <c:v>812</c:v>
                </c:pt>
                <c:pt idx="6">
                  <c:v>937</c:v>
                </c:pt>
                <c:pt idx="7">
                  <c:v>1062</c:v>
                </c:pt>
                <c:pt idx="8">
                  <c:v>1172</c:v>
                </c:pt>
                <c:pt idx="9">
                  <c:v>1172</c:v>
                </c:pt>
                <c:pt idx="10">
                  <c:v>1172</c:v>
                </c:pt>
                <c:pt idx="11">
                  <c:v>1172</c:v>
                </c:pt>
              </c:numCache>
            </c:numRef>
          </c:val>
          <c:smooth val="0"/>
        </c:ser>
        <c:marker val="1"/>
        <c:axId val="28661502"/>
        <c:axId val="56626927"/>
      </c:lineChart>
      <c:catAx>
        <c:axId val="286615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626927"/>
        <c:crosses val="autoZero"/>
        <c:auto val="1"/>
        <c:lblOffset val="100"/>
        <c:tickLblSkip val="1"/>
        <c:noMultiLvlLbl val="0"/>
      </c:catAx>
      <c:valAx>
        <c:axId val="566269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61502"/>
        <c:crossesAt val="1"/>
        <c:crossBetween val="between"/>
        <c:dispUnits/>
      </c:valAx>
      <c:spPr>
        <a:solidFill>
          <a:srgbClr val="FFFFFF"/>
        </a:solidFill>
        <a:ln w="3175">
          <a:noFill/>
        </a:ln>
      </c:spPr>
    </c:plotArea>
    <c:legend>
      <c:legendPos val="r"/>
      <c:layout>
        <c:manualLayout>
          <c:xMode val="edge"/>
          <c:yMode val="edge"/>
          <c:x val="0.85625"/>
          <c:y val="0.44825"/>
          <c:w val="0.13525"/>
          <c:h val="0.093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025"/>
          <c:w val="0.63275"/>
          <c:h val="0.9457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1'!$B$30:$B$41</c:f>
              <c:strCache>
                <c:ptCount val="6"/>
                <c:pt idx="0">
                  <c:v>Enero </c:v>
                </c:pt>
                <c:pt idx="1">
                  <c:v>Febrero</c:v>
                </c:pt>
                <c:pt idx="2">
                  <c:v>Marzo</c:v>
                </c:pt>
                <c:pt idx="3">
                  <c:v>Abril</c:v>
                </c:pt>
                <c:pt idx="4">
                  <c:v>Mayo</c:v>
                </c:pt>
                <c:pt idx="5">
                  <c:v>Junio</c:v>
                </c:pt>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1'!$B$30:$B$41</c:f>
              <c:strCache>
                <c:ptCount val="6"/>
                <c:pt idx="0">
                  <c:v>Enero </c:v>
                </c:pt>
                <c:pt idx="1">
                  <c:v>Febrero</c:v>
                </c:pt>
                <c:pt idx="2">
                  <c:v>Marzo</c:v>
                </c:pt>
                <c:pt idx="3">
                  <c:v>Abril</c:v>
                </c:pt>
                <c:pt idx="4">
                  <c:v>Mayo</c:v>
                </c:pt>
                <c:pt idx="5">
                  <c:v>Junio</c:v>
                </c:pt>
              </c:strCache>
            </c:strRef>
          </c:cat>
          <c:val>
            <c:numRef>
              <c:f>'HV 1'!$D$30:$D$41</c:f>
              <c:numCache/>
            </c:numRef>
          </c:val>
          <c:smooth val="0"/>
        </c:ser>
        <c:marker val="1"/>
        <c:axId val="39880296"/>
        <c:axId val="23378345"/>
      </c:lineChart>
      <c:catAx>
        <c:axId val="398802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378345"/>
        <c:crosses val="autoZero"/>
        <c:auto val="1"/>
        <c:lblOffset val="100"/>
        <c:tickLblSkip val="1"/>
        <c:noMultiLvlLbl val="0"/>
      </c:catAx>
      <c:valAx>
        <c:axId val="233783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880296"/>
        <c:crossesAt val="1"/>
        <c:crossBetween val="between"/>
        <c:dispUnits/>
      </c:valAx>
      <c:spPr>
        <a:solidFill>
          <a:srgbClr val="FFFFFF"/>
        </a:solidFill>
        <a:ln w="3175">
          <a:noFill/>
        </a:ln>
      </c:spPr>
    </c:plotArea>
    <c:legend>
      <c:legendPos val="r"/>
      <c:layout>
        <c:manualLayout>
          <c:xMode val="edge"/>
          <c:yMode val="edge"/>
          <c:x val="0.65925"/>
          <c:y val="0.33"/>
          <c:w val="0.238"/>
          <c:h val="0.33"/>
        </c:manualLayout>
      </c:layout>
      <c:overlay val="0"/>
      <c:spPr>
        <a:noFill/>
        <a:ln w="3175">
          <a:noFill/>
        </a:ln>
      </c:spPr>
      <c:txPr>
        <a:bodyPr vert="horz" rot="0"/>
        <a:lstStyle/>
        <a:p>
          <a:pPr>
            <a:defRPr lang="en-US" cap="none" sz="1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
          <c:w val="0.75075"/>
          <c:h val="0.9932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2'!$B$30:$B$41</c:f>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2'!$B$30:$B$41</c:f>
              <c:strCache/>
            </c:strRef>
          </c:cat>
          <c:val>
            <c:numRef>
              <c:f>'HV 2'!$D$30:$D$41</c:f>
              <c:numCache/>
            </c:numRef>
          </c:val>
          <c:smooth val="0"/>
        </c:ser>
        <c:marker val="1"/>
        <c:axId val="9078514"/>
        <c:axId val="14597763"/>
      </c:lineChart>
      <c:catAx>
        <c:axId val="90785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597763"/>
        <c:crosses val="autoZero"/>
        <c:auto val="1"/>
        <c:lblOffset val="100"/>
        <c:tickLblSkip val="1"/>
        <c:noMultiLvlLbl val="0"/>
      </c:catAx>
      <c:valAx>
        <c:axId val="145977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78514"/>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'[1]HV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'[1]HV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'[1]HV 2'!$D$30:$D$41</c:f>
              <c:numCache>
                <c:ptCount val="12"/>
                <c:pt idx="0">
                  <c:v>1774</c:v>
                </c:pt>
                <c:pt idx="1">
                  <c:v>3503</c:v>
                </c:pt>
                <c:pt idx="2">
                  <c:v>5293</c:v>
                </c:pt>
                <c:pt idx="3">
                  <c:v>6716</c:v>
                </c:pt>
                <c:pt idx="4">
                  <c:v>8043</c:v>
                </c:pt>
                <c:pt idx="5">
                  <c:v>9249</c:v>
                </c:pt>
                <c:pt idx="6">
                  <c:v>10559</c:v>
                </c:pt>
                <c:pt idx="7">
                  <c:v>12575</c:v>
                </c:pt>
                <c:pt idx="8">
                  <c:v>14086</c:v>
                </c:pt>
                <c:pt idx="9">
                  <c:v>14086</c:v>
                </c:pt>
                <c:pt idx="10">
                  <c:v>14086</c:v>
                </c:pt>
                <c:pt idx="11">
                  <c:v>14086</c:v>
                </c:pt>
              </c:numCache>
            </c:numRef>
          </c:val>
          <c:smooth val="0"/>
        </c:ser>
        <c:marker val="1"/>
        <c:axId val="64271004"/>
        <c:axId val="41568125"/>
      </c:lineChart>
      <c:catAx>
        <c:axId val="642710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568125"/>
        <c:crosses val="autoZero"/>
        <c:auto val="1"/>
        <c:lblOffset val="100"/>
        <c:tickLblSkip val="1"/>
        <c:noMultiLvlLbl val="0"/>
      </c:catAx>
      <c:valAx>
        <c:axId val="415681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71004"/>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1"/>
          <c:w val="0.74875"/>
          <c:h val="0.99325"/>
        </c:manualLayout>
      </c:layout>
      <c:lineChart>
        <c:grouping val="standard"/>
        <c:varyColors val="0"/>
        <c:ser>
          <c:idx val="0"/>
          <c:order val="0"/>
          <c:tx>
            <c:strRef>
              <c:f>'[2]HV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2'!$F$30:$F$41</c:f>
              <c:numCache>
                <c:ptCount val="12"/>
                <c:pt idx="0">
                  <c:v>1250</c:v>
                </c:pt>
                <c:pt idx="1">
                  <c:v>2500</c:v>
                </c:pt>
                <c:pt idx="2">
                  <c:v>3750</c:v>
                </c:pt>
                <c:pt idx="3">
                  <c:v>5000</c:v>
                </c:pt>
                <c:pt idx="4">
                  <c:v>6250</c:v>
                </c:pt>
                <c:pt idx="5">
                  <c:v>7500</c:v>
                </c:pt>
                <c:pt idx="6">
                  <c:v>8750</c:v>
                </c:pt>
                <c:pt idx="7">
                  <c:v>10000</c:v>
                </c:pt>
                <c:pt idx="8">
                  <c:v>11250</c:v>
                </c:pt>
                <c:pt idx="9">
                  <c:v>12500</c:v>
                </c:pt>
                <c:pt idx="10">
                  <c:v>13750</c:v>
                </c:pt>
                <c:pt idx="11">
                  <c:v>15000</c:v>
                </c:pt>
              </c:numCache>
            </c:numRef>
          </c:val>
          <c:smooth val="0"/>
        </c:ser>
        <c:ser>
          <c:idx val="1"/>
          <c:order val="1"/>
          <c:tx>
            <c:strRef>
              <c:f>'[2]HV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'[2]HV 2'!$D$30:$D$41</c:f>
              <c:numCache>
                <c:ptCount val="12"/>
                <c:pt idx="0">
                  <c:v>1774</c:v>
                </c:pt>
                <c:pt idx="1">
                  <c:v>3503</c:v>
                </c:pt>
                <c:pt idx="2">
                  <c:v>5293</c:v>
                </c:pt>
                <c:pt idx="3">
                  <c:v>6716</c:v>
                </c:pt>
                <c:pt idx="4">
                  <c:v>8043</c:v>
                </c:pt>
                <c:pt idx="5">
                  <c:v>9249</c:v>
                </c:pt>
                <c:pt idx="6">
                  <c:v>10559</c:v>
                </c:pt>
                <c:pt idx="7">
                  <c:v>12575</c:v>
                </c:pt>
                <c:pt idx="8">
                  <c:v>14086</c:v>
                </c:pt>
                <c:pt idx="9">
                  <c:v>15870</c:v>
                </c:pt>
                <c:pt idx="10">
                  <c:v>17321</c:v>
                </c:pt>
                <c:pt idx="11">
                  <c:v>18570</c:v>
                </c:pt>
              </c:numCache>
            </c:numRef>
          </c:val>
          <c:smooth val="0"/>
        </c:ser>
        <c:marker val="1"/>
        <c:axId val="38568806"/>
        <c:axId val="11574935"/>
      </c:lineChart>
      <c:catAx>
        <c:axId val="385688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574935"/>
        <c:crosses val="autoZero"/>
        <c:auto val="1"/>
        <c:lblOffset val="100"/>
        <c:tickLblSkip val="1"/>
        <c:noMultiLvlLbl val="0"/>
      </c:catAx>
      <c:valAx>
        <c:axId val="115749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68806"/>
        <c:crossesAt val="1"/>
        <c:crossBetween val="between"/>
        <c:dispUnits/>
      </c:valAx>
      <c:spPr>
        <a:solidFill>
          <a:srgbClr val="FFFFFF"/>
        </a:solidFill>
        <a:ln w="3175">
          <a:noFill/>
        </a:ln>
      </c:spPr>
    </c:plotArea>
    <c:legend>
      <c:legendPos val="r"/>
      <c:layout>
        <c:manualLayout>
          <c:xMode val="edge"/>
          <c:yMode val="edge"/>
          <c:x val="0.8605"/>
          <c:y val="0.448"/>
          <c:w val="0.13125"/>
          <c:h val="0.089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5"/>
          <c:w val="0.64875"/>
          <c:h val="0.931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'[1]HV 2'!$B$30:$B$41</c:f>
              <c:strCache>
                <c:ptCount val="6"/>
                <c:pt idx="0">
                  <c:v>Enero </c:v>
                </c:pt>
                <c:pt idx="1">
                  <c:v>Febrero</c:v>
                </c:pt>
                <c:pt idx="2">
                  <c:v>Marzo</c:v>
                </c:pt>
                <c:pt idx="3">
                  <c:v>Abril</c:v>
                </c:pt>
                <c:pt idx="4">
                  <c:v>Mayo</c:v>
                </c:pt>
                <c:pt idx="5">
                  <c:v>Junio</c:v>
                </c:pt>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'[1]HV 2'!$B$30:$B$41</c:f>
              <c:strCache>
                <c:ptCount val="6"/>
                <c:pt idx="0">
                  <c:v>Enero </c:v>
                </c:pt>
                <c:pt idx="1">
                  <c:v>Febrero</c:v>
                </c:pt>
                <c:pt idx="2">
                  <c:v>Marzo</c:v>
                </c:pt>
                <c:pt idx="3">
                  <c:v>Abril</c:v>
                </c:pt>
                <c:pt idx="4">
                  <c:v>Mayo</c:v>
                </c:pt>
                <c:pt idx="5">
                  <c:v>Junio</c:v>
                </c:pt>
              </c:strCache>
            </c:strRef>
          </c:cat>
          <c:val>
            <c:numRef>
              <c:f>'HV 2'!$D$30:$D$41</c:f>
              <c:numCache/>
            </c:numRef>
          </c:val>
          <c:smooth val="0"/>
        </c:ser>
        <c:marker val="1"/>
        <c:axId val="37065552"/>
        <c:axId val="65154513"/>
      </c:lineChart>
      <c:catAx>
        <c:axId val="370655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154513"/>
        <c:crosses val="autoZero"/>
        <c:auto val="1"/>
        <c:lblOffset val="100"/>
        <c:tickLblSkip val="1"/>
        <c:noMultiLvlLbl val="0"/>
      </c:catAx>
      <c:valAx>
        <c:axId val="651545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65552"/>
        <c:crossesAt val="1"/>
        <c:crossBetween val="between"/>
        <c:dispUnits/>
      </c:valAx>
      <c:spPr>
        <a:solidFill>
          <a:srgbClr val="FFFFFF"/>
        </a:solidFill>
        <a:ln w="3175">
          <a:noFill/>
        </a:ln>
      </c:spPr>
    </c:plotArea>
    <c:legend>
      <c:legendPos val="r"/>
      <c:layout>
        <c:manualLayout>
          <c:xMode val="edge"/>
          <c:yMode val="edge"/>
          <c:x val="0.681"/>
          <c:y val="0.1935"/>
          <c:w val="0.201"/>
          <c:h val="0.3915"/>
        </c:manualLayout>
      </c:layout>
      <c:overlay val="0"/>
      <c:spPr>
        <a:noFill/>
        <a:ln w="3175">
          <a:noFill/>
        </a:ln>
      </c:spPr>
      <c:txPr>
        <a:bodyPr vert="horz" rot="0"/>
        <a:lstStyle/>
        <a:p>
          <a:pPr>
            <a:defRPr lang="en-US" cap="none" sz="25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857250</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266700" y="76200"/>
          <a:ext cx="857250" cy="1790700"/>
        </a:xfrm>
        <a:prstGeom prst="rect">
          <a:avLst/>
        </a:prstGeom>
        <a:noFill/>
        <a:ln w="9525" cmpd="sng">
          <a:noFill/>
        </a:ln>
      </xdr:spPr>
    </xdr:pic>
    <xdr:clientData/>
  </xdr:twoCellAnchor>
  <xdr:twoCellAnchor>
    <xdr:from>
      <xdr:col>0</xdr:col>
      <xdr:colOff>200025</xdr:colOff>
      <xdr:row>0</xdr:row>
      <xdr:rowOff>76200</xdr:rowOff>
    </xdr:from>
    <xdr:to>
      <xdr:col>1</xdr:col>
      <xdr:colOff>857250</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200025" y="76200"/>
          <a:ext cx="92392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1</xdr:col>
      <xdr:colOff>733425</xdr:colOff>
      <xdr:row>3</xdr:row>
      <xdr:rowOff>304800</xdr:rowOff>
    </xdr:to>
    <xdr:pic>
      <xdr:nvPicPr>
        <xdr:cNvPr id="1" name="Imagen 1"/>
        <xdr:cNvPicPr preferRelativeResize="1">
          <a:picLocks noChangeAspect="1"/>
        </xdr:cNvPicPr>
      </xdr:nvPicPr>
      <xdr:blipFill>
        <a:blip r:embed="rId1"/>
        <a:srcRect l="20631" t="5850" r="19580" b="9140"/>
        <a:stretch>
          <a:fillRect/>
        </a:stretch>
      </xdr:blipFill>
      <xdr:spPr>
        <a:xfrm>
          <a:off x="123825" y="76200"/>
          <a:ext cx="733425" cy="1790700"/>
        </a:xfrm>
        <a:prstGeom prst="rect">
          <a:avLst/>
        </a:prstGeom>
        <a:noFill/>
        <a:ln w="9525" cmpd="sng">
          <a:noFill/>
        </a:ln>
      </xdr:spPr>
    </xdr:pic>
    <xdr:clientData/>
  </xdr:twoCellAnchor>
  <xdr:twoCellAnchor>
    <xdr:from>
      <xdr:col>0</xdr:col>
      <xdr:colOff>123825</xdr:colOff>
      <xdr:row>0</xdr:row>
      <xdr:rowOff>76200</xdr:rowOff>
    </xdr:from>
    <xdr:to>
      <xdr:col>1</xdr:col>
      <xdr:colOff>733425</xdr:colOff>
      <xdr:row>3</xdr:row>
      <xdr:rowOff>352425</xdr:rowOff>
    </xdr:to>
    <xdr:pic>
      <xdr:nvPicPr>
        <xdr:cNvPr id="2" name="Imagen 1"/>
        <xdr:cNvPicPr preferRelativeResize="1">
          <a:picLocks noChangeAspect="1"/>
        </xdr:cNvPicPr>
      </xdr:nvPicPr>
      <xdr:blipFill>
        <a:blip r:embed="rId1"/>
        <a:srcRect l="20631" t="5850" r="19580" b="9140"/>
        <a:stretch>
          <a:fillRect/>
        </a:stretch>
      </xdr:blipFill>
      <xdr:spPr>
        <a:xfrm>
          <a:off x="123825" y="76200"/>
          <a:ext cx="7334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1</xdr:col>
      <xdr:colOff>876300</xdr:colOff>
      <xdr:row>4</xdr:row>
      <xdr:rowOff>352425</xdr:rowOff>
    </xdr:to>
    <xdr:pic>
      <xdr:nvPicPr>
        <xdr:cNvPr id="1" name="Imagen 1"/>
        <xdr:cNvPicPr preferRelativeResize="1">
          <a:picLocks noChangeAspect="1"/>
        </xdr:cNvPicPr>
      </xdr:nvPicPr>
      <xdr:blipFill>
        <a:blip r:embed="rId1"/>
        <a:srcRect l="20631" t="5850" r="19580" b="9140"/>
        <a:stretch>
          <a:fillRect/>
        </a:stretch>
      </xdr:blipFill>
      <xdr:spPr>
        <a:xfrm>
          <a:off x="200025" y="266700"/>
          <a:ext cx="17335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8488025" y="104775"/>
          <a:ext cx="1466850" cy="1838325"/>
        </a:xfrm>
        <a:prstGeom prst="rect">
          <a:avLst/>
        </a:prstGeom>
        <a:noFill/>
        <a:ln w="9525" cmpd="sng">
          <a:noFill/>
        </a:ln>
      </xdr:spPr>
    </xdr:pic>
    <xdr:clientData/>
  </xdr:twoCellAnchor>
  <xdr:oneCellAnchor>
    <xdr:from>
      <xdr:col>3</xdr:col>
      <xdr:colOff>628650</xdr:colOff>
      <xdr:row>28</xdr:row>
      <xdr:rowOff>95250</xdr:rowOff>
    </xdr:from>
    <xdr:ext cx="12849225" cy="952500"/>
    <xdr:sp>
      <xdr:nvSpPr>
        <xdr:cNvPr id="4" name="4 Rectángulo"/>
        <xdr:cNvSpPr>
          <a:spLocks/>
        </xdr:cNvSpPr>
      </xdr:nvSpPr>
      <xdr:spPr>
        <a:xfrm rot="20665543">
          <a:off x="4210050" y="6638925"/>
          <a:ext cx="12849225" cy="952500"/>
        </a:xfrm>
        <a:prstGeom prst="rect">
          <a:avLst/>
        </a:prstGeom>
        <a:noFill/>
        <a:ln w="9525" cmpd="sng">
          <a:noFill/>
        </a:ln>
      </xdr:spPr>
      <xdr:txBody>
        <a:bodyPr vertOverflow="clip" wrap="square"/>
        <a:p>
          <a:pPr algn="ctr">
            <a:defRPr/>
          </a:pPr>
          <a:r>
            <a:rPr lang="en-US" cap="none" sz="5400" b="1" i="0" u="none" baseline="0">
              <a:latin typeface="Calibri"/>
              <a:ea typeface="Calibri"/>
              <a:cs typeface="Calibri"/>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2" name="3 Gráfico"/>
        <xdr:cNvGraphicFramePr/>
      </xdr:nvGraphicFramePr>
      <xdr:xfrm>
        <a:off x="3657600" y="14906625"/>
        <a:ext cx="4524375" cy="2009775"/>
      </xdr:xfrm>
      <a:graphic>
        <a:graphicData uri="http://schemas.openxmlformats.org/drawingml/2006/chart">
          <c:chart xmlns:c="http://schemas.openxmlformats.org/drawingml/2006/chart" r:id="rId2"/>
        </a:graphicData>
      </a:graphic>
    </xdr:graphicFrame>
    <xdr:clientData/>
  </xdr:twoCellAnchor>
  <xdr:twoCellAnchor>
    <xdr:from>
      <xdr:col>3</xdr:col>
      <xdr:colOff>923925</xdr:colOff>
      <xdr:row>43</xdr:row>
      <xdr:rowOff>123825</xdr:rowOff>
    </xdr:from>
    <xdr:to>
      <xdr:col>6</xdr:col>
      <xdr:colOff>1343025</xdr:colOff>
      <xdr:row>47</xdr:row>
      <xdr:rowOff>381000</xdr:rowOff>
    </xdr:to>
    <xdr:graphicFrame>
      <xdr:nvGraphicFramePr>
        <xdr:cNvPr id="3" name="3 Gráfico"/>
        <xdr:cNvGraphicFramePr/>
      </xdr:nvGraphicFramePr>
      <xdr:xfrm>
        <a:off x="3657600" y="14906625"/>
        <a:ext cx="4524375" cy="2009775"/>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923925</xdr:colOff>
      <xdr:row>43</xdr:row>
      <xdr:rowOff>123825</xdr:rowOff>
    </xdr:from>
    <xdr:to>
      <xdr:col>7</xdr:col>
      <xdr:colOff>1000125</xdr:colOff>
      <xdr:row>47</xdr:row>
      <xdr:rowOff>381000</xdr:rowOff>
    </xdr:to>
    <xdr:graphicFrame>
      <xdr:nvGraphicFramePr>
        <xdr:cNvPr id="5" name="3 Gráfico"/>
        <xdr:cNvGraphicFramePr/>
      </xdr:nvGraphicFramePr>
      <xdr:xfrm>
        <a:off x="3657600" y="14906625"/>
        <a:ext cx="5648325" cy="2009775"/>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6"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47625</xdr:rowOff>
    </xdr:from>
    <xdr:to>
      <xdr:col>1</xdr:col>
      <xdr:colOff>1333500</xdr:colOff>
      <xdr:row>4</xdr:row>
      <xdr:rowOff>247650</xdr:rowOff>
    </xdr:to>
    <xdr:pic>
      <xdr:nvPicPr>
        <xdr:cNvPr id="1"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2" name="3 Gráfico"/>
        <xdr:cNvGraphicFramePr/>
      </xdr:nvGraphicFramePr>
      <xdr:xfrm>
        <a:off x="3619500" y="15201900"/>
        <a:ext cx="4657725" cy="2114550"/>
      </xdr:xfrm>
      <a:graphic>
        <a:graphicData uri="http://schemas.openxmlformats.org/drawingml/2006/chart">
          <c:chart xmlns:c="http://schemas.openxmlformats.org/drawingml/2006/chart" r:id="rId2"/>
        </a:graphicData>
      </a:graphic>
    </xdr:graphicFrame>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3" name="3 Gráfico"/>
        <xdr:cNvGraphicFramePr/>
      </xdr:nvGraphicFramePr>
      <xdr:xfrm>
        <a:off x="3619500" y="15201900"/>
        <a:ext cx="4657725" cy="2114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4"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3</xdr:col>
      <xdr:colOff>885825</xdr:colOff>
      <xdr:row>43</xdr:row>
      <xdr:rowOff>228600</xdr:rowOff>
    </xdr:from>
    <xdr:to>
      <xdr:col>6</xdr:col>
      <xdr:colOff>1438275</xdr:colOff>
      <xdr:row>47</xdr:row>
      <xdr:rowOff>285750</xdr:rowOff>
    </xdr:to>
    <xdr:graphicFrame>
      <xdr:nvGraphicFramePr>
        <xdr:cNvPr id="5" name="3 Gráfico"/>
        <xdr:cNvGraphicFramePr/>
      </xdr:nvGraphicFramePr>
      <xdr:xfrm>
        <a:off x="3619500" y="15201900"/>
        <a:ext cx="4657725" cy="2114550"/>
      </xdr:xfrm>
      <a:graphic>
        <a:graphicData uri="http://schemas.openxmlformats.org/drawingml/2006/chart">
          <c:chart xmlns:c="http://schemas.openxmlformats.org/drawingml/2006/chart" r:id="rId4"/>
        </a:graphicData>
      </a:graphic>
    </xdr:graphicFrame>
    <xdr:clientData/>
  </xdr:twoCellAnchor>
  <xdr:twoCellAnchor>
    <xdr:from>
      <xdr:col>3</xdr:col>
      <xdr:colOff>885825</xdr:colOff>
      <xdr:row>43</xdr:row>
      <xdr:rowOff>228600</xdr:rowOff>
    </xdr:from>
    <xdr:to>
      <xdr:col>8</xdr:col>
      <xdr:colOff>238125</xdr:colOff>
      <xdr:row>47</xdr:row>
      <xdr:rowOff>285750</xdr:rowOff>
    </xdr:to>
    <xdr:graphicFrame>
      <xdr:nvGraphicFramePr>
        <xdr:cNvPr id="6" name="3 Gráfico"/>
        <xdr:cNvGraphicFramePr/>
      </xdr:nvGraphicFramePr>
      <xdr:xfrm>
        <a:off x="3619500" y="15201900"/>
        <a:ext cx="6296025" cy="211455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1</xdr:row>
      <xdr:rowOff>47625</xdr:rowOff>
    </xdr:from>
    <xdr:to>
      <xdr:col>1</xdr:col>
      <xdr:colOff>1333500</xdr:colOff>
      <xdr:row>4</xdr:row>
      <xdr:rowOff>247650</xdr:rowOff>
    </xdr:to>
    <xdr:pic>
      <xdr:nvPicPr>
        <xdr:cNvPr id="7"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8"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twoCellAnchor>
    <xdr:from>
      <xdr:col>1</xdr:col>
      <xdr:colOff>342900</xdr:colOff>
      <xdr:row>1</xdr:row>
      <xdr:rowOff>47625</xdr:rowOff>
    </xdr:from>
    <xdr:to>
      <xdr:col>1</xdr:col>
      <xdr:colOff>1333500</xdr:colOff>
      <xdr:row>4</xdr:row>
      <xdr:rowOff>247650</xdr:rowOff>
    </xdr:to>
    <xdr:pic>
      <xdr:nvPicPr>
        <xdr:cNvPr id="9" name="Imagen 1"/>
        <xdr:cNvPicPr preferRelativeResize="1">
          <a:picLocks noChangeAspect="1"/>
        </xdr:cNvPicPr>
      </xdr:nvPicPr>
      <xdr:blipFill>
        <a:blip r:embed="rId1"/>
        <a:srcRect l="20408" t="8355" r="19293" b="10925"/>
        <a:stretch>
          <a:fillRect/>
        </a:stretch>
      </xdr:blipFill>
      <xdr:spPr>
        <a:xfrm>
          <a:off x="409575" y="123825"/>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Users\VIVI\Downloads\POA%206219%20SEPTIEMB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mduran\Downloads\POA%20PYTO%206219%20DICIEMBRE%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intranetmovilidad.movilidadbogota.gov.co/Users\nmu&#241;oz\Downloads\poa_proyecto_6219_2020_prelimin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 1"/>
      <sheetName val="HV 2"/>
      <sheetName val="Act. 2"/>
      <sheetName val="Variables"/>
    </sheetNames>
    <sheetDataSet>
      <sheetData sheetId="4">
        <row r="29">
          <cell r="D29" t="str">
            <v>Numerador Acumulado (Variable 1)</v>
          </cell>
          <cell r="F29" t="str">
            <v>Denominador Acumulado (Variable 2)</v>
          </cell>
        </row>
        <row r="30">
          <cell r="B30" t="str">
            <v>Enero </v>
          </cell>
          <cell r="D30">
            <v>125</v>
          </cell>
          <cell r="F30">
            <v>125</v>
          </cell>
        </row>
        <row r="31">
          <cell r="B31" t="str">
            <v>Febrero</v>
          </cell>
          <cell r="D31">
            <v>260</v>
          </cell>
          <cell r="F31">
            <v>250</v>
          </cell>
        </row>
        <row r="32">
          <cell r="B32" t="str">
            <v>Marzo</v>
          </cell>
          <cell r="D32">
            <v>398</v>
          </cell>
          <cell r="F32">
            <v>375</v>
          </cell>
        </row>
        <row r="33">
          <cell r="B33" t="str">
            <v>Abril</v>
          </cell>
          <cell r="D33">
            <v>536</v>
          </cell>
          <cell r="F33">
            <v>500</v>
          </cell>
        </row>
        <row r="34">
          <cell r="B34" t="str">
            <v>Mayo</v>
          </cell>
          <cell r="D34">
            <v>674</v>
          </cell>
          <cell r="F34">
            <v>625</v>
          </cell>
        </row>
        <row r="35">
          <cell r="B35" t="str">
            <v>Junio</v>
          </cell>
          <cell r="D35">
            <v>812</v>
          </cell>
          <cell r="F35">
            <v>750</v>
          </cell>
        </row>
        <row r="36">
          <cell r="B36" t="str">
            <v>Julio</v>
          </cell>
          <cell r="D36">
            <v>937</v>
          </cell>
          <cell r="F36">
            <v>875</v>
          </cell>
        </row>
        <row r="37">
          <cell r="B37" t="str">
            <v>Agosto</v>
          </cell>
          <cell r="D37">
            <v>1062</v>
          </cell>
          <cell r="F37">
            <v>1000</v>
          </cell>
        </row>
        <row r="38">
          <cell r="B38" t="str">
            <v>Septiembre</v>
          </cell>
          <cell r="D38">
            <v>1172</v>
          </cell>
          <cell r="F38">
            <v>1125</v>
          </cell>
        </row>
        <row r="39">
          <cell r="B39" t="str">
            <v>Octubre</v>
          </cell>
          <cell r="D39">
            <v>1172</v>
          </cell>
          <cell r="F39">
            <v>1290</v>
          </cell>
        </row>
        <row r="40">
          <cell r="B40" t="str">
            <v>Noviembre</v>
          </cell>
          <cell r="D40">
            <v>1172</v>
          </cell>
          <cell r="F40">
            <v>1445</v>
          </cell>
        </row>
        <row r="41">
          <cell r="B41" t="str">
            <v>Diciembre</v>
          </cell>
          <cell r="D41">
            <v>1172</v>
          </cell>
          <cell r="F41">
            <v>1600</v>
          </cell>
        </row>
      </sheetData>
      <sheetData sheetId="6">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14086</v>
          </cell>
          <cell r="F39">
            <v>12500</v>
          </cell>
        </row>
        <row r="40">
          <cell r="B40" t="str">
            <v>Noviembre</v>
          </cell>
          <cell r="D40">
            <v>14086</v>
          </cell>
          <cell r="F40">
            <v>13750</v>
          </cell>
        </row>
        <row r="41">
          <cell r="B41" t="str">
            <v>Diciembre</v>
          </cell>
          <cell r="D41">
            <v>14086</v>
          </cell>
          <cell r="F41">
            <v>15000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1"/>
      <sheetName val="HV 2"/>
      <sheetName val="Act.2"/>
      <sheetName val="Variables"/>
    </sheetNames>
    <sheetDataSet>
      <sheetData sheetId="4">
        <row r="9">
          <cell r="F9" t="str">
            <v>26. Realizar 6.000 controles preventivos y regulatorios.</v>
          </cell>
        </row>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 sheetId="6">
        <row r="11">
          <cell r="C11" t="str">
            <v>6219 - Apoyo Institucional en convenio con la Policía Nacional</v>
          </cell>
        </row>
        <row r="29">
          <cell r="D29" t="str">
            <v>Numerador Acumulado (Variable 1)</v>
          </cell>
          <cell r="F29" t="str">
            <v>Denominador Acumulado (Variable 2)</v>
          </cell>
        </row>
        <row r="30">
          <cell r="B30" t="str">
            <v>Enero </v>
          </cell>
          <cell r="D30">
            <v>1774</v>
          </cell>
          <cell r="F30">
            <v>1250</v>
          </cell>
        </row>
        <row r="31">
          <cell r="B31" t="str">
            <v>Febrero</v>
          </cell>
          <cell r="D31">
            <v>3503</v>
          </cell>
          <cell r="F31">
            <v>2500</v>
          </cell>
        </row>
        <row r="32">
          <cell r="B32" t="str">
            <v>Marzo</v>
          </cell>
          <cell r="D32">
            <v>5293</v>
          </cell>
          <cell r="F32">
            <v>3750</v>
          </cell>
        </row>
        <row r="33">
          <cell r="B33" t="str">
            <v>Abril</v>
          </cell>
          <cell r="D33">
            <v>6716</v>
          </cell>
          <cell r="F33">
            <v>5000</v>
          </cell>
        </row>
        <row r="34">
          <cell r="B34" t="str">
            <v>Mayo</v>
          </cell>
          <cell r="D34">
            <v>8043</v>
          </cell>
          <cell r="F34">
            <v>6250</v>
          </cell>
        </row>
        <row r="35">
          <cell r="B35" t="str">
            <v>Junio</v>
          </cell>
          <cell r="D35">
            <v>9249</v>
          </cell>
          <cell r="F35">
            <v>7500</v>
          </cell>
        </row>
        <row r="36">
          <cell r="B36" t="str">
            <v>Julio</v>
          </cell>
          <cell r="D36">
            <v>10559</v>
          </cell>
          <cell r="F36">
            <v>8750</v>
          </cell>
        </row>
        <row r="37">
          <cell r="B37" t="str">
            <v>Agosto</v>
          </cell>
          <cell r="D37">
            <v>12575</v>
          </cell>
          <cell r="F37">
            <v>10000</v>
          </cell>
        </row>
        <row r="38">
          <cell r="B38" t="str">
            <v>Septiembre</v>
          </cell>
          <cell r="D38">
            <v>14086</v>
          </cell>
          <cell r="F38">
            <v>11250</v>
          </cell>
        </row>
        <row r="39">
          <cell r="B39" t="str">
            <v>Octubre</v>
          </cell>
          <cell r="D39">
            <v>15870</v>
          </cell>
          <cell r="F39">
            <v>12500</v>
          </cell>
        </row>
        <row r="40">
          <cell r="B40" t="str">
            <v>Noviembre</v>
          </cell>
          <cell r="D40">
            <v>17321</v>
          </cell>
          <cell r="F40">
            <v>13750</v>
          </cell>
        </row>
        <row r="41">
          <cell r="B41" t="str">
            <v>Diciembre</v>
          </cell>
          <cell r="D41">
            <v>18570</v>
          </cell>
          <cell r="F41">
            <v>15000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
      <sheetName val="Act. 1"/>
      <sheetName val="HV 2"/>
      <sheetName val="Act. 2"/>
      <sheetName val="HV 3"/>
      <sheetName val="Act.3"/>
      <sheetName val="Variables"/>
      <sheetName val="Hoja1"/>
    </sheetNames>
    <sheetDataSet>
      <sheetData sheetId="0">
        <row r="20">
          <cell r="J20" t="str">
            <v>28. Realizar el 100 por ciento del pago de compromisos de vigencias anteriores
fenecidas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V 1"/>
      <sheetName val="HV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19"/>
  <sheetViews>
    <sheetView showGridLines="0" tabSelected="1" zoomScale="60" zoomScaleNormal="60" workbookViewId="0" topLeftCell="G1">
      <selection activeCell="E14" sqref="E14:E19"/>
    </sheetView>
  </sheetViews>
  <sheetFormatPr defaultColWidth="11.421875" defaultRowHeight="15"/>
  <cols>
    <col min="1" max="1" width="4.00390625" style="11" customWidth="1"/>
    <col min="2" max="2" width="12.8515625" style="11" customWidth="1"/>
    <col min="3" max="6" width="20.28125" style="11" customWidth="1"/>
    <col min="7" max="7" width="63.57421875" style="11" customWidth="1"/>
    <col min="8" max="8" width="27.140625" style="11" customWidth="1"/>
    <col min="9" max="9" width="38.421875" style="11" customWidth="1"/>
    <col min="10" max="10" width="23.57421875" style="11" customWidth="1"/>
    <col min="11" max="11" width="20.28125" style="11" customWidth="1"/>
    <col min="12" max="12" width="28.57421875" style="11" customWidth="1"/>
    <col min="13" max="17" width="11.421875" style="11" customWidth="1"/>
    <col min="18" max="24" width="11.421875" style="11" hidden="1" customWidth="1"/>
    <col min="25" max="25" width="21.8515625" style="11" customWidth="1"/>
    <col min="26" max="26" width="9.140625" style="11" customWidth="1"/>
    <col min="27" max="27" width="21.00390625" style="11" customWidth="1"/>
    <col min="28" max="16384" width="11.421875" style="11" customWidth="1"/>
  </cols>
  <sheetData>
    <row r="1" spans="1:27" s="15" customFormat="1" ht="39.75" customHeight="1">
      <c r="A1" s="335"/>
      <c r="B1" s="335"/>
      <c r="C1" s="336" t="s">
        <v>360</v>
      </c>
      <c r="D1" s="337"/>
      <c r="E1" s="337"/>
      <c r="F1" s="337"/>
      <c r="G1" s="337"/>
      <c r="H1" s="337"/>
      <c r="I1" s="337"/>
      <c r="J1" s="337"/>
      <c r="K1" s="337"/>
      <c r="L1" s="337"/>
      <c r="M1" s="337"/>
      <c r="N1" s="337"/>
      <c r="O1" s="337"/>
      <c r="P1" s="337"/>
      <c r="Q1" s="337"/>
      <c r="R1" s="337"/>
      <c r="S1" s="337"/>
      <c r="T1" s="337"/>
      <c r="U1" s="337"/>
      <c r="V1" s="337"/>
      <c r="W1" s="337"/>
      <c r="X1" s="337"/>
      <c r="Y1" s="337"/>
      <c r="Z1" s="337"/>
      <c r="AA1" s="338"/>
    </row>
    <row r="2" spans="1:27" s="15" customFormat="1" ht="40.5" customHeight="1">
      <c r="A2" s="335"/>
      <c r="B2" s="335"/>
      <c r="C2" s="336" t="s">
        <v>118</v>
      </c>
      <c r="D2" s="337"/>
      <c r="E2" s="337"/>
      <c r="F2" s="337"/>
      <c r="G2" s="337"/>
      <c r="H2" s="337"/>
      <c r="I2" s="337"/>
      <c r="J2" s="337"/>
      <c r="K2" s="337"/>
      <c r="L2" s="337"/>
      <c r="M2" s="337"/>
      <c r="N2" s="337"/>
      <c r="O2" s="337"/>
      <c r="P2" s="337"/>
      <c r="Q2" s="337"/>
      <c r="R2" s="337"/>
      <c r="S2" s="337"/>
      <c r="T2" s="337"/>
      <c r="U2" s="337"/>
      <c r="V2" s="337"/>
      <c r="W2" s="337"/>
      <c r="X2" s="337"/>
      <c r="Y2" s="337"/>
      <c r="Z2" s="337"/>
      <c r="AA2" s="338"/>
    </row>
    <row r="3" spans="1:27" s="15" customFormat="1" ht="42.75" customHeight="1">
      <c r="A3" s="335"/>
      <c r="B3" s="335"/>
      <c r="C3" s="336" t="s">
        <v>324</v>
      </c>
      <c r="D3" s="337"/>
      <c r="E3" s="337"/>
      <c r="F3" s="337"/>
      <c r="G3" s="337"/>
      <c r="H3" s="337"/>
      <c r="I3" s="337"/>
      <c r="J3" s="337"/>
      <c r="K3" s="337"/>
      <c r="L3" s="337"/>
      <c r="M3" s="337"/>
      <c r="N3" s="337"/>
      <c r="O3" s="337"/>
      <c r="P3" s="337"/>
      <c r="Q3" s="337"/>
      <c r="R3" s="337"/>
      <c r="S3" s="337"/>
      <c r="T3" s="337"/>
      <c r="U3" s="337"/>
      <c r="V3" s="337"/>
      <c r="W3" s="337"/>
      <c r="X3" s="337"/>
      <c r="Y3" s="337"/>
      <c r="Z3" s="337"/>
      <c r="AA3" s="338"/>
    </row>
    <row r="4" spans="1:27" s="15" customFormat="1" ht="33.75" customHeight="1">
      <c r="A4" s="335"/>
      <c r="B4" s="335"/>
      <c r="C4" s="339" t="s">
        <v>157</v>
      </c>
      <c r="D4" s="340"/>
      <c r="E4" s="340"/>
      <c r="F4" s="340"/>
      <c r="G4" s="340"/>
      <c r="H4" s="340"/>
      <c r="I4" s="340"/>
      <c r="J4" s="340"/>
      <c r="K4" s="340"/>
      <c r="L4" s="339" t="s">
        <v>605</v>
      </c>
      <c r="M4" s="340"/>
      <c r="N4" s="340"/>
      <c r="O4" s="340"/>
      <c r="P4" s="340"/>
      <c r="Q4" s="340"/>
      <c r="R4" s="340"/>
      <c r="S4" s="340"/>
      <c r="T4" s="340"/>
      <c r="U4" s="340"/>
      <c r="V4" s="340"/>
      <c r="W4" s="340"/>
      <c r="X4" s="340"/>
      <c r="Y4" s="340"/>
      <c r="Z4" s="340"/>
      <c r="AA4" s="341"/>
    </row>
    <row r="5" spans="2:27" s="4" customFormat="1" ht="30" customHeight="1">
      <c r="B5" s="192"/>
      <c r="C5" s="192"/>
      <c r="D5" s="193"/>
      <c r="E5" s="193"/>
      <c r="F5" s="193"/>
      <c r="G5" s="193"/>
      <c r="H5" s="193"/>
      <c r="I5" s="193"/>
      <c r="J5" s="193"/>
      <c r="K5" s="194"/>
      <c r="L5" s="194"/>
      <c r="M5" s="194"/>
      <c r="N5" s="194"/>
      <c r="O5" s="193"/>
      <c r="P5" s="193"/>
      <c r="Q5" s="193"/>
      <c r="R5" s="193"/>
      <c r="S5" s="193"/>
      <c r="T5" s="195"/>
      <c r="U5" s="195"/>
      <c r="V5" s="195"/>
      <c r="W5" s="195"/>
      <c r="X5" s="196"/>
      <c r="Y5" s="196"/>
      <c r="Z5" s="197"/>
      <c r="AA5" s="197"/>
    </row>
    <row r="6" spans="2:27" s="4" customFormat="1" ht="44.25" customHeight="1">
      <c r="B6" s="317" t="s">
        <v>165</v>
      </c>
      <c r="C6" s="317"/>
      <c r="D6" s="321" t="s">
        <v>305</v>
      </c>
      <c r="E6" s="321"/>
      <c r="F6" s="321"/>
      <c r="G6" s="193"/>
      <c r="H6" s="193"/>
      <c r="I6" s="193"/>
      <c r="J6" s="193"/>
      <c r="K6" s="27"/>
      <c r="L6" s="320"/>
      <c r="M6" s="320"/>
      <c r="N6" s="320"/>
      <c r="O6" s="320"/>
      <c r="P6" s="320"/>
      <c r="Q6" s="320"/>
      <c r="R6" s="320"/>
      <c r="S6" s="320"/>
      <c r="T6" s="320"/>
      <c r="U6" s="320"/>
      <c r="V6" s="320"/>
      <c r="W6" s="320"/>
      <c r="X6" s="320"/>
      <c r="Y6" s="320"/>
      <c r="Z6" s="320"/>
      <c r="AA6" s="320"/>
    </row>
    <row r="7" spans="2:27" s="4" customFormat="1" ht="39.75" customHeight="1">
      <c r="B7" s="317" t="s">
        <v>0</v>
      </c>
      <c r="C7" s="317"/>
      <c r="D7" s="321" t="s">
        <v>355</v>
      </c>
      <c r="E7" s="321"/>
      <c r="F7" s="321"/>
      <c r="K7" s="27"/>
      <c r="L7" s="318"/>
      <c r="M7" s="318"/>
      <c r="N7" s="318"/>
      <c r="O7" s="318"/>
      <c r="P7" s="318"/>
      <c r="Q7" s="318"/>
      <c r="R7" s="318"/>
      <c r="S7" s="318"/>
      <c r="T7" s="318"/>
      <c r="U7" s="318"/>
      <c r="V7" s="318"/>
      <c r="W7" s="318"/>
      <c r="X7" s="318"/>
      <c r="Y7" s="318"/>
      <c r="Z7" s="318"/>
      <c r="AA7" s="318"/>
    </row>
    <row r="8" spans="2:27" s="4" customFormat="1" ht="39.75" customHeight="1">
      <c r="B8" s="317" t="s">
        <v>155</v>
      </c>
      <c r="C8" s="317"/>
      <c r="D8" s="321" t="s">
        <v>356</v>
      </c>
      <c r="E8" s="321"/>
      <c r="F8" s="321"/>
      <c r="K8" s="27"/>
      <c r="L8" s="198"/>
      <c r="M8" s="198"/>
      <c r="N8" s="198"/>
      <c r="O8" s="198"/>
      <c r="P8" s="198"/>
      <c r="Q8" s="198"/>
      <c r="R8" s="198"/>
      <c r="S8" s="198"/>
      <c r="T8" s="198"/>
      <c r="U8" s="198"/>
      <c r="V8" s="198"/>
      <c r="W8" s="198"/>
      <c r="X8" s="198"/>
      <c r="Y8" s="198"/>
      <c r="Z8" s="198"/>
      <c r="AA8" s="198"/>
    </row>
    <row r="9" spans="2:27" s="4" customFormat="1" ht="39.75" customHeight="1">
      <c r="B9" s="317" t="s">
        <v>156</v>
      </c>
      <c r="C9" s="317"/>
      <c r="D9" s="321" t="s">
        <v>357</v>
      </c>
      <c r="E9" s="321"/>
      <c r="F9" s="321"/>
      <c r="K9" s="27"/>
      <c r="L9" s="198"/>
      <c r="M9" s="198"/>
      <c r="N9" s="198"/>
      <c r="O9" s="198"/>
      <c r="P9" s="198"/>
      <c r="Q9" s="198"/>
      <c r="R9" s="198"/>
      <c r="S9" s="198"/>
      <c r="T9" s="198"/>
      <c r="U9" s="198"/>
      <c r="V9" s="198"/>
      <c r="W9" s="198"/>
      <c r="X9" s="198"/>
      <c r="Y9" s="198"/>
      <c r="Z9" s="198"/>
      <c r="AA9" s="198"/>
    </row>
    <row r="10" s="4" customFormat="1" ht="55.5" customHeight="1"/>
    <row r="11" spans="1:27" s="141" customFormat="1" ht="45" customHeight="1">
      <c r="A11" s="325" t="s">
        <v>133</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row>
    <row r="12" spans="1:27" s="199" customFormat="1" ht="55.5" customHeight="1">
      <c r="A12" s="329" t="s">
        <v>97</v>
      </c>
      <c r="B12" s="329" t="s">
        <v>177</v>
      </c>
      <c r="C12" s="329"/>
      <c r="D12" s="329"/>
      <c r="E12" s="329"/>
      <c r="F12" s="322" t="s">
        <v>98</v>
      </c>
      <c r="G12" s="323"/>
      <c r="H12" s="329" t="s">
        <v>137</v>
      </c>
      <c r="I12" s="330" t="s">
        <v>578</v>
      </c>
      <c r="J12" s="327" t="s">
        <v>179</v>
      </c>
      <c r="K12" s="327" t="s">
        <v>115</v>
      </c>
      <c r="L12" s="327" t="s">
        <v>181</v>
      </c>
      <c r="M12" s="322" t="s">
        <v>373</v>
      </c>
      <c r="N12" s="323"/>
      <c r="O12" s="323"/>
      <c r="P12" s="323"/>
      <c r="Q12" s="323"/>
      <c r="R12" s="323"/>
      <c r="S12" s="323"/>
      <c r="T12" s="323"/>
      <c r="U12" s="323"/>
      <c r="V12" s="323"/>
      <c r="W12" s="323"/>
      <c r="X12" s="323"/>
      <c r="Y12" s="323"/>
      <c r="Z12" s="323"/>
      <c r="AA12" s="328"/>
    </row>
    <row r="13" spans="1:27" s="199" customFormat="1" ht="61.5" customHeight="1">
      <c r="A13" s="329"/>
      <c r="B13" s="200" t="s">
        <v>176</v>
      </c>
      <c r="C13" s="200" t="s">
        <v>99</v>
      </c>
      <c r="D13" s="200" t="s">
        <v>158</v>
      </c>
      <c r="E13" s="200" t="s">
        <v>159</v>
      </c>
      <c r="F13" s="200" t="s">
        <v>150</v>
      </c>
      <c r="G13" s="269" t="s">
        <v>577</v>
      </c>
      <c r="H13" s="329"/>
      <c r="I13" s="331"/>
      <c r="J13" s="327"/>
      <c r="K13" s="327"/>
      <c r="L13" s="327"/>
      <c r="M13" s="201" t="s">
        <v>108</v>
      </c>
      <c r="N13" s="201" t="s">
        <v>109</v>
      </c>
      <c r="O13" s="201" t="s">
        <v>105</v>
      </c>
      <c r="P13" s="201" t="s">
        <v>106</v>
      </c>
      <c r="Q13" s="201" t="s">
        <v>107</v>
      </c>
      <c r="R13" s="201" t="s">
        <v>75</v>
      </c>
      <c r="S13" s="201" t="s">
        <v>76</v>
      </c>
      <c r="T13" s="201" t="s">
        <v>77</v>
      </c>
      <c r="U13" s="201" t="s">
        <v>78</v>
      </c>
      <c r="V13" s="201" t="s">
        <v>79</v>
      </c>
      <c r="W13" s="201" t="s">
        <v>80</v>
      </c>
      <c r="X13" s="201" t="s">
        <v>81</v>
      </c>
      <c r="Y13" s="202" t="s">
        <v>120</v>
      </c>
      <c r="Z13" s="319" t="s">
        <v>132</v>
      </c>
      <c r="AA13" s="319"/>
    </row>
    <row r="14" spans="1:27" s="142" customFormat="1" ht="79.5" customHeight="1">
      <c r="A14" s="324">
        <v>1</v>
      </c>
      <c r="B14" s="342" t="s">
        <v>301</v>
      </c>
      <c r="C14" s="342" t="s">
        <v>302</v>
      </c>
      <c r="D14" s="342" t="s">
        <v>303</v>
      </c>
      <c r="E14" s="342" t="s">
        <v>304</v>
      </c>
      <c r="F14" s="342" t="s">
        <v>322</v>
      </c>
      <c r="G14" s="324" t="s">
        <v>598</v>
      </c>
      <c r="H14" s="342" t="s">
        <v>142</v>
      </c>
      <c r="I14" s="332" t="s">
        <v>579</v>
      </c>
      <c r="J14" s="326" t="str">
        <f>+'HV 1'!F9</f>
        <v>26.  Realizar 6.937 controles preventivos y regulatorios.</v>
      </c>
      <c r="K14" s="324" t="str">
        <f>+'HV 1'!C15</f>
        <v>Acciones de prevención vial</v>
      </c>
      <c r="L14" s="203" t="str">
        <f>+'HV 1'!C22</f>
        <v>Cantidad de acciones de prevención vial realizadas mensualmente</v>
      </c>
      <c r="M14" s="204">
        <f>+'HV 1'!C30</f>
        <v>130</v>
      </c>
      <c r="N14" s="204">
        <f>+'HV 1'!C31</f>
        <v>130</v>
      </c>
      <c r="O14" s="204">
        <f>+'HV 1'!C32</f>
        <v>72</v>
      </c>
      <c r="P14" s="204">
        <f>+'HV 1'!C33</f>
        <v>140</v>
      </c>
      <c r="Q14" s="204">
        <f>+'HV 1'!C34</f>
        <v>199</v>
      </c>
      <c r="R14" s="204">
        <f>+'HV 1'!C35</f>
        <v>134</v>
      </c>
      <c r="S14" s="204">
        <f>+'HV 1'!C36</f>
        <v>0</v>
      </c>
      <c r="T14" s="204">
        <f>+'HV 1'!C37</f>
        <v>0</v>
      </c>
      <c r="U14" s="204">
        <f>+'HV 1'!C38</f>
        <v>0</v>
      </c>
      <c r="V14" s="204">
        <f>+'HV 1'!C39</f>
        <v>0</v>
      </c>
      <c r="W14" s="204">
        <f>+'HV 1'!C40</f>
        <v>0</v>
      </c>
      <c r="X14" s="204">
        <f>+'HV 1'!C41</f>
        <v>0</v>
      </c>
      <c r="Y14" s="205">
        <f>SUM(M14:X14)</f>
        <v>805</v>
      </c>
      <c r="Z14" s="343" t="str">
        <f>+'HV 1'!C42</f>
        <v>Durante los primeros seis meses del año,  se realizaron 805 controles preventivos y regulatorios, de los 671 que estaban programados al inicio de la vigencia en las diferentes localidades de la ciudad; esto en aras de mejorar la movilidad y disminuir los altos indices de accidentalidad, alcanzando un porcentaje acumulado de la vigencia del 119,97%.</v>
      </c>
      <c r="AA14" s="343"/>
    </row>
    <row r="15" spans="1:27" s="142" customFormat="1" ht="79.5" customHeight="1">
      <c r="A15" s="324"/>
      <c r="B15" s="342"/>
      <c r="C15" s="342"/>
      <c r="D15" s="342"/>
      <c r="E15" s="342"/>
      <c r="F15" s="342"/>
      <c r="G15" s="324"/>
      <c r="H15" s="342"/>
      <c r="I15" s="333"/>
      <c r="J15" s="326"/>
      <c r="K15" s="324"/>
      <c r="L15" s="203" t="str">
        <f>+'HV 1'!F22</f>
        <v>Cantidad de acciones de prevención vial programadas mensualmente</v>
      </c>
      <c r="M15" s="206">
        <f>+'HV 1'!E30</f>
        <v>130</v>
      </c>
      <c r="N15" s="206">
        <f>+'HV 1'!E31</f>
        <v>130</v>
      </c>
      <c r="O15" s="206">
        <f>+'HV 1'!E32</f>
        <v>72</v>
      </c>
      <c r="P15" s="206">
        <f>+'HV 1'!E33</f>
        <v>140</v>
      </c>
      <c r="Q15" s="206">
        <f>+'HV 1'!E34</f>
        <v>199</v>
      </c>
      <c r="R15" s="206">
        <f>+'HV 1'!E35</f>
        <v>0</v>
      </c>
      <c r="S15" s="206">
        <f>+'HV 1'!E36</f>
        <v>0</v>
      </c>
      <c r="T15" s="206">
        <f>+'HV 1'!E37</f>
        <v>0</v>
      </c>
      <c r="U15" s="206">
        <f>+'HV 1'!E38</f>
        <v>0</v>
      </c>
      <c r="V15" s="206">
        <f>+'HV 1'!E39</f>
        <v>0</v>
      </c>
      <c r="W15" s="206">
        <f>+'HV 1'!E40</f>
        <v>0</v>
      </c>
      <c r="X15" s="206">
        <f>+'HV 1'!E41</f>
        <v>0</v>
      </c>
      <c r="Y15" s="205">
        <f>SUM(M15:X15)</f>
        <v>671</v>
      </c>
      <c r="Z15" s="343"/>
      <c r="AA15" s="343"/>
    </row>
    <row r="16" spans="1:27" s="142" customFormat="1" ht="108" customHeight="1">
      <c r="A16" s="324"/>
      <c r="B16" s="342"/>
      <c r="C16" s="342"/>
      <c r="D16" s="342"/>
      <c r="E16" s="342"/>
      <c r="F16" s="342"/>
      <c r="G16" s="324"/>
      <c r="H16" s="342"/>
      <c r="I16" s="334"/>
      <c r="J16" s="326"/>
      <c r="K16" s="324"/>
      <c r="L16" s="207" t="s">
        <v>182</v>
      </c>
      <c r="M16" s="208">
        <f>+M14/M15</f>
        <v>1</v>
      </c>
      <c r="N16" s="209">
        <f aca="true" t="shared" si="0" ref="N16:X16">+N14/N15</f>
        <v>1</v>
      </c>
      <c r="O16" s="209">
        <f t="shared" si="0"/>
        <v>1</v>
      </c>
      <c r="P16" s="209">
        <f t="shared" si="0"/>
        <v>1</v>
      </c>
      <c r="Q16" s="209">
        <f t="shared" si="0"/>
        <v>1</v>
      </c>
      <c r="R16" s="209" t="e">
        <f t="shared" si="0"/>
        <v>#DIV/0!</v>
      </c>
      <c r="S16" s="210" t="e">
        <f t="shared" si="0"/>
        <v>#DIV/0!</v>
      </c>
      <c r="T16" s="210" t="e">
        <f t="shared" si="0"/>
        <v>#DIV/0!</v>
      </c>
      <c r="U16" s="210" t="e">
        <f t="shared" si="0"/>
        <v>#DIV/0!</v>
      </c>
      <c r="V16" s="210" t="e">
        <f t="shared" si="0"/>
        <v>#DIV/0!</v>
      </c>
      <c r="W16" s="210" t="e">
        <f t="shared" si="0"/>
        <v>#DIV/0!</v>
      </c>
      <c r="X16" s="210" t="e">
        <f t="shared" si="0"/>
        <v>#DIV/0!</v>
      </c>
      <c r="Y16" s="211">
        <f>+Y14/Y15</f>
        <v>1.1997019374068554</v>
      </c>
      <c r="Z16" s="343"/>
      <c r="AA16" s="343"/>
    </row>
    <row r="17" spans="1:27" ht="79.5" customHeight="1">
      <c r="A17" s="324">
        <v>2</v>
      </c>
      <c r="B17" s="342"/>
      <c r="C17" s="342"/>
      <c r="D17" s="342"/>
      <c r="E17" s="342"/>
      <c r="F17" s="342"/>
      <c r="G17" s="324" t="s">
        <v>599</v>
      </c>
      <c r="H17" s="342"/>
      <c r="I17" s="332" t="s">
        <v>579</v>
      </c>
      <c r="J17" s="326" t="str">
        <f>'HV 2'!F9</f>
        <v>27. Realizar 90.699 controles sancionatorios para mitigar problemas en seguridad vial.</v>
      </c>
      <c r="K17" s="324" t="str">
        <f>+'HV 2'!C15</f>
        <v>Operativos de control en vía</v>
      </c>
      <c r="L17" s="203" t="str">
        <f>+'HV 2'!C22</f>
        <v>Cantidad de Operativos de Control Realizados Mensualmente</v>
      </c>
      <c r="M17" s="212">
        <f>+'HV 2'!C30</f>
        <v>3200</v>
      </c>
      <c r="N17" s="212">
        <f>+'HV 2'!C31</f>
        <v>2200</v>
      </c>
      <c r="O17" s="212">
        <f>+'HV 2'!C32</f>
        <v>2200</v>
      </c>
      <c r="P17" s="212">
        <f>+'HV 2'!C33</f>
        <v>2300</v>
      </c>
      <c r="Q17" s="212">
        <f>+'HV 2'!C34</f>
        <v>3209</v>
      </c>
      <c r="R17" s="212">
        <f>+'HV 2'!C35</f>
        <v>1821</v>
      </c>
      <c r="S17" s="212">
        <f>+'HV 2'!C36</f>
        <v>0</v>
      </c>
      <c r="T17" s="212">
        <f>+'HV 2'!C37</f>
        <v>0</v>
      </c>
      <c r="U17" s="212">
        <f>+'HV 2'!C38</f>
        <v>0</v>
      </c>
      <c r="V17" s="212">
        <f>+'HV 2'!C39</f>
        <v>0</v>
      </c>
      <c r="W17" s="212">
        <f>+'HV 2'!C40</f>
        <v>0</v>
      </c>
      <c r="X17" s="212">
        <f>+'HV 2'!C41</f>
        <v>0</v>
      </c>
      <c r="Y17" s="205">
        <f>SUM(M17:X17)</f>
        <v>14930</v>
      </c>
      <c r="Z17" s="343" t="str">
        <f>+'HV 2'!$C$42</f>
        <v>Durante  los primeros seis meses del año, se realizaron 14.930 operativos de control de los cuales estaba proyectado realizar 13.109, esto significa que esta meta se cumplió a la fecha el 113,89%.</v>
      </c>
      <c r="AA17" s="343"/>
    </row>
    <row r="18" spans="1:27" ht="79.5" customHeight="1">
      <c r="A18" s="324"/>
      <c r="B18" s="342"/>
      <c r="C18" s="342"/>
      <c r="D18" s="342"/>
      <c r="E18" s="342"/>
      <c r="F18" s="342"/>
      <c r="G18" s="324"/>
      <c r="H18" s="342"/>
      <c r="I18" s="333"/>
      <c r="J18" s="326"/>
      <c r="K18" s="324"/>
      <c r="L18" s="203" t="str">
        <f>+'HV 2'!F22</f>
        <v>Cantidad de Operativos de Control Programados Mensualmente  </v>
      </c>
      <c r="M18" s="212">
        <f>+'HV 2'!E30</f>
        <v>3200</v>
      </c>
      <c r="N18" s="212">
        <f>+'HV 2'!E31</f>
        <v>2200</v>
      </c>
      <c r="O18" s="212">
        <f>+'HV 2'!E32</f>
        <v>2200</v>
      </c>
      <c r="P18" s="212">
        <f>+'HV 2'!E33</f>
        <v>2300</v>
      </c>
      <c r="Q18" s="212">
        <f>+'HV 2'!E34</f>
        <v>3209</v>
      </c>
      <c r="R18" s="212">
        <f>+'HV 2'!E35</f>
        <v>0</v>
      </c>
      <c r="S18" s="212">
        <f>+'HV 2'!E36</f>
        <v>0</v>
      </c>
      <c r="T18" s="212">
        <f>+'HV 2'!E37</f>
        <v>0</v>
      </c>
      <c r="U18" s="212">
        <f>+'HV 2'!E38</f>
        <v>0</v>
      </c>
      <c r="V18" s="212">
        <f>+'HV 2'!E39</f>
        <v>0</v>
      </c>
      <c r="W18" s="212">
        <f>+'HV 2'!E40</f>
        <v>0</v>
      </c>
      <c r="X18" s="212">
        <f>+'HV 2'!E41</f>
        <v>0</v>
      </c>
      <c r="Y18" s="205">
        <f>SUM(M18:X18)</f>
        <v>13109</v>
      </c>
      <c r="Z18" s="343"/>
      <c r="AA18" s="343"/>
    </row>
    <row r="19" spans="1:27" ht="79.5" customHeight="1">
      <c r="A19" s="324"/>
      <c r="B19" s="342"/>
      <c r="C19" s="342"/>
      <c r="D19" s="342"/>
      <c r="E19" s="342"/>
      <c r="F19" s="342"/>
      <c r="G19" s="324"/>
      <c r="H19" s="342"/>
      <c r="I19" s="334"/>
      <c r="J19" s="326"/>
      <c r="K19" s="324"/>
      <c r="L19" s="207" t="s">
        <v>182</v>
      </c>
      <c r="M19" s="213">
        <f aca="true" t="shared" si="1" ref="M19:Y19">+M17/M18</f>
        <v>1</v>
      </c>
      <c r="N19" s="213">
        <f t="shared" si="1"/>
        <v>1</v>
      </c>
      <c r="O19" s="213">
        <f t="shared" si="1"/>
        <v>1</v>
      </c>
      <c r="P19" s="213">
        <f t="shared" si="1"/>
        <v>1</v>
      </c>
      <c r="Q19" s="213">
        <f t="shared" si="1"/>
        <v>1</v>
      </c>
      <c r="R19" s="213" t="e">
        <f t="shared" si="1"/>
        <v>#DIV/0!</v>
      </c>
      <c r="S19" s="213" t="e">
        <f t="shared" si="1"/>
        <v>#DIV/0!</v>
      </c>
      <c r="T19" s="213" t="e">
        <f t="shared" si="1"/>
        <v>#DIV/0!</v>
      </c>
      <c r="U19" s="213" t="e">
        <f t="shared" si="1"/>
        <v>#DIV/0!</v>
      </c>
      <c r="V19" s="213" t="e">
        <f t="shared" si="1"/>
        <v>#DIV/0!</v>
      </c>
      <c r="W19" s="213" t="e">
        <f t="shared" si="1"/>
        <v>#DIV/0!</v>
      </c>
      <c r="X19" s="213" t="e">
        <f t="shared" si="1"/>
        <v>#DIV/0!</v>
      </c>
      <c r="Y19" s="214">
        <f t="shared" si="1"/>
        <v>1.1389121977267527</v>
      </c>
      <c r="Z19" s="343"/>
      <c r="AA19" s="343"/>
    </row>
  </sheetData>
  <sheetProtection formatCells="0" formatColumns="0" formatRows="0"/>
  <mergeCells count="45">
    <mergeCell ref="B14:B19"/>
    <mergeCell ref="C14:C19"/>
    <mergeCell ref="D14:D19"/>
    <mergeCell ref="E14:E19"/>
    <mergeCell ref="Z14:AA16"/>
    <mergeCell ref="Z17:AA19"/>
    <mergeCell ref="F14:F19"/>
    <mergeCell ref="K17:K19"/>
    <mergeCell ref="H14:H19"/>
    <mergeCell ref="A1:B4"/>
    <mergeCell ref="C1:AA1"/>
    <mergeCell ref="C2:AA2"/>
    <mergeCell ref="C3:AA3"/>
    <mergeCell ref="C4:K4"/>
    <mergeCell ref="L4:AA4"/>
    <mergeCell ref="A12:A13"/>
    <mergeCell ref="B12:E12"/>
    <mergeCell ref="J12:J13"/>
    <mergeCell ref="A17:A19"/>
    <mergeCell ref="J17:J19"/>
    <mergeCell ref="G14:G16"/>
    <mergeCell ref="H12:H13"/>
    <mergeCell ref="I12:I13"/>
    <mergeCell ref="I14:I16"/>
    <mergeCell ref="I17:I19"/>
    <mergeCell ref="D9:F9"/>
    <mergeCell ref="F12:G12"/>
    <mergeCell ref="G17:G19"/>
    <mergeCell ref="A11:AA11"/>
    <mergeCell ref="J14:J16"/>
    <mergeCell ref="K12:K13"/>
    <mergeCell ref="K14:K16"/>
    <mergeCell ref="L12:L13"/>
    <mergeCell ref="A14:A16"/>
    <mergeCell ref="M12:AA12"/>
    <mergeCell ref="B6:C6"/>
    <mergeCell ref="B7:C7"/>
    <mergeCell ref="B8:C8"/>
    <mergeCell ref="B9:C9"/>
    <mergeCell ref="L7:AA7"/>
    <mergeCell ref="Z13:AA13"/>
    <mergeCell ref="L6:AA6"/>
    <mergeCell ref="D6:F6"/>
    <mergeCell ref="D7:F7"/>
    <mergeCell ref="D8:F8"/>
  </mergeCells>
  <printOptions/>
  <pageMargins left="0.7086614173228347" right="0.7086614173228347" top="0.7480314960629921" bottom="0.7480314960629921" header="0.31496062992125984" footer="0.31496062992125984"/>
  <pageSetup horizontalDpi="600" verticalDpi="600" orientation="landscape" scale="30"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E707"/>
  <sheetViews>
    <sheetView zoomScalePageLayoutView="0" workbookViewId="0" topLeftCell="A73">
      <selection activeCell="D94" sqref="D94"/>
    </sheetView>
  </sheetViews>
  <sheetFormatPr defaultColWidth="9.140625" defaultRowHeight="15"/>
  <cols>
    <col min="1" max="1" width="4.421875" style="279" customWidth="1"/>
    <col min="2" max="2" width="3.28125" style="292" bestFit="1" customWidth="1"/>
    <col min="3" max="3" width="9.140625" style="281" customWidth="1"/>
    <col min="4" max="4" width="198.7109375" style="282" customWidth="1"/>
    <col min="5" max="5" width="9.140625" style="283" customWidth="1"/>
    <col min="6" max="28" width="9.140625" style="279" customWidth="1"/>
  </cols>
  <sheetData>
    <row r="1" ht="15">
      <c r="B1" s="280"/>
    </row>
    <row r="2" spans="2:5" s="235" customFormat="1" ht="14.25" customHeight="1">
      <c r="B2" s="570">
        <v>1</v>
      </c>
      <c r="C2" s="578" t="s">
        <v>391</v>
      </c>
      <c r="D2" s="578"/>
      <c r="E2" s="284"/>
    </row>
    <row r="3" spans="2:5" s="235" customFormat="1" ht="15">
      <c r="B3" s="570"/>
      <c r="C3" s="285">
        <v>1</v>
      </c>
      <c r="D3" s="286" t="s">
        <v>392</v>
      </c>
      <c r="E3" s="284"/>
    </row>
    <row r="4" spans="2:5" s="235" customFormat="1" ht="15">
      <c r="B4" s="570"/>
      <c r="C4" s="285">
        <v>2</v>
      </c>
      <c r="D4" s="286" t="s">
        <v>393</v>
      </c>
      <c r="E4" s="284"/>
    </row>
    <row r="5" spans="2:5" s="235" customFormat="1" ht="15">
      <c r="B5" s="570"/>
      <c r="C5" s="285">
        <v>3</v>
      </c>
      <c r="D5" s="286" t="s">
        <v>394</v>
      </c>
      <c r="E5" s="284"/>
    </row>
    <row r="6" spans="2:5" s="235" customFormat="1" ht="24">
      <c r="B6" s="570"/>
      <c r="C6" s="285">
        <v>4</v>
      </c>
      <c r="D6" s="286" t="s">
        <v>395</v>
      </c>
      <c r="E6" s="284"/>
    </row>
    <row r="7" spans="2:5" s="235" customFormat="1" ht="24">
      <c r="B7" s="570"/>
      <c r="C7" s="285">
        <v>5</v>
      </c>
      <c r="D7" s="286" t="s">
        <v>396</v>
      </c>
      <c r="E7" s="284"/>
    </row>
    <row r="8" spans="2:5" s="235" customFormat="1" ht="24">
      <c r="B8" s="570"/>
      <c r="C8" s="285">
        <v>6</v>
      </c>
      <c r="D8" s="286" t="s">
        <v>397</v>
      </c>
      <c r="E8" s="284"/>
    </row>
    <row r="9" spans="2:5" s="235" customFormat="1" ht="24">
      <c r="B9" s="570"/>
      <c r="C9" s="285">
        <v>7</v>
      </c>
      <c r="D9" s="286" t="s">
        <v>398</v>
      </c>
      <c r="E9" s="284"/>
    </row>
    <row r="10" spans="2:5" s="235" customFormat="1" ht="15">
      <c r="B10" s="566">
        <v>2</v>
      </c>
      <c r="C10" s="579" t="s">
        <v>399</v>
      </c>
      <c r="D10" s="580"/>
      <c r="E10" s="284"/>
    </row>
    <row r="11" spans="2:5" s="235" customFormat="1" ht="15">
      <c r="B11" s="567"/>
      <c r="C11" s="285">
        <v>8</v>
      </c>
      <c r="D11" s="286" t="s">
        <v>400</v>
      </c>
      <c r="E11" s="284"/>
    </row>
    <row r="12" spans="2:5" s="235" customFormat="1" ht="24">
      <c r="B12" s="567"/>
      <c r="C12" s="285">
        <v>9</v>
      </c>
      <c r="D12" s="286" t="s">
        <v>401</v>
      </c>
      <c r="E12" s="284"/>
    </row>
    <row r="13" spans="2:5" s="235" customFormat="1" ht="24">
      <c r="B13" s="567"/>
      <c r="C13" s="285">
        <v>10</v>
      </c>
      <c r="D13" s="286" t="s">
        <v>402</v>
      </c>
      <c r="E13" s="284"/>
    </row>
    <row r="14" spans="2:5" s="235" customFormat="1" ht="24">
      <c r="B14" s="567"/>
      <c r="C14" s="285">
        <v>11</v>
      </c>
      <c r="D14" s="286" t="s">
        <v>403</v>
      </c>
      <c r="E14" s="284"/>
    </row>
    <row r="15" spans="2:5" s="235" customFormat="1" ht="36">
      <c r="B15" s="567"/>
      <c r="C15" s="285">
        <v>12</v>
      </c>
      <c r="D15" s="286" t="s">
        <v>404</v>
      </c>
      <c r="E15" s="284"/>
    </row>
    <row r="16" spans="2:5" s="235" customFormat="1" ht="24">
      <c r="B16" s="567"/>
      <c r="C16" s="285">
        <v>13</v>
      </c>
      <c r="D16" s="286" t="s">
        <v>405</v>
      </c>
      <c r="E16" s="284"/>
    </row>
    <row r="17" spans="2:5" s="235" customFormat="1" ht="24">
      <c r="B17" s="567"/>
      <c r="C17" s="285">
        <v>14</v>
      </c>
      <c r="D17" s="286" t="s">
        <v>406</v>
      </c>
      <c r="E17" s="284"/>
    </row>
    <row r="18" spans="2:5" s="235" customFormat="1" ht="24">
      <c r="B18" s="568"/>
      <c r="C18" s="285">
        <v>15</v>
      </c>
      <c r="D18" s="286" t="s">
        <v>407</v>
      </c>
      <c r="E18" s="284"/>
    </row>
    <row r="19" spans="2:5" s="235" customFormat="1" ht="15">
      <c r="B19" s="566">
        <v>3</v>
      </c>
      <c r="C19" s="577" t="s">
        <v>408</v>
      </c>
      <c r="D19" s="577"/>
      <c r="E19" s="284"/>
    </row>
    <row r="20" spans="2:5" s="235" customFormat="1" ht="15">
      <c r="B20" s="567"/>
      <c r="C20" s="285">
        <v>16</v>
      </c>
      <c r="D20" s="286" t="s">
        <v>409</v>
      </c>
      <c r="E20" s="284"/>
    </row>
    <row r="21" spans="2:5" s="235" customFormat="1" ht="24">
      <c r="B21" s="567"/>
      <c r="C21" s="285">
        <v>17</v>
      </c>
      <c r="D21" s="286" t="s">
        <v>410</v>
      </c>
      <c r="E21" s="284"/>
    </row>
    <row r="22" spans="2:5" s="235" customFormat="1" ht="15">
      <c r="B22" s="567"/>
      <c r="C22" s="285">
        <v>18</v>
      </c>
      <c r="D22" s="286" t="s">
        <v>411</v>
      </c>
      <c r="E22" s="284"/>
    </row>
    <row r="23" spans="2:5" s="235" customFormat="1" ht="15">
      <c r="B23" s="567"/>
      <c r="C23" s="285">
        <v>19</v>
      </c>
      <c r="D23" s="286" t="s">
        <v>412</v>
      </c>
      <c r="E23" s="284"/>
    </row>
    <row r="24" spans="2:5" s="235" customFormat="1" ht="15">
      <c r="B24" s="567"/>
      <c r="C24" s="285">
        <v>20</v>
      </c>
      <c r="D24" s="286" t="s">
        <v>413</v>
      </c>
      <c r="E24" s="284"/>
    </row>
    <row r="25" spans="2:5" s="235" customFormat="1" ht="15">
      <c r="B25" s="567"/>
      <c r="C25" s="285">
        <v>21</v>
      </c>
      <c r="D25" s="286" t="s">
        <v>414</v>
      </c>
      <c r="E25" s="284"/>
    </row>
    <row r="26" spans="2:5" s="235" customFormat="1" ht="15">
      <c r="B26" s="567"/>
      <c r="C26" s="285">
        <v>22</v>
      </c>
      <c r="D26" s="286" t="s">
        <v>415</v>
      </c>
      <c r="E26" s="284"/>
    </row>
    <row r="27" spans="2:5" s="235" customFormat="1" ht="15">
      <c r="B27" s="567"/>
      <c r="C27" s="285">
        <v>23</v>
      </c>
      <c r="D27" s="286" t="s">
        <v>416</v>
      </c>
      <c r="E27" s="284"/>
    </row>
    <row r="28" spans="2:5" s="235" customFormat="1" ht="15">
      <c r="B28" s="567"/>
      <c r="C28" s="285">
        <v>24</v>
      </c>
      <c r="D28" s="286" t="s">
        <v>417</v>
      </c>
      <c r="E28" s="284"/>
    </row>
    <row r="29" spans="2:5" s="235" customFormat="1" ht="15">
      <c r="B29" s="567"/>
      <c r="C29" s="285">
        <v>25</v>
      </c>
      <c r="D29" s="286" t="s">
        <v>418</v>
      </c>
      <c r="E29" s="284"/>
    </row>
    <row r="30" spans="2:5" s="235" customFormat="1" ht="36">
      <c r="B30" s="567"/>
      <c r="C30" s="285">
        <v>26</v>
      </c>
      <c r="D30" s="286" t="s">
        <v>419</v>
      </c>
      <c r="E30" s="284"/>
    </row>
    <row r="31" spans="2:5" s="235" customFormat="1" ht="24">
      <c r="B31" s="567"/>
      <c r="C31" s="285">
        <v>27</v>
      </c>
      <c r="D31" s="286" t="s">
        <v>420</v>
      </c>
      <c r="E31" s="284"/>
    </row>
    <row r="32" spans="2:5" s="235" customFormat="1" ht="15">
      <c r="B32" s="568"/>
      <c r="C32" s="285">
        <v>28</v>
      </c>
      <c r="D32" s="286" t="s">
        <v>421</v>
      </c>
      <c r="E32" s="284"/>
    </row>
    <row r="33" spans="2:5" s="235" customFormat="1" ht="15">
      <c r="B33" s="566">
        <v>4</v>
      </c>
      <c r="C33" s="575" t="s">
        <v>422</v>
      </c>
      <c r="D33" s="576"/>
      <c r="E33" s="284"/>
    </row>
    <row r="34" spans="2:5" s="235" customFormat="1" ht="15">
      <c r="B34" s="567"/>
      <c r="C34" s="285">
        <v>29</v>
      </c>
      <c r="D34" s="286" t="s">
        <v>423</v>
      </c>
      <c r="E34" s="284"/>
    </row>
    <row r="35" spans="2:5" s="235" customFormat="1" ht="15">
      <c r="B35" s="567"/>
      <c r="C35" s="285">
        <v>30</v>
      </c>
      <c r="D35" s="286" t="s">
        <v>424</v>
      </c>
      <c r="E35" s="284"/>
    </row>
    <row r="36" spans="2:5" s="235" customFormat="1" ht="15">
      <c r="B36" s="567"/>
      <c r="C36" s="285">
        <v>31</v>
      </c>
      <c r="D36" s="286" t="s">
        <v>425</v>
      </c>
      <c r="E36" s="284"/>
    </row>
    <row r="37" spans="2:5" s="235" customFormat="1" ht="15">
      <c r="B37" s="567"/>
      <c r="C37" s="285">
        <v>32</v>
      </c>
      <c r="D37" s="286" t="s">
        <v>426</v>
      </c>
      <c r="E37" s="284"/>
    </row>
    <row r="38" spans="2:5" s="235" customFormat="1" ht="24">
      <c r="B38" s="567"/>
      <c r="C38" s="285">
        <v>33</v>
      </c>
      <c r="D38" s="286" t="s">
        <v>427</v>
      </c>
      <c r="E38" s="284"/>
    </row>
    <row r="39" spans="2:5" s="235" customFormat="1" ht="15">
      <c r="B39" s="567"/>
      <c r="C39" s="285">
        <v>34</v>
      </c>
      <c r="D39" s="286" t="s">
        <v>428</v>
      </c>
      <c r="E39" s="284"/>
    </row>
    <row r="40" spans="2:5" s="235" customFormat="1" ht="36">
      <c r="B40" s="567"/>
      <c r="C40" s="285">
        <v>35</v>
      </c>
      <c r="D40" s="286" t="s">
        <v>429</v>
      </c>
      <c r="E40" s="284"/>
    </row>
    <row r="41" spans="2:5" s="235" customFormat="1" ht="24">
      <c r="B41" s="567"/>
      <c r="C41" s="285">
        <v>36</v>
      </c>
      <c r="D41" s="286" t="s">
        <v>430</v>
      </c>
      <c r="E41" s="284"/>
    </row>
    <row r="42" spans="2:5" s="235" customFormat="1" ht="36">
      <c r="B42" s="567"/>
      <c r="C42" s="285">
        <v>37</v>
      </c>
      <c r="D42" s="286" t="s">
        <v>431</v>
      </c>
      <c r="E42" s="284"/>
    </row>
    <row r="43" spans="2:5" s="235" customFormat="1" ht="24">
      <c r="B43" s="568"/>
      <c r="C43" s="285">
        <v>38</v>
      </c>
      <c r="D43" s="286" t="s">
        <v>432</v>
      </c>
      <c r="E43" s="284"/>
    </row>
    <row r="44" spans="2:5" s="235" customFormat="1" ht="15">
      <c r="B44" s="566">
        <v>5</v>
      </c>
      <c r="C44" s="577" t="s">
        <v>433</v>
      </c>
      <c r="D44" s="577"/>
      <c r="E44" s="284"/>
    </row>
    <row r="45" spans="2:5" s="235" customFormat="1" ht="15">
      <c r="B45" s="567"/>
      <c r="C45" s="285">
        <v>39</v>
      </c>
      <c r="D45" s="286" t="s">
        <v>434</v>
      </c>
      <c r="E45" s="284"/>
    </row>
    <row r="46" spans="2:5" s="235" customFormat="1" ht="15">
      <c r="B46" s="567"/>
      <c r="C46" s="285">
        <v>40</v>
      </c>
      <c r="D46" s="286" t="s">
        <v>435</v>
      </c>
      <c r="E46" s="284"/>
    </row>
    <row r="47" spans="2:5" s="235" customFormat="1" ht="15">
      <c r="B47" s="567"/>
      <c r="C47" s="285">
        <v>41</v>
      </c>
      <c r="D47" s="286" t="s">
        <v>436</v>
      </c>
      <c r="E47" s="284"/>
    </row>
    <row r="48" spans="2:5" s="235" customFormat="1" ht="24">
      <c r="B48" s="567"/>
      <c r="C48" s="285">
        <v>42</v>
      </c>
      <c r="D48" s="286" t="s">
        <v>437</v>
      </c>
      <c r="E48" s="284"/>
    </row>
    <row r="49" spans="2:5" s="235" customFormat="1" ht="15">
      <c r="B49" s="567"/>
      <c r="C49" s="285">
        <v>43</v>
      </c>
      <c r="D49" s="286" t="s">
        <v>438</v>
      </c>
      <c r="E49" s="284"/>
    </row>
    <row r="50" spans="2:5" s="235" customFormat="1" ht="24">
      <c r="B50" s="567"/>
      <c r="C50" s="285">
        <v>44</v>
      </c>
      <c r="D50" s="286" t="s">
        <v>439</v>
      </c>
      <c r="E50" s="284"/>
    </row>
    <row r="51" spans="2:5" s="235" customFormat="1" ht="24">
      <c r="B51" s="567"/>
      <c r="C51" s="285">
        <v>45</v>
      </c>
      <c r="D51" s="286" t="s">
        <v>440</v>
      </c>
      <c r="E51" s="284"/>
    </row>
    <row r="52" spans="2:5" s="235" customFormat="1" ht="15">
      <c r="B52" s="567"/>
      <c r="C52" s="285">
        <v>46</v>
      </c>
      <c r="D52" s="286" t="s">
        <v>441</v>
      </c>
      <c r="E52" s="284"/>
    </row>
    <row r="53" spans="2:5" s="235" customFormat="1" ht="15">
      <c r="B53" s="568"/>
      <c r="C53" s="285">
        <v>47</v>
      </c>
      <c r="D53" s="286" t="s">
        <v>442</v>
      </c>
      <c r="E53" s="284"/>
    </row>
    <row r="54" spans="2:5" s="235" customFormat="1" ht="15">
      <c r="B54" s="566">
        <v>6</v>
      </c>
      <c r="C54" s="578" t="s">
        <v>443</v>
      </c>
      <c r="D54" s="578"/>
      <c r="E54" s="284"/>
    </row>
    <row r="55" spans="2:5" s="235" customFormat="1" ht="15">
      <c r="B55" s="567"/>
      <c r="C55" s="285">
        <v>48</v>
      </c>
      <c r="D55" s="286" t="s">
        <v>444</v>
      </c>
      <c r="E55" s="284"/>
    </row>
    <row r="56" spans="2:5" s="235" customFormat="1" ht="24">
      <c r="B56" s="567"/>
      <c r="C56" s="285">
        <v>49</v>
      </c>
      <c r="D56" s="286" t="s">
        <v>445</v>
      </c>
      <c r="E56" s="284"/>
    </row>
    <row r="57" spans="2:5" s="235" customFormat="1" ht="24">
      <c r="B57" s="567"/>
      <c r="C57" s="285">
        <v>50</v>
      </c>
      <c r="D57" s="286" t="s">
        <v>446</v>
      </c>
      <c r="E57" s="284"/>
    </row>
    <row r="58" spans="2:5" s="235" customFormat="1" ht="24">
      <c r="B58" s="567"/>
      <c r="C58" s="285">
        <v>51</v>
      </c>
      <c r="D58" s="286" t="s">
        <v>447</v>
      </c>
      <c r="E58" s="284"/>
    </row>
    <row r="59" spans="2:5" s="235" customFormat="1" ht="15">
      <c r="B59" s="567"/>
      <c r="C59" s="285">
        <v>52</v>
      </c>
      <c r="D59" s="286" t="s">
        <v>448</v>
      </c>
      <c r="E59" s="284"/>
    </row>
    <row r="60" spans="2:5" s="235" customFormat="1" ht="15">
      <c r="B60" s="567"/>
      <c r="C60" s="285">
        <v>53</v>
      </c>
      <c r="D60" s="286" t="s">
        <v>449</v>
      </c>
      <c r="E60" s="284"/>
    </row>
    <row r="61" spans="2:5" s="235" customFormat="1" ht="24">
      <c r="B61" s="567"/>
      <c r="C61" s="285">
        <v>54</v>
      </c>
      <c r="D61" s="286" t="s">
        <v>450</v>
      </c>
      <c r="E61" s="284"/>
    </row>
    <row r="62" spans="2:5" s="235" customFormat="1" ht="15">
      <c r="B62" s="568"/>
      <c r="C62" s="285">
        <v>55</v>
      </c>
      <c r="D62" s="286" t="s">
        <v>451</v>
      </c>
      <c r="E62" s="284"/>
    </row>
    <row r="63" spans="2:5" s="235" customFormat="1" ht="15">
      <c r="B63" s="566">
        <v>7</v>
      </c>
      <c r="C63" s="571" t="s">
        <v>452</v>
      </c>
      <c r="D63" s="572"/>
      <c r="E63" s="284"/>
    </row>
    <row r="64" spans="2:5" s="235" customFormat="1" ht="15">
      <c r="B64" s="567"/>
      <c r="C64" s="285">
        <v>56</v>
      </c>
      <c r="D64" s="286" t="s">
        <v>453</v>
      </c>
      <c r="E64" s="284"/>
    </row>
    <row r="65" spans="2:5" s="235" customFormat="1" ht="15">
      <c r="B65" s="567"/>
      <c r="C65" s="285">
        <v>57</v>
      </c>
      <c r="D65" s="286" t="s">
        <v>454</v>
      </c>
      <c r="E65" s="284"/>
    </row>
    <row r="66" spans="2:5" s="235" customFormat="1" ht="15">
      <c r="B66" s="567"/>
      <c r="C66" s="285">
        <v>58</v>
      </c>
      <c r="D66" s="286" t="s">
        <v>455</v>
      </c>
      <c r="E66" s="284"/>
    </row>
    <row r="67" spans="2:5" s="235" customFormat="1" ht="24">
      <c r="B67" s="567"/>
      <c r="C67" s="285">
        <v>59</v>
      </c>
      <c r="D67" s="286" t="s">
        <v>456</v>
      </c>
      <c r="E67" s="284"/>
    </row>
    <row r="68" spans="2:5" s="235" customFormat="1" ht="24">
      <c r="B68" s="568"/>
      <c r="C68" s="285">
        <v>60</v>
      </c>
      <c r="D68" s="286" t="s">
        <v>457</v>
      </c>
      <c r="E68" s="284"/>
    </row>
    <row r="69" spans="2:5" s="235" customFormat="1" ht="15">
      <c r="B69" s="566">
        <v>8</v>
      </c>
      <c r="C69" s="573" t="s">
        <v>458</v>
      </c>
      <c r="D69" s="574"/>
      <c r="E69" s="284"/>
    </row>
    <row r="70" spans="2:5" s="235" customFormat="1" ht="15">
      <c r="B70" s="567"/>
      <c r="C70" s="285">
        <v>61</v>
      </c>
      <c r="D70" s="286" t="s">
        <v>459</v>
      </c>
      <c r="E70" s="284"/>
    </row>
    <row r="71" spans="2:5" s="235" customFormat="1" ht="15">
      <c r="B71" s="567"/>
      <c r="C71" s="285">
        <v>62</v>
      </c>
      <c r="D71" s="286" t="s">
        <v>460</v>
      </c>
      <c r="E71" s="284"/>
    </row>
    <row r="72" spans="2:5" s="235" customFormat="1" ht="24">
      <c r="B72" s="567"/>
      <c r="C72" s="285">
        <v>63</v>
      </c>
      <c r="D72" s="286" t="s">
        <v>461</v>
      </c>
      <c r="E72" s="284"/>
    </row>
    <row r="73" spans="2:5" s="235" customFormat="1" ht="24">
      <c r="B73" s="567"/>
      <c r="C73" s="285">
        <v>64</v>
      </c>
      <c r="D73" s="286" t="s">
        <v>462</v>
      </c>
      <c r="E73" s="284"/>
    </row>
    <row r="74" spans="2:5" s="235" customFormat="1" ht="15">
      <c r="B74" s="567"/>
      <c r="C74" s="285">
        <v>65</v>
      </c>
      <c r="D74" s="286" t="s">
        <v>463</v>
      </c>
      <c r="E74" s="284"/>
    </row>
    <row r="75" spans="2:5" s="235" customFormat="1" ht="15">
      <c r="B75" s="567"/>
      <c r="C75" s="285">
        <v>66</v>
      </c>
      <c r="D75" s="286" t="s">
        <v>464</v>
      </c>
      <c r="E75" s="284"/>
    </row>
    <row r="76" spans="2:5" s="235" customFormat="1" ht="24">
      <c r="B76" s="567"/>
      <c r="C76" s="285">
        <v>67</v>
      </c>
      <c r="D76" s="286" t="s">
        <v>465</v>
      </c>
      <c r="E76" s="284"/>
    </row>
    <row r="77" spans="2:5" s="235" customFormat="1" ht="15">
      <c r="B77" s="567"/>
      <c r="C77" s="285">
        <v>68</v>
      </c>
      <c r="D77" s="286" t="s">
        <v>466</v>
      </c>
      <c r="E77" s="284"/>
    </row>
    <row r="78" spans="2:5" s="235" customFormat="1" ht="15">
      <c r="B78" s="567"/>
      <c r="C78" s="285">
        <v>69</v>
      </c>
      <c r="D78" s="286" t="s">
        <v>467</v>
      </c>
      <c r="E78" s="284"/>
    </row>
    <row r="79" spans="2:5" s="235" customFormat="1" ht="15">
      <c r="B79" s="567"/>
      <c r="C79" s="285">
        <v>70</v>
      </c>
      <c r="D79" s="286" t="s">
        <v>468</v>
      </c>
      <c r="E79" s="284"/>
    </row>
    <row r="80" spans="2:5" s="235" customFormat="1" ht="24">
      <c r="B80" s="567"/>
      <c r="C80" s="285">
        <v>71</v>
      </c>
      <c r="D80" s="286" t="s">
        <v>469</v>
      </c>
      <c r="E80" s="284"/>
    </row>
    <row r="81" spans="2:5" s="235" customFormat="1" ht="15">
      <c r="B81" s="568"/>
      <c r="C81" s="285">
        <v>72</v>
      </c>
      <c r="D81" s="286" t="s">
        <v>470</v>
      </c>
      <c r="E81" s="284"/>
    </row>
    <row r="82" spans="2:5" s="235" customFormat="1" ht="15">
      <c r="B82" s="566">
        <v>9</v>
      </c>
      <c r="C82" s="569" t="s">
        <v>471</v>
      </c>
      <c r="D82" s="569"/>
      <c r="E82" s="284"/>
    </row>
    <row r="83" spans="2:5" s="235" customFormat="1" ht="24">
      <c r="B83" s="567"/>
      <c r="C83" s="285">
        <v>73</v>
      </c>
      <c r="D83" s="286" t="s">
        <v>472</v>
      </c>
      <c r="E83" s="284"/>
    </row>
    <row r="84" spans="2:5" s="235" customFormat="1" ht="24">
      <c r="B84" s="567"/>
      <c r="C84" s="285">
        <v>74</v>
      </c>
      <c r="D84" s="286" t="s">
        <v>473</v>
      </c>
      <c r="E84" s="284"/>
    </row>
    <row r="85" spans="2:5" s="235" customFormat="1" ht="24">
      <c r="B85" s="567"/>
      <c r="C85" s="285">
        <v>75</v>
      </c>
      <c r="D85" s="286" t="s">
        <v>474</v>
      </c>
      <c r="E85" s="284"/>
    </row>
    <row r="86" spans="2:5" s="235" customFormat="1" ht="24">
      <c r="B86" s="567"/>
      <c r="C86" s="285">
        <v>76</v>
      </c>
      <c r="D86" s="286" t="s">
        <v>475</v>
      </c>
      <c r="E86" s="284"/>
    </row>
    <row r="87" spans="2:5" s="235" customFormat="1" ht="24">
      <c r="B87" s="567"/>
      <c r="C87" s="285">
        <v>77</v>
      </c>
      <c r="D87" s="286" t="s">
        <v>476</v>
      </c>
      <c r="E87" s="284"/>
    </row>
    <row r="88" spans="2:5" s="235" customFormat="1" ht="24">
      <c r="B88" s="567"/>
      <c r="C88" s="285">
        <v>78</v>
      </c>
      <c r="D88" s="286" t="s">
        <v>477</v>
      </c>
      <c r="E88" s="284"/>
    </row>
    <row r="89" spans="2:5" s="235" customFormat="1" ht="24">
      <c r="B89" s="567"/>
      <c r="C89" s="285">
        <v>79</v>
      </c>
      <c r="D89" s="286" t="s">
        <v>478</v>
      </c>
      <c r="E89" s="284"/>
    </row>
    <row r="90" spans="2:5" s="235" customFormat="1" ht="15">
      <c r="B90" s="568"/>
      <c r="C90" s="285">
        <v>80</v>
      </c>
      <c r="D90" s="286" t="s">
        <v>479</v>
      </c>
      <c r="E90" s="284"/>
    </row>
    <row r="91" spans="2:5" s="235" customFormat="1" ht="15">
      <c r="B91" s="566">
        <v>10</v>
      </c>
      <c r="C91" s="573" t="s">
        <v>480</v>
      </c>
      <c r="D91" s="574"/>
      <c r="E91" s="284"/>
    </row>
    <row r="92" spans="2:5" s="235" customFormat="1" ht="15">
      <c r="B92" s="567"/>
      <c r="C92" s="285">
        <v>81</v>
      </c>
      <c r="D92" s="286" t="s">
        <v>481</v>
      </c>
      <c r="E92" s="284"/>
    </row>
    <row r="93" spans="2:5" s="235" customFormat="1" ht="15">
      <c r="B93" s="567"/>
      <c r="C93" s="285">
        <v>82</v>
      </c>
      <c r="D93" s="286" t="s">
        <v>482</v>
      </c>
      <c r="E93" s="284"/>
    </row>
    <row r="94" spans="2:5" s="235" customFormat="1" ht="24">
      <c r="B94" s="567"/>
      <c r="C94" s="285">
        <v>83</v>
      </c>
      <c r="D94" s="286" t="s">
        <v>483</v>
      </c>
      <c r="E94" s="284"/>
    </row>
    <row r="95" spans="2:5" s="235" customFormat="1" ht="15">
      <c r="B95" s="567"/>
      <c r="C95" s="285">
        <v>84</v>
      </c>
      <c r="D95" s="286" t="s">
        <v>484</v>
      </c>
      <c r="E95" s="284"/>
    </row>
    <row r="96" spans="2:5" s="235" customFormat="1" ht="15">
      <c r="B96" s="567"/>
      <c r="C96" s="285">
        <v>85</v>
      </c>
      <c r="D96" s="286" t="s">
        <v>485</v>
      </c>
      <c r="E96" s="284"/>
    </row>
    <row r="97" spans="2:5" s="235" customFormat="1" ht="15">
      <c r="B97" s="567"/>
      <c r="C97" s="285">
        <v>86</v>
      </c>
      <c r="D97" s="286" t="s">
        <v>486</v>
      </c>
      <c r="E97" s="284"/>
    </row>
    <row r="98" spans="2:5" s="235" customFormat="1" ht="15">
      <c r="B98" s="567"/>
      <c r="C98" s="285">
        <v>87</v>
      </c>
      <c r="D98" s="286" t="s">
        <v>487</v>
      </c>
      <c r="E98" s="284"/>
    </row>
    <row r="99" spans="2:5" s="235" customFormat="1" ht="15">
      <c r="B99" s="567"/>
      <c r="C99" s="285">
        <v>88</v>
      </c>
      <c r="D99" s="286" t="s">
        <v>488</v>
      </c>
      <c r="E99" s="284"/>
    </row>
    <row r="100" spans="2:5" s="235" customFormat="1" ht="24">
      <c r="B100" s="567"/>
      <c r="C100" s="285">
        <v>89</v>
      </c>
      <c r="D100" s="286" t="s">
        <v>489</v>
      </c>
      <c r="E100" s="284"/>
    </row>
    <row r="101" spans="2:5" s="235" customFormat="1" ht="15">
      <c r="B101" s="568"/>
      <c r="C101" s="285">
        <v>90</v>
      </c>
      <c r="D101" s="286" t="s">
        <v>490</v>
      </c>
      <c r="E101" s="284"/>
    </row>
    <row r="102" spans="2:5" s="235" customFormat="1" ht="15">
      <c r="B102" s="566">
        <v>11</v>
      </c>
      <c r="C102" s="569" t="s">
        <v>491</v>
      </c>
      <c r="D102" s="569"/>
      <c r="E102" s="284"/>
    </row>
    <row r="103" spans="2:5" s="235" customFormat="1" ht="15">
      <c r="B103" s="567"/>
      <c r="C103" s="285">
        <v>91</v>
      </c>
      <c r="D103" s="286" t="s">
        <v>492</v>
      </c>
      <c r="E103" s="284"/>
    </row>
    <row r="104" spans="2:5" s="235" customFormat="1" ht="24">
      <c r="B104" s="567"/>
      <c r="C104" s="285">
        <v>92</v>
      </c>
      <c r="D104" s="286" t="s">
        <v>493</v>
      </c>
      <c r="E104" s="284"/>
    </row>
    <row r="105" spans="2:5" s="235" customFormat="1" ht="15">
      <c r="B105" s="567"/>
      <c r="C105" s="285">
        <v>93</v>
      </c>
      <c r="D105" s="286" t="s">
        <v>494</v>
      </c>
      <c r="E105" s="284"/>
    </row>
    <row r="106" spans="2:5" s="235" customFormat="1" ht="15">
      <c r="B106" s="567"/>
      <c r="C106" s="285">
        <v>94</v>
      </c>
      <c r="D106" s="286" t="s">
        <v>495</v>
      </c>
      <c r="E106" s="284"/>
    </row>
    <row r="107" spans="2:5" s="235" customFormat="1" ht="24">
      <c r="B107" s="567"/>
      <c r="C107" s="285">
        <v>95</v>
      </c>
      <c r="D107" s="286" t="s">
        <v>496</v>
      </c>
      <c r="E107" s="284"/>
    </row>
    <row r="108" spans="2:5" s="235" customFormat="1" ht="15">
      <c r="B108" s="567"/>
      <c r="C108" s="285">
        <v>96</v>
      </c>
      <c r="D108" s="286" t="s">
        <v>497</v>
      </c>
      <c r="E108" s="284"/>
    </row>
    <row r="109" spans="2:5" s="235" customFormat="1" ht="15">
      <c r="B109" s="567"/>
      <c r="C109" s="285">
        <v>97</v>
      </c>
      <c r="D109" s="286" t="s">
        <v>498</v>
      </c>
      <c r="E109" s="284"/>
    </row>
    <row r="110" spans="2:5" s="235" customFormat="1" ht="15">
      <c r="B110" s="567"/>
      <c r="C110" s="285">
        <v>98</v>
      </c>
      <c r="D110" s="286" t="s">
        <v>499</v>
      </c>
      <c r="E110" s="284"/>
    </row>
    <row r="111" spans="2:5" s="235" customFormat="1" ht="36">
      <c r="B111" s="567"/>
      <c r="C111" s="285">
        <v>99</v>
      </c>
      <c r="D111" s="286" t="s">
        <v>500</v>
      </c>
      <c r="E111" s="284"/>
    </row>
    <row r="112" spans="2:5" s="235" customFormat="1" ht="15">
      <c r="B112" s="568"/>
      <c r="C112" s="285">
        <v>100</v>
      </c>
      <c r="D112" s="286" t="s">
        <v>501</v>
      </c>
      <c r="E112" s="284"/>
    </row>
    <row r="113" spans="2:5" s="235" customFormat="1" ht="15">
      <c r="B113" s="566">
        <v>12</v>
      </c>
      <c r="C113" s="569" t="s">
        <v>502</v>
      </c>
      <c r="D113" s="569"/>
      <c r="E113" s="284"/>
    </row>
    <row r="114" spans="2:5" s="235" customFormat="1" ht="24">
      <c r="B114" s="567"/>
      <c r="C114" s="285">
        <v>101</v>
      </c>
      <c r="D114" s="286" t="s">
        <v>503</v>
      </c>
      <c r="E114" s="284"/>
    </row>
    <row r="115" spans="2:5" s="235" customFormat="1" ht="15">
      <c r="B115" s="567"/>
      <c r="C115" s="285">
        <v>102</v>
      </c>
      <c r="D115" s="286" t="s">
        <v>504</v>
      </c>
      <c r="E115" s="284"/>
    </row>
    <row r="116" spans="2:5" s="235" customFormat="1" ht="24">
      <c r="B116" s="567"/>
      <c r="C116" s="285">
        <v>103</v>
      </c>
      <c r="D116" s="286" t="s">
        <v>505</v>
      </c>
      <c r="E116" s="284"/>
    </row>
    <row r="117" spans="2:5" s="235" customFormat="1" ht="24">
      <c r="B117" s="567"/>
      <c r="C117" s="285">
        <v>104</v>
      </c>
      <c r="D117" s="286" t="s">
        <v>506</v>
      </c>
      <c r="E117" s="284"/>
    </row>
    <row r="118" spans="2:5" s="235" customFormat="1" ht="15">
      <c r="B118" s="567"/>
      <c r="C118" s="285">
        <v>105</v>
      </c>
      <c r="D118" s="286" t="s">
        <v>507</v>
      </c>
      <c r="E118" s="284"/>
    </row>
    <row r="119" spans="2:5" s="235" customFormat="1" ht="15">
      <c r="B119" s="567"/>
      <c r="C119" s="285">
        <v>106</v>
      </c>
      <c r="D119" s="286" t="s">
        <v>508</v>
      </c>
      <c r="E119" s="284"/>
    </row>
    <row r="120" spans="2:5" s="235" customFormat="1" ht="15">
      <c r="B120" s="567"/>
      <c r="C120" s="285">
        <v>107</v>
      </c>
      <c r="D120" s="286" t="s">
        <v>509</v>
      </c>
      <c r="E120" s="284"/>
    </row>
    <row r="121" spans="2:5" s="235" customFormat="1" ht="15">
      <c r="B121" s="567"/>
      <c r="C121" s="285">
        <v>108</v>
      </c>
      <c r="D121" s="286" t="s">
        <v>510</v>
      </c>
      <c r="E121" s="284"/>
    </row>
    <row r="122" spans="2:5" s="235" customFormat="1" ht="15">
      <c r="B122" s="567"/>
      <c r="C122" s="285">
        <v>109</v>
      </c>
      <c r="D122" s="286" t="s">
        <v>511</v>
      </c>
      <c r="E122" s="284"/>
    </row>
    <row r="123" spans="2:5" s="235" customFormat="1" ht="15">
      <c r="B123" s="567"/>
      <c r="C123" s="285">
        <v>110</v>
      </c>
      <c r="D123" s="286" t="s">
        <v>512</v>
      </c>
      <c r="E123" s="284"/>
    </row>
    <row r="124" spans="2:5" s="235" customFormat="1" ht="36">
      <c r="B124" s="568"/>
      <c r="C124" s="285">
        <v>111</v>
      </c>
      <c r="D124" s="286" t="s">
        <v>513</v>
      </c>
      <c r="E124" s="284"/>
    </row>
    <row r="125" spans="2:5" s="235" customFormat="1" ht="15">
      <c r="B125" s="566">
        <v>13</v>
      </c>
      <c r="C125" s="569" t="s">
        <v>514</v>
      </c>
      <c r="D125" s="569"/>
      <c r="E125" s="284"/>
    </row>
    <row r="126" spans="2:5" s="235" customFormat="1" ht="15">
      <c r="B126" s="567"/>
      <c r="C126" s="285">
        <v>112</v>
      </c>
      <c r="D126" s="286" t="s">
        <v>515</v>
      </c>
      <c r="E126" s="284"/>
    </row>
    <row r="127" spans="2:5" s="235" customFormat="1" ht="15">
      <c r="B127" s="567"/>
      <c r="C127" s="285">
        <v>113</v>
      </c>
      <c r="D127" s="286" t="s">
        <v>516</v>
      </c>
      <c r="E127" s="284"/>
    </row>
    <row r="128" spans="2:5" s="235" customFormat="1" ht="15">
      <c r="B128" s="567"/>
      <c r="C128" s="285">
        <v>114</v>
      </c>
      <c r="D128" s="286" t="s">
        <v>517</v>
      </c>
      <c r="E128" s="284"/>
    </row>
    <row r="129" spans="2:5" s="235" customFormat="1" ht="36">
      <c r="B129" s="567"/>
      <c r="C129" s="285">
        <v>115</v>
      </c>
      <c r="D129" s="286" t="s">
        <v>518</v>
      </c>
      <c r="E129" s="284"/>
    </row>
    <row r="130" spans="2:5" s="235" customFormat="1" ht="24">
      <c r="B130" s="568"/>
      <c r="C130" s="285">
        <v>116</v>
      </c>
      <c r="D130" s="286" t="s">
        <v>519</v>
      </c>
      <c r="E130" s="284"/>
    </row>
    <row r="131" spans="2:5" s="235" customFormat="1" ht="15">
      <c r="B131" s="566">
        <v>14</v>
      </c>
      <c r="C131" s="569" t="s">
        <v>520</v>
      </c>
      <c r="D131" s="569"/>
      <c r="E131" s="284"/>
    </row>
    <row r="132" spans="2:5" s="235" customFormat="1" ht="15">
      <c r="B132" s="567"/>
      <c r="C132" s="285">
        <v>117</v>
      </c>
      <c r="D132" s="286" t="s">
        <v>521</v>
      </c>
      <c r="E132" s="284"/>
    </row>
    <row r="133" spans="2:5" s="235" customFormat="1" ht="24">
      <c r="B133" s="567"/>
      <c r="C133" s="285">
        <v>118</v>
      </c>
      <c r="D133" s="286" t="s">
        <v>522</v>
      </c>
      <c r="E133" s="284"/>
    </row>
    <row r="134" spans="2:5" s="235" customFormat="1" ht="15">
      <c r="B134" s="567"/>
      <c r="C134" s="285">
        <v>119</v>
      </c>
      <c r="D134" s="286" t="s">
        <v>523</v>
      </c>
      <c r="E134" s="284"/>
    </row>
    <row r="135" spans="2:5" s="235" customFormat="1" ht="24">
      <c r="B135" s="567"/>
      <c r="C135" s="285">
        <v>120</v>
      </c>
      <c r="D135" s="286" t="s">
        <v>524</v>
      </c>
      <c r="E135" s="284"/>
    </row>
    <row r="136" spans="2:5" s="235" customFormat="1" ht="15">
      <c r="B136" s="567"/>
      <c r="C136" s="285">
        <v>121</v>
      </c>
      <c r="D136" s="286" t="s">
        <v>525</v>
      </c>
      <c r="E136" s="284"/>
    </row>
    <row r="137" spans="2:5" s="235" customFormat="1" ht="36">
      <c r="B137" s="567"/>
      <c r="C137" s="285">
        <v>122</v>
      </c>
      <c r="D137" s="286" t="s">
        <v>526</v>
      </c>
      <c r="E137" s="284"/>
    </row>
    <row r="138" spans="2:5" s="235" customFormat="1" ht="24">
      <c r="B138" s="567"/>
      <c r="C138" s="285">
        <v>123</v>
      </c>
      <c r="D138" s="286" t="s">
        <v>527</v>
      </c>
      <c r="E138" s="284"/>
    </row>
    <row r="139" spans="2:5" s="235" customFormat="1" ht="36">
      <c r="B139" s="567"/>
      <c r="C139" s="285">
        <v>124</v>
      </c>
      <c r="D139" s="286" t="s">
        <v>528</v>
      </c>
      <c r="E139" s="284"/>
    </row>
    <row r="140" spans="2:5" s="235" customFormat="1" ht="15">
      <c r="B140" s="567"/>
      <c r="C140" s="285">
        <v>125</v>
      </c>
      <c r="D140" s="286" t="s">
        <v>529</v>
      </c>
      <c r="E140" s="284"/>
    </row>
    <row r="141" spans="2:5" s="235" customFormat="1" ht="24">
      <c r="B141" s="568"/>
      <c r="C141" s="285">
        <v>126</v>
      </c>
      <c r="D141" s="286" t="s">
        <v>530</v>
      </c>
      <c r="E141" s="284"/>
    </row>
    <row r="142" spans="2:5" s="235" customFormat="1" ht="15">
      <c r="B142" s="566">
        <v>15</v>
      </c>
      <c r="C142" s="569" t="s">
        <v>531</v>
      </c>
      <c r="D142" s="569"/>
      <c r="E142" s="284"/>
    </row>
    <row r="143" spans="2:5" s="235" customFormat="1" ht="24">
      <c r="B143" s="567"/>
      <c r="C143" s="285">
        <v>127</v>
      </c>
      <c r="D143" s="286" t="s">
        <v>532</v>
      </c>
      <c r="E143" s="284"/>
    </row>
    <row r="144" spans="2:5" s="235" customFormat="1" ht="15">
      <c r="B144" s="567"/>
      <c r="C144" s="285">
        <v>128</v>
      </c>
      <c r="D144" s="286" t="s">
        <v>533</v>
      </c>
      <c r="E144" s="284"/>
    </row>
    <row r="145" spans="2:5" s="235" customFormat="1" ht="15">
      <c r="B145" s="567"/>
      <c r="C145" s="285">
        <v>129</v>
      </c>
      <c r="D145" s="286" t="s">
        <v>534</v>
      </c>
      <c r="E145" s="284"/>
    </row>
    <row r="146" spans="2:5" s="235" customFormat="1" ht="15">
      <c r="B146" s="567"/>
      <c r="C146" s="285">
        <v>130</v>
      </c>
      <c r="D146" s="286" t="s">
        <v>535</v>
      </c>
      <c r="E146" s="284"/>
    </row>
    <row r="147" spans="2:5" s="235" customFormat="1" ht="15">
      <c r="B147" s="567"/>
      <c r="C147" s="285">
        <v>131</v>
      </c>
      <c r="D147" s="286" t="s">
        <v>536</v>
      </c>
      <c r="E147" s="284"/>
    </row>
    <row r="148" spans="2:5" s="235" customFormat="1" ht="15">
      <c r="B148" s="567"/>
      <c r="C148" s="285">
        <v>132</v>
      </c>
      <c r="D148" s="286" t="s">
        <v>537</v>
      </c>
      <c r="E148" s="284"/>
    </row>
    <row r="149" spans="2:5" s="235" customFormat="1" ht="15">
      <c r="B149" s="567"/>
      <c r="C149" s="285">
        <v>133</v>
      </c>
      <c r="D149" s="286" t="s">
        <v>538</v>
      </c>
      <c r="E149" s="284"/>
    </row>
    <row r="150" spans="2:5" s="235" customFormat="1" ht="15">
      <c r="B150" s="567"/>
      <c r="C150" s="285">
        <v>134</v>
      </c>
      <c r="D150" s="286" t="s">
        <v>539</v>
      </c>
      <c r="E150" s="284"/>
    </row>
    <row r="151" spans="2:5" s="235" customFormat="1" ht="15">
      <c r="B151" s="567"/>
      <c r="C151" s="285">
        <v>135</v>
      </c>
      <c r="D151" s="286" t="s">
        <v>540</v>
      </c>
      <c r="E151" s="284"/>
    </row>
    <row r="152" spans="2:5" s="235" customFormat="1" ht="15">
      <c r="B152" s="567"/>
      <c r="C152" s="285">
        <v>136</v>
      </c>
      <c r="D152" s="286" t="s">
        <v>541</v>
      </c>
      <c r="E152" s="284"/>
    </row>
    <row r="153" spans="2:5" s="235" customFormat="1" ht="24">
      <c r="B153" s="567"/>
      <c r="C153" s="285">
        <v>137</v>
      </c>
      <c r="D153" s="286" t="s">
        <v>542</v>
      </c>
      <c r="E153" s="284"/>
    </row>
    <row r="154" spans="2:5" s="235" customFormat="1" ht="15">
      <c r="B154" s="568"/>
      <c r="C154" s="285">
        <v>138</v>
      </c>
      <c r="D154" s="286" t="s">
        <v>543</v>
      </c>
      <c r="E154" s="284"/>
    </row>
    <row r="155" spans="2:5" s="235" customFormat="1" ht="15">
      <c r="B155" s="566">
        <v>16</v>
      </c>
      <c r="C155" s="569" t="s">
        <v>544</v>
      </c>
      <c r="D155" s="569"/>
      <c r="E155" s="284"/>
    </row>
    <row r="156" spans="2:5" s="235" customFormat="1" ht="15">
      <c r="B156" s="567"/>
      <c r="C156" s="285">
        <v>139</v>
      </c>
      <c r="D156" s="286" t="s">
        <v>545</v>
      </c>
      <c r="E156" s="284"/>
    </row>
    <row r="157" spans="2:5" s="235" customFormat="1" ht="15">
      <c r="B157" s="567"/>
      <c r="C157" s="285">
        <v>140</v>
      </c>
      <c r="D157" s="286" t="s">
        <v>546</v>
      </c>
      <c r="E157" s="284"/>
    </row>
    <row r="158" spans="2:5" s="235" customFormat="1" ht="15">
      <c r="B158" s="567"/>
      <c r="C158" s="285">
        <v>141</v>
      </c>
      <c r="D158" s="286" t="s">
        <v>547</v>
      </c>
      <c r="E158" s="284"/>
    </row>
    <row r="159" spans="2:5" s="235" customFormat="1" ht="15">
      <c r="B159" s="567"/>
      <c r="C159" s="285">
        <v>142</v>
      </c>
      <c r="D159" s="286" t="s">
        <v>548</v>
      </c>
      <c r="E159" s="284"/>
    </row>
    <row r="160" spans="2:5" s="235" customFormat="1" ht="15">
      <c r="B160" s="567"/>
      <c r="C160" s="285">
        <v>143</v>
      </c>
      <c r="D160" s="286" t="s">
        <v>549</v>
      </c>
      <c r="E160" s="284"/>
    </row>
    <row r="161" spans="2:5" s="235" customFormat="1" ht="15">
      <c r="B161" s="567"/>
      <c r="C161" s="285">
        <v>144</v>
      </c>
      <c r="D161" s="287" t="s">
        <v>550</v>
      </c>
      <c r="E161" s="284"/>
    </row>
    <row r="162" spans="2:5" s="235" customFormat="1" ht="15">
      <c r="B162" s="567"/>
      <c r="C162" s="285">
        <v>145</v>
      </c>
      <c r="D162" s="286" t="s">
        <v>551</v>
      </c>
      <c r="E162" s="284"/>
    </row>
    <row r="163" spans="2:5" s="235" customFormat="1" ht="15">
      <c r="B163" s="567"/>
      <c r="C163" s="285">
        <v>146</v>
      </c>
      <c r="D163" s="286" t="s">
        <v>552</v>
      </c>
      <c r="E163" s="284"/>
    </row>
    <row r="164" spans="2:5" s="235" customFormat="1" ht="15">
      <c r="B164" s="567"/>
      <c r="C164" s="285">
        <v>147</v>
      </c>
      <c r="D164" s="286" t="s">
        <v>553</v>
      </c>
      <c r="E164" s="284"/>
    </row>
    <row r="165" spans="2:5" s="235" customFormat="1" ht="15">
      <c r="B165" s="567"/>
      <c r="C165" s="285">
        <v>148</v>
      </c>
      <c r="D165" s="286" t="s">
        <v>554</v>
      </c>
      <c r="E165" s="284"/>
    </row>
    <row r="166" spans="2:5" s="235" customFormat="1" ht="24">
      <c r="B166" s="567"/>
      <c r="C166" s="285">
        <v>149</v>
      </c>
      <c r="D166" s="286" t="s">
        <v>555</v>
      </c>
      <c r="E166" s="284"/>
    </row>
    <row r="167" spans="2:5" s="235" customFormat="1" ht="15">
      <c r="B167" s="568"/>
      <c r="C167" s="285">
        <v>150</v>
      </c>
      <c r="D167" s="286" t="s">
        <v>556</v>
      </c>
      <c r="E167" s="284"/>
    </row>
    <row r="168" spans="2:5" s="235" customFormat="1" ht="15">
      <c r="B168" s="570">
        <v>17</v>
      </c>
      <c r="C168" s="571" t="s">
        <v>557</v>
      </c>
      <c r="D168" s="572"/>
      <c r="E168" s="284"/>
    </row>
    <row r="169" spans="2:5" s="235" customFormat="1" ht="15">
      <c r="B169" s="570"/>
      <c r="C169" s="285">
        <v>151</v>
      </c>
      <c r="D169" s="286" t="s">
        <v>558</v>
      </c>
      <c r="E169" s="284"/>
    </row>
    <row r="170" spans="2:5" s="235" customFormat="1" ht="36">
      <c r="B170" s="570"/>
      <c r="C170" s="285">
        <v>152</v>
      </c>
      <c r="D170" s="286" t="s">
        <v>559</v>
      </c>
      <c r="E170" s="284"/>
    </row>
    <row r="171" spans="2:5" s="235" customFormat="1" ht="15">
      <c r="B171" s="570"/>
      <c r="C171" s="285">
        <v>153</v>
      </c>
      <c r="D171" s="286" t="s">
        <v>560</v>
      </c>
      <c r="E171" s="284"/>
    </row>
    <row r="172" spans="2:5" s="235" customFormat="1" ht="24">
      <c r="B172" s="570"/>
      <c r="C172" s="285">
        <v>154</v>
      </c>
      <c r="D172" s="286" t="s">
        <v>561</v>
      </c>
      <c r="E172" s="284"/>
    </row>
    <row r="173" spans="2:5" s="235" customFormat="1" ht="15">
      <c r="B173" s="570"/>
      <c r="C173" s="285">
        <v>155</v>
      </c>
      <c r="D173" s="286" t="s">
        <v>562</v>
      </c>
      <c r="E173" s="284"/>
    </row>
    <row r="174" spans="2:5" s="235" customFormat="1" ht="24">
      <c r="B174" s="570"/>
      <c r="C174" s="285">
        <v>156</v>
      </c>
      <c r="D174" s="286" t="s">
        <v>563</v>
      </c>
      <c r="E174" s="284"/>
    </row>
    <row r="175" spans="2:5" s="235" customFormat="1" ht="24">
      <c r="B175" s="570"/>
      <c r="C175" s="285">
        <v>157</v>
      </c>
      <c r="D175" s="286" t="s">
        <v>564</v>
      </c>
      <c r="E175" s="284"/>
    </row>
    <row r="176" spans="2:5" s="235" customFormat="1" ht="24">
      <c r="B176" s="570"/>
      <c r="C176" s="285">
        <v>158</v>
      </c>
      <c r="D176" s="286" t="s">
        <v>565</v>
      </c>
      <c r="E176" s="284"/>
    </row>
    <row r="177" spans="2:5" s="235" customFormat="1" ht="24">
      <c r="B177" s="570"/>
      <c r="C177" s="285">
        <v>159</v>
      </c>
      <c r="D177" s="286" t="s">
        <v>566</v>
      </c>
      <c r="E177" s="284"/>
    </row>
    <row r="178" spans="2:5" s="235" customFormat="1" ht="24">
      <c r="B178" s="570"/>
      <c r="C178" s="285">
        <v>160</v>
      </c>
      <c r="D178" s="286" t="s">
        <v>567</v>
      </c>
      <c r="E178" s="284"/>
    </row>
    <row r="179" spans="2:5" s="235" customFormat="1" ht="15">
      <c r="B179" s="570"/>
      <c r="C179" s="285">
        <v>161</v>
      </c>
      <c r="D179" s="286" t="s">
        <v>568</v>
      </c>
      <c r="E179" s="284"/>
    </row>
    <row r="180" spans="2:5" s="235" customFormat="1" ht="24">
      <c r="B180" s="570"/>
      <c r="C180" s="285">
        <v>162</v>
      </c>
      <c r="D180" s="286" t="s">
        <v>569</v>
      </c>
      <c r="E180" s="284"/>
    </row>
    <row r="181" spans="2:5" s="235" customFormat="1" ht="15">
      <c r="B181" s="570"/>
      <c r="C181" s="285">
        <v>163</v>
      </c>
      <c r="D181" s="286" t="s">
        <v>570</v>
      </c>
      <c r="E181" s="284"/>
    </row>
    <row r="182" spans="2:5" s="235" customFormat="1" ht="15">
      <c r="B182" s="570"/>
      <c r="C182" s="285">
        <v>164</v>
      </c>
      <c r="D182" s="286" t="s">
        <v>571</v>
      </c>
      <c r="E182" s="284"/>
    </row>
    <row r="183" spans="2:5" s="235" customFormat="1" ht="15">
      <c r="B183" s="570"/>
      <c r="C183" s="285">
        <v>165</v>
      </c>
      <c r="D183" s="286" t="s">
        <v>572</v>
      </c>
      <c r="E183" s="284"/>
    </row>
    <row r="184" spans="2:5" s="235" customFormat="1" ht="24">
      <c r="B184" s="570"/>
      <c r="C184" s="285">
        <v>166</v>
      </c>
      <c r="D184" s="286" t="s">
        <v>573</v>
      </c>
      <c r="E184" s="284"/>
    </row>
    <row r="185" spans="2:5" s="235" customFormat="1" ht="15">
      <c r="B185" s="570"/>
      <c r="C185" s="285">
        <v>167</v>
      </c>
      <c r="D185" s="286" t="s">
        <v>574</v>
      </c>
      <c r="E185" s="284"/>
    </row>
    <row r="186" spans="2:5" s="235" customFormat="1" ht="36">
      <c r="B186" s="570"/>
      <c r="C186" s="285">
        <v>168</v>
      </c>
      <c r="D186" s="286" t="s">
        <v>575</v>
      </c>
      <c r="E186" s="284"/>
    </row>
    <row r="187" spans="2:5" s="235" customFormat="1" ht="24">
      <c r="B187" s="570"/>
      <c r="C187" s="285">
        <v>169</v>
      </c>
      <c r="D187" s="286" t="s">
        <v>576</v>
      </c>
      <c r="E187" s="284"/>
    </row>
    <row r="188" spans="1:5" s="235" customFormat="1" ht="15">
      <c r="A188" s="288"/>
      <c r="B188" s="288"/>
      <c r="C188" s="289"/>
      <c r="D188" s="290"/>
      <c r="E188" s="284"/>
    </row>
    <row r="189" spans="1:5" s="235" customFormat="1" ht="15">
      <c r="A189" s="288"/>
      <c r="B189" s="288"/>
      <c r="C189" s="289"/>
      <c r="D189" s="290"/>
      <c r="E189" s="284"/>
    </row>
    <row r="190" spans="1:5" s="235" customFormat="1" ht="15">
      <c r="A190" s="288"/>
      <c r="B190" s="288"/>
      <c r="C190" s="289"/>
      <c r="D190" s="290"/>
      <c r="E190" s="284"/>
    </row>
    <row r="191" spans="1:5" s="235" customFormat="1" ht="15">
      <c r="A191" s="288"/>
      <c r="B191" s="288"/>
      <c r="C191" s="289"/>
      <c r="D191" s="290"/>
      <c r="E191" s="284"/>
    </row>
    <row r="192" spans="1:5" s="235" customFormat="1" ht="15">
      <c r="A192" s="288"/>
      <c r="B192" s="288"/>
      <c r="C192" s="289"/>
      <c r="D192" s="290"/>
      <c r="E192" s="284"/>
    </row>
    <row r="193" spans="1:5" s="235" customFormat="1" ht="15">
      <c r="A193" s="288"/>
      <c r="B193" s="288"/>
      <c r="C193" s="289"/>
      <c r="D193" s="290"/>
      <c r="E193" s="284"/>
    </row>
    <row r="194" spans="1:5" s="235" customFormat="1" ht="15">
      <c r="A194" s="288"/>
      <c r="B194" s="288"/>
      <c r="C194" s="289"/>
      <c r="D194" s="290"/>
      <c r="E194" s="284"/>
    </row>
    <row r="195" spans="1:5" s="235" customFormat="1" ht="15">
      <c r="A195" s="288"/>
      <c r="B195" s="288"/>
      <c r="C195" s="289"/>
      <c r="D195" s="290"/>
      <c r="E195" s="284"/>
    </row>
    <row r="196" spans="1:5" s="235" customFormat="1" ht="15">
      <c r="A196" s="288"/>
      <c r="B196" s="288"/>
      <c r="C196" s="289"/>
      <c r="D196" s="290"/>
      <c r="E196" s="284"/>
    </row>
    <row r="197" spans="1:5" s="235" customFormat="1" ht="15">
      <c r="A197" s="288"/>
      <c r="B197" s="288"/>
      <c r="C197" s="289"/>
      <c r="D197" s="290"/>
      <c r="E197" s="284"/>
    </row>
    <row r="198" spans="1:5" s="235" customFormat="1" ht="15">
      <c r="A198" s="288"/>
      <c r="B198" s="288"/>
      <c r="C198" s="289"/>
      <c r="D198" s="290"/>
      <c r="E198" s="284"/>
    </row>
    <row r="199" spans="1:5" s="235" customFormat="1" ht="15">
      <c r="A199" s="288"/>
      <c r="B199" s="288"/>
      <c r="C199" s="289"/>
      <c r="D199" s="290"/>
      <c r="E199" s="284"/>
    </row>
    <row r="200" spans="1:5" s="235" customFormat="1" ht="15">
      <c r="A200" s="288"/>
      <c r="B200" s="288"/>
      <c r="C200" s="289"/>
      <c r="D200" s="290"/>
      <c r="E200" s="284"/>
    </row>
    <row r="201" spans="1:5" s="235" customFormat="1" ht="15">
      <c r="A201" s="288"/>
      <c r="B201" s="288"/>
      <c r="C201" s="289"/>
      <c r="D201" s="290"/>
      <c r="E201" s="284"/>
    </row>
    <row r="202" spans="1:5" s="235" customFormat="1" ht="15">
      <c r="A202" s="288"/>
      <c r="B202" s="288"/>
      <c r="C202" s="289"/>
      <c r="D202" s="290"/>
      <c r="E202" s="284"/>
    </row>
    <row r="203" spans="1:5" s="235" customFormat="1" ht="15">
      <c r="A203" s="288"/>
      <c r="B203" s="288"/>
      <c r="C203" s="289"/>
      <c r="D203" s="290"/>
      <c r="E203" s="284"/>
    </row>
    <row r="204" spans="1:5" s="235" customFormat="1" ht="15">
      <c r="A204" s="288"/>
      <c r="B204" s="288"/>
      <c r="C204" s="289"/>
      <c r="D204" s="290"/>
      <c r="E204" s="284"/>
    </row>
    <row r="205" spans="1:5" s="235" customFormat="1" ht="15">
      <c r="A205" s="288"/>
      <c r="B205" s="288"/>
      <c r="C205" s="289"/>
      <c r="D205" s="290"/>
      <c r="E205" s="284"/>
    </row>
    <row r="206" spans="1:5" s="235" customFormat="1" ht="15">
      <c r="A206" s="288"/>
      <c r="B206" s="288"/>
      <c r="C206" s="289"/>
      <c r="D206" s="290"/>
      <c r="E206" s="284"/>
    </row>
    <row r="207" spans="1:5" s="235" customFormat="1" ht="15">
      <c r="A207" s="288"/>
      <c r="B207" s="288"/>
      <c r="C207" s="289"/>
      <c r="D207" s="290"/>
      <c r="E207" s="284"/>
    </row>
    <row r="208" spans="1:5" s="235" customFormat="1" ht="15">
      <c r="A208" s="288"/>
      <c r="B208" s="288"/>
      <c r="C208" s="289"/>
      <c r="D208" s="290"/>
      <c r="E208" s="284"/>
    </row>
    <row r="209" spans="1:5" s="235" customFormat="1" ht="15">
      <c r="A209" s="288"/>
      <c r="B209" s="288"/>
      <c r="C209" s="289"/>
      <c r="D209" s="290"/>
      <c r="E209" s="284"/>
    </row>
    <row r="210" spans="1:5" s="235" customFormat="1" ht="15">
      <c r="A210" s="288"/>
      <c r="B210" s="288"/>
      <c r="C210" s="289"/>
      <c r="D210" s="290"/>
      <c r="E210" s="284"/>
    </row>
    <row r="211" spans="1:5" s="235" customFormat="1" ht="15">
      <c r="A211" s="288"/>
      <c r="B211" s="288"/>
      <c r="C211" s="289"/>
      <c r="D211" s="290"/>
      <c r="E211" s="284"/>
    </row>
    <row r="212" spans="1:5" s="235" customFormat="1" ht="15">
      <c r="A212" s="288"/>
      <c r="B212" s="288"/>
      <c r="C212" s="289"/>
      <c r="D212" s="290"/>
      <c r="E212" s="284"/>
    </row>
    <row r="213" spans="1:5" s="235" customFormat="1" ht="15">
      <c r="A213" s="288"/>
      <c r="B213" s="288"/>
      <c r="C213" s="289"/>
      <c r="D213" s="290"/>
      <c r="E213" s="284"/>
    </row>
    <row r="214" spans="1:5" s="235" customFormat="1" ht="15">
      <c r="A214" s="288"/>
      <c r="B214" s="288"/>
      <c r="C214" s="289"/>
      <c r="D214" s="290"/>
      <c r="E214" s="284"/>
    </row>
    <row r="215" spans="1:5" s="235" customFormat="1" ht="15">
      <c r="A215" s="288"/>
      <c r="B215" s="288"/>
      <c r="C215" s="289"/>
      <c r="D215" s="290"/>
      <c r="E215" s="284"/>
    </row>
    <row r="216" spans="1:5" s="235" customFormat="1" ht="15">
      <c r="A216" s="288"/>
      <c r="B216" s="288"/>
      <c r="C216" s="289"/>
      <c r="D216" s="290"/>
      <c r="E216" s="284"/>
    </row>
    <row r="217" spans="1:5" s="235" customFormat="1" ht="15">
      <c r="A217" s="288"/>
      <c r="B217" s="288"/>
      <c r="C217" s="289"/>
      <c r="D217" s="290"/>
      <c r="E217" s="284"/>
    </row>
    <row r="218" spans="1:5" s="235" customFormat="1" ht="15">
      <c r="A218" s="288"/>
      <c r="B218" s="288"/>
      <c r="C218" s="289"/>
      <c r="D218" s="290"/>
      <c r="E218" s="284"/>
    </row>
    <row r="219" spans="1:5" s="235" customFormat="1" ht="15">
      <c r="A219" s="288"/>
      <c r="B219" s="288"/>
      <c r="C219" s="289"/>
      <c r="D219" s="290"/>
      <c r="E219" s="284"/>
    </row>
    <row r="220" spans="1:5" s="235" customFormat="1" ht="15">
      <c r="A220" s="288"/>
      <c r="B220" s="288"/>
      <c r="C220" s="289"/>
      <c r="D220" s="290"/>
      <c r="E220" s="284"/>
    </row>
    <row r="221" spans="1:5" s="235" customFormat="1" ht="15">
      <c r="A221" s="288"/>
      <c r="B221" s="288"/>
      <c r="C221" s="289"/>
      <c r="D221" s="290"/>
      <c r="E221" s="284"/>
    </row>
    <row r="222" spans="1:5" s="235" customFormat="1" ht="15">
      <c r="A222" s="288"/>
      <c r="B222" s="288"/>
      <c r="C222" s="289"/>
      <c r="D222" s="290"/>
      <c r="E222" s="284"/>
    </row>
    <row r="223" spans="1:5" s="235" customFormat="1" ht="15">
      <c r="A223" s="288"/>
      <c r="B223" s="288"/>
      <c r="C223" s="289"/>
      <c r="D223" s="290"/>
      <c r="E223" s="284"/>
    </row>
    <row r="224" spans="1:5" s="235" customFormat="1" ht="15">
      <c r="A224" s="288"/>
      <c r="B224" s="288"/>
      <c r="C224" s="289"/>
      <c r="D224" s="290"/>
      <c r="E224" s="284"/>
    </row>
    <row r="225" spans="1:5" s="235" customFormat="1" ht="15">
      <c r="A225" s="288"/>
      <c r="B225" s="288"/>
      <c r="C225" s="289"/>
      <c r="D225" s="290"/>
      <c r="E225" s="284"/>
    </row>
    <row r="226" spans="1:5" s="235" customFormat="1" ht="15">
      <c r="A226" s="288"/>
      <c r="B226" s="288"/>
      <c r="C226" s="289"/>
      <c r="D226" s="290"/>
      <c r="E226" s="284"/>
    </row>
    <row r="227" spans="1:5" s="235" customFormat="1" ht="15">
      <c r="A227" s="288"/>
      <c r="B227" s="288"/>
      <c r="C227" s="289"/>
      <c r="D227" s="290"/>
      <c r="E227" s="284"/>
    </row>
    <row r="228" spans="1:5" s="235" customFormat="1" ht="15">
      <c r="A228" s="288"/>
      <c r="B228" s="288"/>
      <c r="C228" s="289"/>
      <c r="D228" s="290"/>
      <c r="E228" s="284"/>
    </row>
    <row r="229" spans="1:5" s="235" customFormat="1" ht="15">
      <c r="A229" s="288"/>
      <c r="B229" s="288"/>
      <c r="C229" s="289"/>
      <c r="D229" s="290"/>
      <c r="E229" s="284"/>
    </row>
    <row r="230" spans="1:5" s="235" customFormat="1" ht="15">
      <c r="A230" s="288"/>
      <c r="B230" s="288"/>
      <c r="C230" s="289"/>
      <c r="D230" s="290"/>
      <c r="E230" s="284"/>
    </row>
    <row r="231" spans="1:5" s="235" customFormat="1" ht="15">
      <c r="A231" s="288"/>
      <c r="B231" s="288"/>
      <c r="C231" s="289"/>
      <c r="D231" s="290"/>
      <c r="E231" s="284"/>
    </row>
    <row r="232" spans="1:5" s="235" customFormat="1" ht="15">
      <c r="A232" s="288"/>
      <c r="B232" s="288"/>
      <c r="C232" s="289"/>
      <c r="D232" s="290"/>
      <c r="E232" s="284"/>
    </row>
    <row r="233" spans="1:5" s="235" customFormat="1" ht="15">
      <c r="A233" s="288"/>
      <c r="B233" s="288"/>
      <c r="C233" s="289"/>
      <c r="D233" s="290"/>
      <c r="E233" s="284"/>
    </row>
    <row r="234" spans="1:5" s="235" customFormat="1" ht="15">
      <c r="A234" s="288"/>
      <c r="B234" s="288"/>
      <c r="C234" s="289"/>
      <c r="D234" s="290"/>
      <c r="E234" s="284"/>
    </row>
    <row r="235" spans="1:5" s="235" customFormat="1" ht="15">
      <c r="A235" s="288"/>
      <c r="B235" s="288"/>
      <c r="C235" s="289"/>
      <c r="D235" s="290"/>
      <c r="E235" s="284"/>
    </row>
    <row r="236" spans="1:5" s="235" customFormat="1" ht="15">
      <c r="A236" s="288"/>
      <c r="B236" s="288"/>
      <c r="C236" s="289"/>
      <c r="D236" s="290"/>
      <c r="E236" s="284"/>
    </row>
    <row r="237" spans="1:5" s="235" customFormat="1" ht="15">
      <c r="A237" s="288"/>
      <c r="B237" s="288"/>
      <c r="C237" s="289"/>
      <c r="D237" s="290"/>
      <c r="E237" s="284"/>
    </row>
    <row r="238" spans="1:5" s="235" customFormat="1" ht="15">
      <c r="A238" s="288"/>
      <c r="B238" s="288"/>
      <c r="C238" s="289"/>
      <c r="D238" s="290"/>
      <c r="E238" s="284"/>
    </row>
    <row r="239" spans="1:5" s="235" customFormat="1" ht="15">
      <c r="A239" s="288"/>
      <c r="B239" s="288"/>
      <c r="C239" s="289"/>
      <c r="D239" s="290"/>
      <c r="E239" s="284"/>
    </row>
    <row r="240" spans="1:2" ht="15">
      <c r="A240" s="288"/>
      <c r="B240" s="288"/>
    </row>
    <row r="241" spans="1:2" ht="15">
      <c r="A241" s="288"/>
      <c r="B241" s="288"/>
    </row>
    <row r="242" spans="1:2" ht="15">
      <c r="A242" s="288"/>
      <c r="B242" s="288"/>
    </row>
    <row r="243" spans="1:2" ht="15">
      <c r="A243" s="288"/>
      <c r="B243" s="288"/>
    </row>
    <row r="244" spans="1:2" ht="15">
      <c r="A244" s="288"/>
      <c r="B244" s="288"/>
    </row>
    <row r="245" spans="1:2" ht="15">
      <c r="A245" s="288"/>
      <c r="B245" s="288"/>
    </row>
    <row r="246" spans="1:2" ht="15">
      <c r="A246" s="288"/>
      <c r="B246" s="288"/>
    </row>
    <row r="247" spans="1:2" ht="15">
      <c r="A247" s="288"/>
      <c r="B247" s="288"/>
    </row>
    <row r="248" spans="1:2" ht="15">
      <c r="A248" s="288"/>
      <c r="B248" s="288"/>
    </row>
    <row r="249" spans="1:2" ht="15">
      <c r="A249" s="288"/>
      <c r="B249" s="288"/>
    </row>
    <row r="250" spans="1:2" ht="15">
      <c r="A250" s="288"/>
      <c r="B250" s="288"/>
    </row>
    <row r="251" spans="1:2" ht="15">
      <c r="A251" s="288"/>
      <c r="B251" s="288"/>
    </row>
    <row r="252" spans="1:2" ht="15">
      <c r="A252" s="288"/>
      <c r="B252" s="288"/>
    </row>
    <row r="253" spans="1:2" ht="15">
      <c r="A253" s="288"/>
      <c r="B253" s="288"/>
    </row>
    <row r="254" spans="1:2" ht="15">
      <c r="A254" s="288"/>
      <c r="B254" s="288"/>
    </row>
    <row r="255" spans="1:2" ht="15">
      <c r="A255" s="288"/>
      <c r="B255" s="288"/>
    </row>
    <row r="256" spans="1:2" ht="15">
      <c r="A256" s="288"/>
      <c r="B256" s="288"/>
    </row>
    <row r="257" spans="1:2" ht="15">
      <c r="A257" s="288"/>
      <c r="B257" s="288"/>
    </row>
    <row r="258" spans="1:2" ht="15">
      <c r="A258" s="288"/>
      <c r="B258" s="288"/>
    </row>
    <row r="259" spans="1:2" ht="15">
      <c r="A259" s="288"/>
      <c r="B259" s="288"/>
    </row>
    <row r="260" spans="1:2" ht="15">
      <c r="A260" s="288"/>
      <c r="B260" s="288"/>
    </row>
    <row r="261" spans="1:2" ht="15">
      <c r="A261" s="288"/>
      <c r="B261" s="288"/>
    </row>
    <row r="262" spans="1:2" ht="15">
      <c r="A262" s="288"/>
      <c r="B262" s="288"/>
    </row>
    <row r="263" spans="1:2" ht="15">
      <c r="A263" s="288"/>
      <c r="B263" s="288"/>
    </row>
    <row r="264" spans="1:2" ht="15">
      <c r="A264" s="288"/>
      <c r="B264" s="288"/>
    </row>
    <row r="265" spans="1:2" ht="15">
      <c r="A265" s="288"/>
      <c r="B265" s="288"/>
    </row>
    <row r="266" spans="1:2" ht="15">
      <c r="A266" s="288"/>
      <c r="B266" s="288"/>
    </row>
    <row r="267" spans="1:2" ht="15">
      <c r="A267" s="288"/>
      <c r="B267" s="288"/>
    </row>
    <row r="268" spans="1:2" ht="15">
      <c r="A268" s="288"/>
      <c r="B268" s="288"/>
    </row>
    <row r="269" spans="1:2" ht="15">
      <c r="A269" s="288"/>
      <c r="B269" s="288"/>
    </row>
    <row r="270" spans="1:2" ht="15">
      <c r="A270" s="288"/>
      <c r="B270" s="288"/>
    </row>
    <row r="271" spans="1:2" ht="15">
      <c r="A271" s="288"/>
      <c r="B271" s="288"/>
    </row>
    <row r="272" spans="1:2" ht="15">
      <c r="A272" s="288"/>
      <c r="B272" s="288"/>
    </row>
    <row r="273" spans="1:2" ht="15">
      <c r="A273" s="288"/>
      <c r="B273" s="288"/>
    </row>
    <row r="274" spans="1:2" ht="15">
      <c r="A274" s="288"/>
      <c r="B274" s="288"/>
    </row>
    <row r="275" spans="1:2" ht="15">
      <c r="A275" s="288"/>
      <c r="B275" s="288"/>
    </row>
    <row r="276" spans="1:2" ht="15">
      <c r="A276" s="288"/>
      <c r="B276" s="288"/>
    </row>
    <row r="277" spans="1:2" ht="15">
      <c r="A277" s="288"/>
      <c r="B277" s="288"/>
    </row>
    <row r="278" spans="1:2" ht="15">
      <c r="A278" s="288"/>
      <c r="B278" s="288"/>
    </row>
    <row r="279" spans="1:2" ht="15">
      <c r="A279" s="288"/>
      <c r="B279" s="288"/>
    </row>
    <row r="280" spans="1:2" ht="15">
      <c r="A280" s="288"/>
      <c r="B280" s="288"/>
    </row>
    <row r="281" spans="1:2" ht="15">
      <c r="A281" s="288"/>
      <c r="B281" s="288"/>
    </row>
    <row r="282" spans="1:2" ht="15">
      <c r="A282" s="288"/>
      <c r="B282" s="288"/>
    </row>
    <row r="283" spans="1:2" ht="15">
      <c r="A283" s="288"/>
      <c r="B283" s="288"/>
    </row>
    <row r="284" spans="1:2" ht="15">
      <c r="A284" s="288"/>
      <c r="B284" s="288"/>
    </row>
    <row r="285" spans="1:2" ht="15">
      <c r="A285" s="288"/>
      <c r="B285" s="288"/>
    </row>
    <row r="286" spans="1:2" ht="15">
      <c r="A286" s="288"/>
      <c r="B286" s="288"/>
    </row>
    <row r="287" spans="1:2" ht="15">
      <c r="A287" s="288"/>
      <c r="B287" s="288"/>
    </row>
    <row r="288" spans="1:2" ht="15">
      <c r="A288" s="288"/>
      <c r="B288" s="288"/>
    </row>
    <row r="289" spans="1:2" ht="15">
      <c r="A289" s="288"/>
      <c r="B289" s="288"/>
    </row>
    <row r="290" spans="1:2" ht="15">
      <c r="A290" s="288"/>
      <c r="B290" s="288"/>
    </row>
    <row r="291" spans="1:2" ht="15">
      <c r="A291" s="288"/>
      <c r="B291" s="288"/>
    </row>
    <row r="292" spans="1:2" ht="15">
      <c r="A292" s="288"/>
      <c r="B292" s="288"/>
    </row>
    <row r="293" spans="1:2" ht="15">
      <c r="A293" s="288"/>
      <c r="B293" s="288"/>
    </row>
    <row r="294" spans="1:2" ht="15">
      <c r="A294" s="288"/>
      <c r="B294" s="288"/>
    </row>
    <row r="295" spans="1:2" ht="15">
      <c r="A295" s="288"/>
      <c r="B295" s="288"/>
    </row>
    <row r="296" spans="1:2" ht="15">
      <c r="A296" s="288"/>
      <c r="B296" s="288"/>
    </row>
    <row r="297" spans="1:2" ht="15">
      <c r="A297" s="288"/>
      <c r="B297" s="288"/>
    </row>
    <row r="298" spans="1:2" ht="15">
      <c r="A298" s="288"/>
      <c r="B298" s="288"/>
    </row>
    <row r="299" spans="1:2" ht="15">
      <c r="A299" s="288"/>
      <c r="B299" s="288"/>
    </row>
    <row r="300" spans="1:2" ht="15">
      <c r="A300" s="288"/>
      <c r="B300" s="288"/>
    </row>
    <row r="301" spans="1:2" ht="15">
      <c r="A301" s="288"/>
      <c r="B301" s="288"/>
    </row>
    <row r="302" spans="1:2" ht="15">
      <c r="A302" s="288"/>
      <c r="B302" s="288"/>
    </row>
    <row r="303" spans="1:2" ht="15">
      <c r="A303" s="288"/>
      <c r="B303" s="288"/>
    </row>
    <row r="304" spans="1:2" ht="15">
      <c r="A304" s="288"/>
      <c r="B304" s="288"/>
    </row>
    <row r="305" spans="1:2" ht="15">
      <c r="A305" s="288"/>
      <c r="B305" s="288"/>
    </row>
    <row r="306" spans="1:2" ht="15">
      <c r="A306" s="288"/>
      <c r="B306" s="288"/>
    </row>
    <row r="307" spans="1:2" ht="15">
      <c r="A307" s="288"/>
      <c r="B307" s="288"/>
    </row>
    <row r="308" spans="1:2" ht="15">
      <c r="A308" s="288"/>
      <c r="B308" s="288"/>
    </row>
    <row r="309" spans="1:2" ht="15">
      <c r="A309" s="288"/>
      <c r="B309" s="288"/>
    </row>
    <row r="310" spans="1:2" ht="15">
      <c r="A310" s="288"/>
      <c r="B310" s="288"/>
    </row>
    <row r="311" spans="1:2" ht="15">
      <c r="A311" s="288"/>
      <c r="B311" s="288"/>
    </row>
    <row r="312" spans="1:2" ht="15">
      <c r="A312" s="288"/>
      <c r="B312" s="288"/>
    </row>
    <row r="313" spans="1:2" ht="15">
      <c r="A313" s="288"/>
      <c r="B313" s="288"/>
    </row>
    <row r="314" spans="1:2" ht="15">
      <c r="A314" s="288"/>
      <c r="B314" s="288"/>
    </row>
    <row r="315" spans="1:2" ht="15">
      <c r="A315" s="288"/>
      <c r="B315" s="288"/>
    </row>
    <row r="316" spans="1:2" ht="15">
      <c r="A316" s="288"/>
      <c r="B316" s="288"/>
    </row>
    <row r="317" spans="1:2" ht="15">
      <c r="A317" s="288"/>
      <c r="B317" s="288"/>
    </row>
    <row r="318" spans="1:2" ht="15">
      <c r="A318" s="288"/>
      <c r="B318" s="288"/>
    </row>
    <row r="319" spans="1:2" ht="15">
      <c r="A319" s="288"/>
      <c r="B319" s="288"/>
    </row>
    <row r="320" spans="1:2" ht="15">
      <c r="A320" s="288"/>
      <c r="B320" s="288"/>
    </row>
    <row r="321" spans="1:2" ht="15">
      <c r="A321" s="288"/>
      <c r="B321" s="288"/>
    </row>
    <row r="322" spans="1:2" ht="15">
      <c r="A322" s="288"/>
      <c r="B322" s="288"/>
    </row>
    <row r="323" spans="1:2" ht="15">
      <c r="A323" s="288"/>
      <c r="B323" s="288"/>
    </row>
    <row r="324" spans="1:2" ht="15">
      <c r="A324" s="288"/>
      <c r="B324" s="288"/>
    </row>
    <row r="325" spans="1:2" ht="15">
      <c r="A325" s="288"/>
      <c r="B325" s="288"/>
    </row>
    <row r="326" spans="1:2" ht="15">
      <c r="A326" s="288"/>
      <c r="B326" s="288"/>
    </row>
    <row r="327" spans="1:2" ht="15">
      <c r="A327" s="288"/>
      <c r="B327" s="288"/>
    </row>
    <row r="328" spans="1:2" ht="15">
      <c r="A328" s="288"/>
      <c r="B328" s="288"/>
    </row>
    <row r="329" spans="1:2" ht="15">
      <c r="A329" s="288"/>
      <c r="B329" s="288"/>
    </row>
    <row r="330" spans="1:2" ht="15">
      <c r="A330" s="288"/>
      <c r="B330" s="288"/>
    </row>
    <row r="331" spans="1:2" ht="15">
      <c r="A331" s="288"/>
      <c r="B331" s="288"/>
    </row>
    <row r="332" spans="1:2" ht="15">
      <c r="A332" s="288"/>
      <c r="B332" s="288"/>
    </row>
    <row r="333" spans="1:2" ht="15">
      <c r="A333" s="288"/>
      <c r="B333" s="288"/>
    </row>
    <row r="334" spans="1:2" ht="15">
      <c r="A334" s="288"/>
      <c r="B334" s="288"/>
    </row>
    <row r="335" spans="1:2" ht="15">
      <c r="A335" s="288"/>
      <c r="B335" s="288"/>
    </row>
    <row r="336" spans="1:2" ht="15">
      <c r="A336" s="288"/>
      <c r="B336" s="288"/>
    </row>
    <row r="337" spans="1:2" ht="15">
      <c r="A337" s="288"/>
      <c r="B337" s="288"/>
    </row>
    <row r="338" spans="1:2" ht="15">
      <c r="A338" s="288"/>
      <c r="B338" s="288"/>
    </row>
    <row r="339" spans="1:2" ht="15">
      <c r="A339" s="288"/>
      <c r="B339" s="288"/>
    </row>
    <row r="340" spans="1:2" ht="15">
      <c r="A340" s="288"/>
      <c r="B340" s="288"/>
    </row>
    <row r="341" spans="1:2" ht="15">
      <c r="A341" s="288"/>
      <c r="B341" s="288"/>
    </row>
    <row r="342" spans="1:2" ht="15">
      <c r="A342" s="288"/>
      <c r="B342" s="288"/>
    </row>
    <row r="343" spans="1:2" ht="15">
      <c r="A343" s="288"/>
      <c r="B343" s="288"/>
    </row>
    <row r="344" spans="1:2" ht="15">
      <c r="A344" s="288"/>
      <c r="B344" s="288"/>
    </row>
    <row r="345" spans="1:2" ht="15">
      <c r="A345" s="288"/>
      <c r="B345" s="288"/>
    </row>
    <row r="346" spans="1:2" ht="15">
      <c r="A346" s="288"/>
      <c r="B346" s="288"/>
    </row>
    <row r="347" spans="1:2" ht="15">
      <c r="A347" s="288"/>
      <c r="B347" s="288"/>
    </row>
    <row r="348" spans="1:2" ht="15">
      <c r="A348" s="288"/>
      <c r="B348" s="288"/>
    </row>
    <row r="349" spans="1:2" ht="15">
      <c r="A349" s="288"/>
      <c r="B349" s="288"/>
    </row>
    <row r="350" spans="1:2" ht="15">
      <c r="A350" s="288"/>
      <c r="B350" s="288"/>
    </row>
    <row r="351" spans="1:2" ht="15">
      <c r="A351" s="288"/>
      <c r="B351" s="288"/>
    </row>
    <row r="352" spans="1:2" ht="15">
      <c r="A352" s="288"/>
      <c r="B352" s="288"/>
    </row>
    <row r="353" spans="1:2" ht="15">
      <c r="A353" s="288"/>
      <c r="B353" s="288"/>
    </row>
    <row r="354" spans="1:2" ht="15">
      <c r="A354" s="288"/>
      <c r="B354" s="288"/>
    </row>
    <row r="355" spans="1:2" ht="15">
      <c r="A355" s="288"/>
      <c r="B355" s="288"/>
    </row>
    <row r="356" spans="1:2" ht="15">
      <c r="A356" s="288"/>
      <c r="B356" s="288"/>
    </row>
    <row r="357" spans="1:2" ht="15">
      <c r="A357" s="288"/>
      <c r="B357" s="288"/>
    </row>
    <row r="358" spans="1:2" ht="15">
      <c r="A358" s="288"/>
      <c r="B358" s="288"/>
    </row>
    <row r="359" spans="1:2" ht="15">
      <c r="A359" s="288"/>
      <c r="B359" s="288"/>
    </row>
    <row r="360" spans="1:2" ht="15">
      <c r="A360" s="288"/>
      <c r="B360" s="288"/>
    </row>
    <row r="361" spans="1:2" ht="15">
      <c r="A361" s="288"/>
      <c r="B361" s="288"/>
    </row>
    <row r="362" spans="1:2" ht="15">
      <c r="A362" s="288"/>
      <c r="B362" s="288"/>
    </row>
    <row r="363" spans="1:2" ht="15">
      <c r="A363" s="288"/>
      <c r="B363" s="288"/>
    </row>
    <row r="364" spans="1:2" ht="15">
      <c r="A364" s="288"/>
      <c r="B364" s="288"/>
    </row>
    <row r="365" spans="1:2" ht="15">
      <c r="A365" s="288"/>
      <c r="B365" s="288"/>
    </row>
    <row r="366" spans="1:2" ht="15">
      <c r="A366" s="288"/>
      <c r="B366" s="288"/>
    </row>
    <row r="367" spans="1:2" ht="15">
      <c r="A367" s="288"/>
      <c r="B367" s="288"/>
    </row>
    <row r="368" spans="1:2" ht="15">
      <c r="A368" s="288"/>
      <c r="B368" s="288"/>
    </row>
    <row r="369" spans="1:2" ht="15">
      <c r="A369" s="288"/>
      <c r="B369" s="288"/>
    </row>
    <row r="370" spans="1:2" ht="15">
      <c r="A370" s="288"/>
      <c r="B370" s="288"/>
    </row>
    <row r="371" spans="1:2" ht="15">
      <c r="A371" s="288"/>
      <c r="B371" s="288"/>
    </row>
    <row r="372" spans="1:2" ht="15">
      <c r="A372" s="288"/>
      <c r="B372" s="288"/>
    </row>
    <row r="373" spans="1:2" ht="15">
      <c r="A373" s="288"/>
      <c r="B373" s="288"/>
    </row>
    <row r="374" spans="1:2" ht="15">
      <c r="A374" s="288"/>
      <c r="B374" s="288"/>
    </row>
    <row r="375" spans="1:2" ht="15">
      <c r="A375" s="288"/>
      <c r="B375" s="288"/>
    </row>
    <row r="376" spans="1:2" ht="15">
      <c r="A376" s="288"/>
      <c r="B376" s="288"/>
    </row>
    <row r="377" spans="1:2" ht="15">
      <c r="A377" s="288"/>
      <c r="B377" s="288"/>
    </row>
    <row r="378" spans="1:2" ht="15">
      <c r="A378" s="288"/>
      <c r="B378" s="288"/>
    </row>
    <row r="379" spans="1:2" ht="15">
      <c r="A379" s="288"/>
      <c r="B379" s="288"/>
    </row>
    <row r="380" spans="1:2" ht="15">
      <c r="A380" s="288"/>
      <c r="B380" s="288"/>
    </row>
    <row r="381" spans="1:2" ht="15">
      <c r="A381" s="288"/>
      <c r="B381" s="288"/>
    </row>
    <row r="382" spans="1:2" ht="15">
      <c r="A382" s="288"/>
      <c r="B382" s="288"/>
    </row>
    <row r="383" spans="1:2" ht="15">
      <c r="A383" s="288"/>
      <c r="B383" s="288"/>
    </row>
    <row r="384" spans="1:2" ht="15">
      <c r="A384" s="288"/>
      <c r="B384" s="288"/>
    </row>
    <row r="385" spans="1:2" ht="15">
      <c r="A385" s="288"/>
      <c r="B385" s="288"/>
    </row>
    <row r="386" spans="1:2" ht="15">
      <c r="A386" s="288"/>
      <c r="B386" s="288"/>
    </row>
    <row r="387" spans="1:2" ht="15">
      <c r="A387" s="288"/>
      <c r="B387" s="288"/>
    </row>
    <row r="388" spans="1:2" ht="15">
      <c r="A388" s="288"/>
      <c r="B388" s="288"/>
    </row>
    <row r="389" spans="1:2" ht="15">
      <c r="A389" s="288"/>
      <c r="B389" s="288"/>
    </row>
    <row r="390" spans="1:2" ht="15">
      <c r="A390" s="288"/>
      <c r="B390" s="288"/>
    </row>
    <row r="391" spans="1:2" ht="15">
      <c r="A391" s="288"/>
      <c r="B391" s="288"/>
    </row>
    <row r="392" spans="1:2" ht="15">
      <c r="A392" s="288"/>
      <c r="B392" s="288"/>
    </row>
    <row r="393" spans="1:2" ht="15">
      <c r="A393" s="288"/>
      <c r="B393" s="288"/>
    </row>
    <row r="394" spans="1:2" ht="15">
      <c r="A394" s="288"/>
      <c r="B394" s="288"/>
    </row>
    <row r="395" spans="1:2" ht="15">
      <c r="A395" s="288"/>
      <c r="B395" s="288"/>
    </row>
    <row r="396" spans="1:2" ht="15">
      <c r="A396" s="288"/>
      <c r="B396" s="288"/>
    </row>
    <row r="397" spans="1:2" ht="15">
      <c r="A397" s="288"/>
      <c r="B397" s="288"/>
    </row>
    <row r="398" spans="1:2" ht="15">
      <c r="A398" s="288"/>
      <c r="B398" s="288"/>
    </row>
    <row r="399" spans="1:2" ht="15">
      <c r="A399" s="288"/>
      <c r="B399" s="288"/>
    </row>
    <row r="400" spans="1:2" ht="15">
      <c r="A400" s="288"/>
      <c r="B400" s="288"/>
    </row>
    <row r="401" spans="1:2" ht="15">
      <c r="A401" s="288"/>
      <c r="B401" s="288"/>
    </row>
    <row r="402" spans="1:2" ht="15">
      <c r="A402" s="288"/>
      <c r="B402" s="288"/>
    </row>
    <row r="403" spans="1:2" ht="15">
      <c r="A403" s="288"/>
      <c r="B403" s="288"/>
    </row>
    <row r="404" spans="1:2" ht="15">
      <c r="A404" s="288"/>
      <c r="B404" s="288"/>
    </row>
    <row r="405" spans="1:2" ht="15">
      <c r="A405" s="288"/>
      <c r="B405" s="288"/>
    </row>
    <row r="406" spans="1:2" ht="15">
      <c r="A406" s="288"/>
      <c r="B406" s="288"/>
    </row>
    <row r="407" spans="1:2" ht="15">
      <c r="A407" s="288"/>
      <c r="B407" s="288"/>
    </row>
    <row r="408" spans="1:2" ht="15">
      <c r="A408" s="288"/>
      <c r="B408" s="288"/>
    </row>
    <row r="409" spans="1:2" ht="15">
      <c r="A409" s="288"/>
      <c r="B409" s="288"/>
    </row>
    <row r="410" spans="1:2" ht="15">
      <c r="A410" s="288"/>
      <c r="B410" s="288"/>
    </row>
    <row r="411" spans="1:2" ht="15">
      <c r="A411" s="288"/>
      <c r="B411" s="288"/>
    </row>
    <row r="412" spans="1:2" ht="15">
      <c r="A412" s="288"/>
      <c r="B412" s="288"/>
    </row>
    <row r="413" spans="1:2" ht="15">
      <c r="A413" s="288"/>
      <c r="B413" s="288"/>
    </row>
    <row r="414" spans="1:2" ht="15">
      <c r="A414" s="288"/>
      <c r="B414" s="288"/>
    </row>
    <row r="415" spans="1:2" ht="15">
      <c r="A415" s="288"/>
      <c r="B415" s="288"/>
    </row>
    <row r="416" spans="1:2" ht="15">
      <c r="A416" s="288"/>
      <c r="B416" s="288"/>
    </row>
    <row r="417" spans="1:2" ht="15">
      <c r="A417" s="288"/>
      <c r="B417" s="288"/>
    </row>
    <row r="418" spans="1:2" ht="15">
      <c r="A418" s="288"/>
      <c r="B418" s="288"/>
    </row>
    <row r="419" spans="1:2" ht="15">
      <c r="A419" s="288"/>
      <c r="B419" s="288"/>
    </row>
    <row r="420" spans="1:2" ht="15">
      <c r="A420" s="288"/>
      <c r="B420" s="288"/>
    </row>
    <row r="421" spans="1:2" ht="15">
      <c r="A421" s="288"/>
      <c r="B421" s="288"/>
    </row>
    <row r="422" spans="1:2" ht="15">
      <c r="A422" s="288"/>
      <c r="B422" s="288"/>
    </row>
    <row r="423" spans="1:2" ht="15">
      <c r="A423" s="288"/>
      <c r="B423" s="288"/>
    </row>
    <row r="424" spans="1:2" ht="15">
      <c r="A424" s="288"/>
      <c r="B424" s="288"/>
    </row>
    <row r="425" spans="1:2" ht="15">
      <c r="A425" s="288"/>
      <c r="B425" s="288"/>
    </row>
    <row r="426" spans="1:2" ht="15">
      <c r="A426" s="288"/>
      <c r="B426" s="288"/>
    </row>
    <row r="427" spans="1:2" ht="15">
      <c r="A427" s="288"/>
      <c r="B427" s="288"/>
    </row>
    <row r="428" spans="1:2" ht="15">
      <c r="A428" s="288"/>
      <c r="B428" s="288"/>
    </row>
    <row r="429" spans="1:2" ht="15">
      <c r="A429" s="288"/>
      <c r="B429" s="288"/>
    </row>
    <row r="430" spans="1:2" ht="15">
      <c r="A430" s="288"/>
      <c r="B430" s="288"/>
    </row>
    <row r="431" spans="1:2" ht="15">
      <c r="A431" s="288"/>
      <c r="B431" s="288"/>
    </row>
    <row r="432" spans="1:2" ht="15">
      <c r="A432" s="288"/>
      <c r="B432" s="288"/>
    </row>
    <row r="433" spans="1:2" ht="15">
      <c r="A433" s="288"/>
      <c r="B433" s="288"/>
    </row>
    <row r="434" spans="1:2" ht="15">
      <c r="A434" s="288"/>
      <c r="B434" s="288"/>
    </row>
    <row r="435" spans="1:2" ht="15">
      <c r="A435" s="288"/>
      <c r="B435" s="288"/>
    </row>
    <row r="436" spans="1:2" ht="15">
      <c r="A436" s="288"/>
      <c r="B436" s="288"/>
    </row>
    <row r="437" spans="1:2" ht="15">
      <c r="A437" s="288"/>
      <c r="B437" s="288"/>
    </row>
    <row r="438" spans="1:2" ht="15">
      <c r="A438" s="288"/>
      <c r="B438" s="288"/>
    </row>
    <row r="439" spans="1:2" ht="15">
      <c r="A439" s="288"/>
      <c r="B439" s="288"/>
    </row>
    <row r="440" spans="1:2" ht="15">
      <c r="A440" s="288"/>
      <c r="B440" s="288"/>
    </row>
    <row r="441" spans="1:2" ht="15">
      <c r="A441" s="288"/>
      <c r="B441" s="288"/>
    </row>
    <row r="442" spans="1:2" ht="15">
      <c r="A442" s="288"/>
      <c r="B442" s="288"/>
    </row>
    <row r="443" spans="1:2" ht="15">
      <c r="A443" s="288"/>
      <c r="B443" s="288"/>
    </row>
    <row r="444" spans="1:2" ht="15">
      <c r="A444" s="288"/>
      <c r="B444" s="288"/>
    </row>
    <row r="445" spans="1:2" ht="15">
      <c r="A445" s="288"/>
      <c r="B445" s="288"/>
    </row>
    <row r="446" spans="1:2" ht="15">
      <c r="A446" s="288"/>
      <c r="B446" s="288"/>
    </row>
    <row r="447" spans="1:2" ht="15">
      <c r="A447" s="288"/>
      <c r="B447" s="288"/>
    </row>
    <row r="448" spans="1:2" ht="15">
      <c r="A448" s="288"/>
      <c r="B448" s="288"/>
    </row>
    <row r="449" spans="1:2" ht="15">
      <c r="A449" s="288"/>
      <c r="B449" s="288"/>
    </row>
    <row r="450" spans="1:2" ht="15">
      <c r="A450" s="288"/>
      <c r="B450" s="288"/>
    </row>
    <row r="451" spans="1:2" ht="15">
      <c r="A451" s="288"/>
      <c r="B451" s="288"/>
    </row>
    <row r="452" spans="1:2" ht="15">
      <c r="A452" s="288"/>
      <c r="B452" s="288"/>
    </row>
    <row r="453" spans="1:2" ht="15">
      <c r="A453" s="288"/>
      <c r="B453" s="288"/>
    </row>
    <row r="454" spans="1:2" ht="15">
      <c r="A454" s="288"/>
      <c r="B454" s="288"/>
    </row>
    <row r="455" spans="1:2" ht="15">
      <c r="A455" s="288"/>
      <c r="B455" s="288"/>
    </row>
    <row r="456" spans="1:2" ht="15">
      <c r="A456" s="288"/>
      <c r="B456" s="288"/>
    </row>
    <row r="457" spans="1:2" ht="15">
      <c r="A457" s="288"/>
      <c r="B457" s="288"/>
    </row>
    <row r="458" spans="1:2" ht="15">
      <c r="A458" s="288"/>
      <c r="B458" s="288"/>
    </row>
    <row r="459" spans="1:2" ht="15">
      <c r="A459" s="288"/>
      <c r="B459" s="288"/>
    </row>
    <row r="460" spans="1:2" ht="15">
      <c r="A460" s="288"/>
      <c r="B460" s="288"/>
    </row>
    <row r="461" spans="1:2" ht="15">
      <c r="A461" s="288"/>
      <c r="B461" s="288"/>
    </row>
    <row r="462" spans="1:2" ht="15">
      <c r="A462" s="288"/>
      <c r="B462" s="288"/>
    </row>
    <row r="463" spans="1:2" ht="15">
      <c r="A463" s="288"/>
      <c r="B463" s="288"/>
    </row>
    <row r="464" spans="1:2" ht="15">
      <c r="A464" s="288"/>
      <c r="B464" s="288"/>
    </row>
    <row r="465" spans="1:2" ht="15">
      <c r="A465" s="288"/>
      <c r="B465" s="288"/>
    </row>
    <row r="466" spans="1:2" ht="15">
      <c r="A466" s="288"/>
      <c r="B466" s="288"/>
    </row>
    <row r="467" spans="1:2" ht="15">
      <c r="A467" s="288"/>
      <c r="B467" s="288"/>
    </row>
    <row r="468" spans="1:2" ht="15">
      <c r="A468" s="288"/>
      <c r="B468" s="288"/>
    </row>
    <row r="469" spans="1:2" ht="15">
      <c r="A469" s="288"/>
      <c r="B469" s="288"/>
    </row>
    <row r="470" spans="1:2" ht="15">
      <c r="A470" s="288"/>
      <c r="B470" s="288"/>
    </row>
    <row r="471" spans="1:2" ht="15">
      <c r="A471" s="288"/>
      <c r="B471" s="288"/>
    </row>
    <row r="472" spans="1:2" ht="15">
      <c r="A472" s="288"/>
      <c r="B472" s="288"/>
    </row>
    <row r="473" spans="1:2" ht="15">
      <c r="A473" s="288"/>
      <c r="B473" s="288"/>
    </row>
    <row r="474" spans="1:2" ht="15">
      <c r="A474" s="288"/>
      <c r="B474" s="288"/>
    </row>
    <row r="475" spans="1:2" ht="15">
      <c r="A475" s="288"/>
      <c r="B475" s="288"/>
    </row>
    <row r="476" spans="1:2" ht="15">
      <c r="A476" s="288"/>
      <c r="B476" s="288"/>
    </row>
    <row r="477" spans="1:2" ht="15">
      <c r="A477" s="288"/>
      <c r="B477" s="288"/>
    </row>
    <row r="478" spans="1:2" ht="15">
      <c r="A478" s="288"/>
      <c r="B478" s="288"/>
    </row>
    <row r="479" spans="1:2" ht="15">
      <c r="A479" s="288"/>
      <c r="B479" s="288"/>
    </row>
    <row r="480" spans="1:2" ht="15">
      <c r="A480" s="288"/>
      <c r="B480" s="288"/>
    </row>
    <row r="481" spans="1:2" ht="15">
      <c r="A481" s="288"/>
      <c r="B481" s="288"/>
    </row>
    <row r="482" spans="1:2" ht="15">
      <c r="A482" s="288"/>
      <c r="B482" s="288"/>
    </row>
    <row r="483" spans="1:2" ht="15">
      <c r="A483" s="288"/>
      <c r="B483" s="288"/>
    </row>
    <row r="484" spans="1:2" ht="15">
      <c r="A484" s="288"/>
      <c r="B484" s="288"/>
    </row>
    <row r="485" spans="1:2" ht="15">
      <c r="A485" s="288"/>
      <c r="B485" s="288"/>
    </row>
    <row r="486" spans="1:2" ht="15">
      <c r="A486" s="288"/>
      <c r="B486" s="288"/>
    </row>
    <row r="487" spans="1:2" ht="15">
      <c r="A487" s="288"/>
      <c r="B487" s="288"/>
    </row>
    <row r="488" spans="1:2" ht="15">
      <c r="A488" s="288"/>
      <c r="B488" s="288"/>
    </row>
    <row r="489" spans="1:2" ht="15">
      <c r="A489" s="288"/>
      <c r="B489" s="288"/>
    </row>
    <row r="490" spans="1:2" ht="15">
      <c r="A490" s="288"/>
      <c r="B490" s="288"/>
    </row>
    <row r="491" spans="1:2" ht="15">
      <c r="A491" s="288"/>
      <c r="B491" s="288"/>
    </row>
    <row r="492" spans="1:2" ht="15">
      <c r="A492" s="288"/>
      <c r="B492" s="288"/>
    </row>
    <row r="493" spans="1:2" ht="15">
      <c r="A493" s="288"/>
      <c r="B493" s="288"/>
    </row>
    <row r="494" spans="1:2" ht="15">
      <c r="A494" s="288"/>
      <c r="B494" s="288"/>
    </row>
    <row r="495" spans="1:2" ht="15">
      <c r="A495" s="288"/>
      <c r="B495" s="288"/>
    </row>
    <row r="496" spans="1:2" ht="15">
      <c r="A496" s="288"/>
      <c r="B496" s="288"/>
    </row>
    <row r="497" spans="1:2" ht="15">
      <c r="A497" s="288"/>
      <c r="B497" s="288"/>
    </row>
    <row r="498" spans="1:2" ht="15">
      <c r="A498" s="288"/>
      <c r="B498" s="288"/>
    </row>
    <row r="499" spans="1:2" ht="15">
      <c r="A499" s="288"/>
      <c r="B499" s="288"/>
    </row>
    <row r="500" spans="1:2" ht="15">
      <c r="A500" s="288"/>
      <c r="B500" s="288"/>
    </row>
    <row r="501" spans="1:2" ht="15">
      <c r="A501" s="288"/>
      <c r="B501" s="288"/>
    </row>
    <row r="502" spans="1:2" ht="15">
      <c r="A502" s="288"/>
      <c r="B502" s="288"/>
    </row>
    <row r="503" spans="1:2" ht="15">
      <c r="A503" s="288"/>
      <c r="B503" s="288"/>
    </row>
    <row r="504" spans="1:2" ht="15">
      <c r="A504" s="288"/>
      <c r="B504" s="288"/>
    </row>
    <row r="505" spans="1:2" ht="15">
      <c r="A505" s="288"/>
      <c r="B505" s="288"/>
    </row>
    <row r="506" spans="1:2" ht="15">
      <c r="A506" s="288"/>
      <c r="B506" s="288"/>
    </row>
    <row r="507" spans="1:2" ht="15">
      <c r="A507" s="288"/>
      <c r="B507" s="288"/>
    </row>
    <row r="508" spans="1:2" ht="15">
      <c r="A508" s="288"/>
      <c r="B508" s="288"/>
    </row>
    <row r="509" spans="1:2" ht="15">
      <c r="A509" s="288"/>
      <c r="B509" s="288"/>
    </row>
    <row r="510" spans="1:2" ht="15">
      <c r="A510" s="288"/>
      <c r="B510" s="288"/>
    </row>
    <row r="511" spans="1:2" ht="15">
      <c r="A511" s="288"/>
      <c r="B511" s="288"/>
    </row>
    <row r="512" spans="1:2" ht="15">
      <c r="A512" s="288"/>
      <c r="B512" s="288"/>
    </row>
    <row r="513" spans="1:2" ht="15">
      <c r="A513" s="288"/>
      <c r="B513" s="288"/>
    </row>
    <row r="514" spans="1:2" ht="15">
      <c r="A514" s="288"/>
      <c r="B514" s="288"/>
    </row>
    <row r="515" spans="1:2" ht="15">
      <c r="A515" s="288"/>
      <c r="B515" s="288"/>
    </row>
    <row r="516" spans="1:2" ht="15">
      <c r="A516" s="288"/>
      <c r="B516" s="288"/>
    </row>
    <row r="517" spans="1:2" ht="15">
      <c r="A517" s="288"/>
      <c r="B517" s="288"/>
    </row>
    <row r="518" spans="1:2" ht="15">
      <c r="A518" s="288"/>
      <c r="B518" s="288"/>
    </row>
    <row r="519" spans="1:2" ht="15">
      <c r="A519" s="288"/>
      <c r="B519" s="288"/>
    </row>
    <row r="520" spans="1:2" ht="15">
      <c r="A520" s="288"/>
      <c r="B520" s="288"/>
    </row>
    <row r="521" spans="1:2" ht="15">
      <c r="A521" s="288"/>
      <c r="B521" s="288"/>
    </row>
    <row r="522" spans="1:2" ht="15">
      <c r="A522" s="288"/>
      <c r="B522" s="288"/>
    </row>
    <row r="523" spans="1:2" ht="15">
      <c r="A523" s="288"/>
      <c r="B523" s="288"/>
    </row>
    <row r="524" spans="1:2" ht="15">
      <c r="A524" s="288"/>
      <c r="B524" s="288"/>
    </row>
    <row r="525" spans="1:2" ht="15">
      <c r="A525" s="288"/>
      <c r="B525" s="288"/>
    </row>
    <row r="526" spans="1:2" ht="15">
      <c r="A526" s="288"/>
      <c r="B526" s="288"/>
    </row>
    <row r="527" spans="1:2" ht="15">
      <c r="A527" s="288"/>
      <c r="B527" s="288"/>
    </row>
    <row r="528" spans="1:2" ht="15">
      <c r="A528" s="288"/>
      <c r="B528" s="288"/>
    </row>
    <row r="529" spans="1:2" ht="15">
      <c r="A529" s="288"/>
      <c r="B529" s="288"/>
    </row>
    <row r="530" spans="1:2" ht="15">
      <c r="A530" s="288"/>
      <c r="B530" s="288"/>
    </row>
    <row r="531" spans="1:2" ht="15">
      <c r="A531" s="288"/>
      <c r="B531" s="288"/>
    </row>
    <row r="532" spans="1:2" ht="15">
      <c r="A532" s="288"/>
      <c r="B532" s="288"/>
    </row>
    <row r="533" spans="1:2" ht="15">
      <c r="A533" s="288"/>
      <c r="B533" s="288"/>
    </row>
    <row r="534" spans="1:2" ht="15">
      <c r="A534" s="288"/>
      <c r="B534" s="288"/>
    </row>
    <row r="535" spans="1:2" ht="15">
      <c r="A535" s="288"/>
      <c r="B535" s="288"/>
    </row>
    <row r="536" spans="1:2" ht="15">
      <c r="A536" s="288"/>
      <c r="B536" s="288"/>
    </row>
    <row r="537" spans="1:2" ht="15">
      <c r="A537" s="288"/>
      <c r="B537" s="288"/>
    </row>
    <row r="538" spans="1:2" ht="15">
      <c r="A538" s="288"/>
      <c r="B538" s="288"/>
    </row>
    <row r="539" spans="1:2" ht="15">
      <c r="A539" s="288"/>
      <c r="B539" s="288"/>
    </row>
    <row r="540" spans="1:2" ht="15">
      <c r="A540" s="288"/>
      <c r="B540" s="288"/>
    </row>
    <row r="541" spans="1:2" ht="15">
      <c r="A541" s="288"/>
      <c r="B541" s="288"/>
    </row>
    <row r="542" spans="1:2" ht="15">
      <c r="A542" s="288"/>
      <c r="B542" s="288"/>
    </row>
    <row r="543" spans="1:2" ht="15">
      <c r="A543" s="288"/>
      <c r="B543" s="288"/>
    </row>
    <row r="544" spans="1:2" ht="15">
      <c r="A544" s="288"/>
      <c r="B544" s="288"/>
    </row>
    <row r="545" spans="1:2" ht="15">
      <c r="A545" s="288"/>
      <c r="B545" s="288"/>
    </row>
    <row r="546" spans="1:2" ht="15">
      <c r="A546" s="288"/>
      <c r="B546" s="288"/>
    </row>
    <row r="547" spans="1:2" ht="15">
      <c r="A547" s="288"/>
      <c r="B547" s="288"/>
    </row>
    <row r="548" spans="1:2" ht="15">
      <c r="A548" s="288"/>
      <c r="B548" s="288"/>
    </row>
    <row r="549" spans="1:2" ht="15">
      <c r="A549" s="288"/>
      <c r="B549" s="288"/>
    </row>
    <row r="550" spans="1:2" ht="15">
      <c r="A550" s="288"/>
      <c r="B550" s="288"/>
    </row>
    <row r="551" spans="1:2" ht="15">
      <c r="A551" s="288"/>
      <c r="B551" s="288"/>
    </row>
    <row r="552" spans="1:2" ht="15">
      <c r="A552" s="288"/>
      <c r="B552" s="288"/>
    </row>
    <row r="553" spans="1:2" ht="15">
      <c r="A553" s="288"/>
      <c r="B553" s="288"/>
    </row>
    <row r="554" spans="1:2" ht="15">
      <c r="A554" s="288"/>
      <c r="B554" s="288"/>
    </row>
    <row r="555" spans="1:2" ht="15">
      <c r="A555" s="288"/>
      <c r="B555" s="288"/>
    </row>
    <row r="556" spans="1:2" ht="15">
      <c r="A556" s="288"/>
      <c r="B556" s="288"/>
    </row>
    <row r="557" spans="1:2" ht="15">
      <c r="A557" s="288"/>
      <c r="B557" s="288"/>
    </row>
    <row r="558" spans="1:2" ht="15">
      <c r="A558" s="288"/>
      <c r="B558" s="288"/>
    </row>
    <row r="559" spans="1:2" ht="15">
      <c r="A559" s="288"/>
      <c r="B559" s="288"/>
    </row>
    <row r="560" spans="1:2" ht="15">
      <c r="A560" s="288"/>
      <c r="B560" s="288"/>
    </row>
    <row r="561" spans="1:2" ht="15">
      <c r="A561" s="288"/>
      <c r="B561" s="288"/>
    </row>
    <row r="562" spans="1:2" ht="15">
      <c r="A562" s="288"/>
      <c r="B562" s="288"/>
    </row>
    <row r="563" spans="1:2" ht="15">
      <c r="A563" s="288"/>
      <c r="B563" s="288"/>
    </row>
    <row r="564" spans="1:2" ht="15">
      <c r="A564" s="288"/>
      <c r="B564" s="288"/>
    </row>
    <row r="565" spans="1:2" ht="15">
      <c r="A565" s="288"/>
      <c r="B565" s="288"/>
    </row>
    <row r="566" spans="1:2" ht="15">
      <c r="A566" s="288"/>
      <c r="B566" s="288"/>
    </row>
    <row r="567" spans="1:2" ht="15">
      <c r="A567" s="288"/>
      <c r="B567" s="288"/>
    </row>
    <row r="568" spans="1:2" ht="15">
      <c r="A568" s="288"/>
      <c r="B568" s="288"/>
    </row>
    <row r="569" spans="1:2" ht="15">
      <c r="A569" s="288"/>
      <c r="B569" s="288"/>
    </row>
    <row r="570" spans="1:2" ht="15">
      <c r="A570" s="288"/>
      <c r="B570" s="288"/>
    </row>
    <row r="571" spans="1:2" ht="15">
      <c r="A571" s="288"/>
      <c r="B571" s="288"/>
    </row>
    <row r="572" spans="1:2" ht="15">
      <c r="A572" s="288"/>
      <c r="B572" s="288"/>
    </row>
    <row r="573" spans="1:2" ht="15">
      <c r="A573" s="288"/>
      <c r="B573" s="288"/>
    </row>
    <row r="574" spans="1:2" ht="15">
      <c r="A574" s="288"/>
      <c r="B574" s="288"/>
    </row>
    <row r="575" spans="1:2" ht="15">
      <c r="A575" s="288"/>
      <c r="B575" s="288"/>
    </row>
    <row r="576" spans="1:2" ht="15">
      <c r="A576" s="288"/>
      <c r="B576" s="288"/>
    </row>
    <row r="577" spans="1:2" ht="15">
      <c r="A577" s="288"/>
      <c r="B577" s="288"/>
    </row>
    <row r="578" spans="1:2" ht="15">
      <c r="A578" s="288"/>
      <c r="B578" s="288"/>
    </row>
    <row r="579" spans="1:2" ht="15">
      <c r="A579" s="288"/>
      <c r="B579" s="288"/>
    </row>
    <row r="580" spans="1:2" ht="15">
      <c r="A580" s="288"/>
      <c r="B580" s="288"/>
    </row>
    <row r="581" spans="1:2" ht="15">
      <c r="A581" s="288"/>
      <c r="B581" s="288"/>
    </row>
    <row r="582" spans="1:2" ht="15">
      <c r="A582" s="288"/>
      <c r="B582" s="288"/>
    </row>
    <row r="583" spans="1:2" ht="15">
      <c r="A583" s="288"/>
      <c r="B583" s="288"/>
    </row>
    <row r="584" spans="1:2" ht="15">
      <c r="A584" s="288"/>
      <c r="B584" s="288"/>
    </row>
    <row r="585" spans="1:2" ht="15">
      <c r="A585" s="288"/>
      <c r="B585" s="288"/>
    </row>
    <row r="586" spans="1:2" ht="15">
      <c r="A586" s="288"/>
      <c r="B586" s="288"/>
    </row>
    <row r="587" spans="1:2" ht="15">
      <c r="A587" s="288"/>
      <c r="B587" s="288"/>
    </row>
    <row r="588" spans="1:2" ht="15">
      <c r="A588" s="288"/>
      <c r="B588" s="288"/>
    </row>
    <row r="589" spans="1:2" ht="15">
      <c r="A589" s="288"/>
      <c r="B589" s="288"/>
    </row>
    <row r="590" spans="1:2" ht="15">
      <c r="A590" s="288"/>
      <c r="B590" s="288"/>
    </row>
    <row r="591" spans="1:2" ht="15">
      <c r="A591" s="288"/>
      <c r="B591" s="288"/>
    </row>
    <row r="592" spans="1:2" ht="15">
      <c r="A592" s="288"/>
      <c r="B592" s="288"/>
    </row>
    <row r="593" spans="1:2" ht="15">
      <c r="A593" s="288"/>
      <c r="B593" s="288"/>
    </row>
    <row r="594" spans="1:2" ht="15">
      <c r="A594" s="288"/>
      <c r="B594" s="288"/>
    </row>
    <row r="595" spans="1:2" ht="15">
      <c r="A595" s="288"/>
      <c r="B595" s="288"/>
    </row>
    <row r="596" spans="1:2" ht="15">
      <c r="A596" s="288"/>
      <c r="B596" s="288"/>
    </row>
    <row r="597" spans="1:2" ht="15">
      <c r="A597" s="288"/>
      <c r="B597" s="288"/>
    </row>
    <row r="598" spans="1:2" ht="15">
      <c r="A598" s="288"/>
      <c r="B598" s="288"/>
    </row>
    <row r="599" spans="1:2" ht="15">
      <c r="A599" s="288"/>
      <c r="B599" s="288"/>
    </row>
    <row r="600" spans="1:2" ht="15">
      <c r="A600" s="288"/>
      <c r="B600" s="288"/>
    </row>
    <row r="601" spans="1:2" ht="15">
      <c r="A601" s="288"/>
      <c r="B601" s="288"/>
    </row>
    <row r="602" spans="1:2" ht="15">
      <c r="A602" s="288"/>
      <c r="B602" s="288"/>
    </row>
    <row r="603" spans="1:2" ht="15">
      <c r="A603" s="288"/>
      <c r="B603" s="288"/>
    </row>
    <row r="604" spans="1:2" ht="15">
      <c r="A604" s="288"/>
      <c r="B604" s="288"/>
    </row>
    <row r="605" spans="1:2" ht="15">
      <c r="A605" s="288"/>
      <c r="B605" s="288"/>
    </row>
    <row r="606" spans="1:2" ht="15">
      <c r="A606" s="288"/>
      <c r="B606" s="288"/>
    </row>
    <row r="607" spans="1:2" ht="15">
      <c r="A607" s="288"/>
      <c r="B607" s="288"/>
    </row>
    <row r="608" spans="1:2" ht="15">
      <c r="A608" s="288"/>
      <c r="B608" s="288"/>
    </row>
    <row r="609" spans="1:2" ht="15">
      <c r="A609" s="288"/>
      <c r="B609" s="288"/>
    </row>
    <row r="610" spans="1:2" ht="15">
      <c r="A610" s="288"/>
      <c r="B610" s="288"/>
    </row>
    <row r="611" spans="1:2" ht="15">
      <c r="A611" s="288"/>
      <c r="B611" s="288"/>
    </row>
    <row r="612" spans="1:2" ht="15">
      <c r="A612" s="288"/>
      <c r="B612" s="288"/>
    </row>
    <row r="613" spans="1:2" ht="15">
      <c r="A613" s="288"/>
      <c r="B613" s="288"/>
    </row>
    <row r="614" spans="1:2" ht="15">
      <c r="A614" s="288"/>
      <c r="B614" s="288"/>
    </row>
    <row r="615" spans="1:2" ht="15">
      <c r="A615" s="288"/>
      <c r="B615" s="288"/>
    </row>
    <row r="616" spans="1:2" ht="15">
      <c r="A616" s="288"/>
      <c r="B616" s="288"/>
    </row>
    <row r="617" spans="1:2" ht="15">
      <c r="A617" s="288"/>
      <c r="B617" s="288"/>
    </row>
    <row r="618" spans="1:2" ht="15">
      <c r="A618" s="288"/>
      <c r="B618" s="288"/>
    </row>
    <row r="619" spans="1:2" ht="15">
      <c r="A619" s="288"/>
      <c r="B619" s="288"/>
    </row>
    <row r="620" spans="1:2" ht="15">
      <c r="A620" s="288"/>
      <c r="B620" s="288"/>
    </row>
    <row r="621" spans="1:2" ht="15">
      <c r="A621" s="288"/>
      <c r="B621" s="288"/>
    </row>
    <row r="622" spans="1:2" ht="15">
      <c r="A622" s="288"/>
      <c r="B622" s="288"/>
    </row>
    <row r="623" spans="1:2" ht="15">
      <c r="A623" s="288"/>
      <c r="B623" s="288"/>
    </row>
    <row r="624" spans="1:2" ht="15">
      <c r="A624" s="288"/>
      <c r="B624" s="288"/>
    </row>
    <row r="625" spans="1:2" ht="15">
      <c r="A625" s="288"/>
      <c r="B625" s="288"/>
    </row>
    <row r="626" spans="1:2" ht="15">
      <c r="A626" s="288"/>
      <c r="B626" s="288"/>
    </row>
    <row r="627" spans="1:2" ht="15">
      <c r="A627" s="288"/>
      <c r="B627" s="288"/>
    </row>
    <row r="628" spans="1:2" ht="15">
      <c r="A628" s="288"/>
      <c r="B628" s="288"/>
    </row>
    <row r="629" spans="1:2" ht="15">
      <c r="A629" s="288"/>
      <c r="B629" s="288"/>
    </row>
    <row r="630" spans="1:2" ht="15">
      <c r="A630" s="288"/>
      <c r="B630" s="288"/>
    </row>
    <row r="631" spans="1:2" ht="15">
      <c r="A631" s="288"/>
      <c r="B631" s="288"/>
    </row>
    <row r="632" spans="1:2" ht="15">
      <c r="A632" s="288"/>
      <c r="B632" s="288"/>
    </row>
    <row r="633" spans="1:2" ht="15">
      <c r="A633" s="288"/>
      <c r="B633" s="288"/>
    </row>
    <row r="634" spans="1:2" ht="15">
      <c r="A634" s="288"/>
      <c r="B634" s="288"/>
    </row>
    <row r="635" spans="1:2" ht="15">
      <c r="A635" s="288"/>
      <c r="B635" s="288"/>
    </row>
    <row r="636" spans="1:2" ht="15">
      <c r="A636" s="288"/>
      <c r="B636" s="288"/>
    </row>
    <row r="637" spans="1:2" ht="15">
      <c r="A637" s="288"/>
      <c r="B637" s="288"/>
    </row>
    <row r="638" spans="1:2" ht="15">
      <c r="A638" s="288"/>
      <c r="B638" s="288"/>
    </row>
    <row r="639" spans="1:2" ht="15">
      <c r="A639" s="288"/>
      <c r="B639" s="288"/>
    </row>
    <row r="640" spans="1:2" ht="15">
      <c r="A640" s="288"/>
      <c r="B640" s="288"/>
    </row>
    <row r="641" spans="1:2" ht="15">
      <c r="A641" s="288"/>
      <c r="B641" s="288"/>
    </row>
    <row r="642" spans="1:2" ht="15">
      <c r="A642" s="288"/>
      <c r="B642" s="288"/>
    </row>
    <row r="643" spans="1:2" ht="15">
      <c r="A643" s="288"/>
      <c r="B643" s="288"/>
    </row>
    <row r="644" spans="1:2" ht="15">
      <c r="A644" s="288"/>
      <c r="B644" s="288"/>
    </row>
    <row r="645" spans="1:2" ht="15">
      <c r="A645" s="288"/>
      <c r="B645" s="288"/>
    </row>
    <row r="646" spans="1:2" ht="15">
      <c r="A646" s="288"/>
      <c r="B646" s="288"/>
    </row>
    <row r="647" spans="1:2" ht="15">
      <c r="A647" s="288"/>
      <c r="B647" s="288"/>
    </row>
    <row r="648" spans="1:2" ht="15">
      <c r="A648" s="288"/>
      <c r="B648" s="288"/>
    </row>
    <row r="649" spans="1:2" ht="15">
      <c r="A649" s="288"/>
      <c r="B649" s="288"/>
    </row>
    <row r="650" spans="1:2" ht="15">
      <c r="A650" s="288"/>
      <c r="B650" s="288"/>
    </row>
    <row r="651" spans="1:2" ht="15">
      <c r="A651" s="288"/>
      <c r="B651" s="288"/>
    </row>
    <row r="652" spans="1:2" ht="15">
      <c r="A652" s="288"/>
      <c r="B652" s="288"/>
    </row>
    <row r="653" spans="1:2" ht="15">
      <c r="A653" s="288"/>
      <c r="B653" s="288"/>
    </row>
    <row r="654" spans="1:2" ht="15">
      <c r="A654" s="288"/>
      <c r="B654" s="288"/>
    </row>
    <row r="655" spans="1:2" ht="15">
      <c r="A655" s="288"/>
      <c r="B655" s="288"/>
    </row>
    <row r="656" spans="1:2" ht="15">
      <c r="A656" s="288"/>
      <c r="B656" s="288"/>
    </row>
    <row r="657" spans="1:2" ht="15">
      <c r="A657" s="288"/>
      <c r="B657" s="288"/>
    </row>
    <row r="658" spans="1:2" ht="15">
      <c r="A658" s="288"/>
      <c r="B658" s="288"/>
    </row>
    <row r="659" spans="1:2" ht="15">
      <c r="A659" s="288"/>
      <c r="B659" s="288"/>
    </row>
    <row r="660" spans="1:2" ht="15">
      <c r="A660" s="288"/>
      <c r="B660" s="288"/>
    </row>
    <row r="661" spans="1:2" ht="15">
      <c r="A661" s="288"/>
      <c r="B661" s="288"/>
    </row>
    <row r="662" spans="1:2" ht="15">
      <c r="A662" s="288"/>
      <c r="B662" s="288"/>
    </row>
    <row r="663" spans="1:2" ht="15">
      <c r="A663" s="288"/>
      <c r="B663" s="288"/>
    </row>
    <row r="664" spans="1:2" ht="15">
      <c r="A664" s="288"/>
      <c r="B664" s="288"/>
    </row>
    <row r="665" spans="1:2" ht="15">
      <c r="A665" s="288"/>
      <c r="B665" s="288"/>
    </row>
    <row r="666" spans="1:2" ht="15">
      <c r="A666" s="288"/>
      <c r="B666" s="288"/>
    </row>
    <row r="667" spans="1:2" ht="15">
      <c r="A667" s="288"/>
      <c r="B667" s="288"/>
    </row>
    <row r="668" spans="1:2" ht="15">
      <c r="A668" s="288"/>
      <c r="B668" s="288"/>
    </row>
    <row r="669" spans="1:2" ht="15">
      <c r="A669" s="288"/>
      <c r="B669" s="288"/>
    </row>
    <row r="670" spans="1:2" ht="15">
      <c r="A670" s="288"/>
      <c r="B670" s="288"/>
    </row>
    <row r="671" spans="1:2" ht="15">
      <c r="A671" s="288"/>
      <c r="B671" s="288"/>
    </row>
    <row r="672" spans="1:2" ht="15">
      <c r="A672" s="288"/>
      <c r="B672" s="288"/>
    </row>
    <row r="673" spans="1:2" ht="15">
      <c r="A673" s="288"/>
      <c r="B673" s="288"/>
    </row>
    <row r="674" spans="1:2" ht="15">
      <c r="A674" s="288"/>
      <c r="B674" s="288"/>
    </row>
    <row r="675" spans="1:2" ht="15">
      <c r="A675" s="288"/>
      <c r="B675" s="288"/>
    </row>
    <row r="676" spans="1:2" ht="15">
      <c r="A676" s="288"/>
      <c r="B676" s="288"/>
    </row>
    <row r="677" spans="1:2" ht="15">
      <c r="A677" s="288"/>
      <c r="B677" s="288"/>
    </row>
    <row r="678" spans="1:2" ht="15">
      <c r="A678" s="288"/>
      <c r="B678" s="288"/>
    </row>
    <row r="679" spans="1:2" ht="15">
      <c r="A679" s="288"/>
      <c r="B679" s="288"/>
    </row>
    <row r="680" spans="1:2" ht="15">
      <c r="A680" s="288"/>
      <c r="B680" s="288"/>
    </row>
    <row r="681" spans="1:2" ht="15">
      <c r="A681" s="288"/>
      <c r="B681" s="288"/>
    </row>
    <row r="682" spans="1:2" ht="15">
      <c r="A682" s="288"/>
      <c r="B682" s="288"/>
    </row>
    <row r="683" spans="1:2" ht="15">
      <c r="A683" s="288"/>
      <c r="B683" s="288"/>
    </row>
    <row r="684" spans="1:2" ht="15">
      <c r="A684" s="288"/>
      <c r="B684" s="288"/>
    </row>
    <row r="685" spans="1:2" ht="15">
      <c r="A685" s="288"/>
      <c r="B685" s="288"/>
    </row>
    <row r="686" spans="1:2" ht="15">
      <c r="A686" s="288"/>
      <c r="B686" s="288"/>
    </row>
    <row r="687" spans="1:2" ht="15">
      <c r="A687" s="288"/>
      <c r="B687" s="288"/>
    </row>
    <row r="688" spans="1:2" ht="15">
      <c r="A688" s="288"/>
      <c r="B688" s="288"/>
    </row>
    <row r="689" spans="1:2" ht="15">
      <c r="A689" s="288"/>
      <c r="B689" s="288"/>
    </row>
    <row r="690" spans="1:2" ht="15">
      <c r="A690" s="288"/>
      <c r="B690" s="288"/>
    </row>
    <row r="691" spans="1:2" ht="15">
      <c r="A691" s="288"/>
      <c r="B691" s="288"/>
    </row>
    <row r="692" spans="1:2" ht="15">
      <c r="A692" s="288"/>
      <c r="B692" s="288"/>
    </row>
    <row r="693" spans="1:2" ht="15">
      <c r="A693" s="288"/>
      <c r="B693" s="288"/>
    </row>
    <row r="694" spans="1:2" ht="15">
      <c r="A694" s="288"/>
      <c r="B694" s="288"/>
    </row>
    <row r="695" spans="1:2" ht="15">
      <c r="A695" s="288"/>
      <c r="B695" s="288"/>
    </row>
    <row r="696" spans="1:2" ht="15">
      <c r="A696" s="288"/>
      <c r="B696" s="288"/>
    </row>
    <row r="697" spans="1:2" ht="15">
      <c r="A697" s="288"/>
      <c r="B697" s="288"/>
    </row>
    <row r="698" spans="1:2" ht="15">
      <c r="A698" s="288"/>
      <c r="B698" s="288"/>
    </row>
    <row r="699" spans="1:2" ht="15">
      <c r="A699" s="288"/>
      <c r="B699" s="288"/>
    </row>
    <row r="700" spans="1:2" ht="15">
      <c r="A700" s="288"/>
      <c r="B700" s="288"/>
    </row>
    <row r="701" spans="1:2" ht="15">
      <c r="A701" s="288"/>
      <c r="B701" s="288"/>
    </row>
    <row r="702" spans="1:2" ht="15">
      <c r="A702" s="288"/>
      <c r="B702" s="288"/>
    </row>
    <row r="703" spans="1:2" ht="15">
      <c r="A703" s="288"/>
      <c r="B703" s="288"/>
    </row>
    <row r="704" spans="1:2" ht="15">
      <c r="A704" s="288"/>
      <c r="B704" s="288"/>
    </row>
    <row r="705" spans="1:2" ht="15">
      <c r="A705" s="288"/>
      <c r="B705" s="288"/>
    </row>
    <row r="706" spans="1:2" ht="15">
      <c r="A706" s="288"/>
      <c r="B706" s="288"/>
    </row>
    <row r="707" ht="15">
      <c r="B707" s="291"/>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25"/>
  <sheetViews>
    <sheetView showGridLines="0" zoomScale="60" zoomScaleNormal="60" zoomScaleSheetLayoutView="80" workbookViewId="0" topLeftCell="B13">
      <selection activeCell="B13" sqref="B13:B15"/>
    </sheetView>
  </sheetViews>
  <sheetFormatPr defaultColWidth="11.421875" defaultRowHeight="15"/>
  <cols>
    <col min="1" max="1" width="1.8515625" style="223" customWidth="1"/>
    <col min="2" max="2" width="11.00390625" style="223" customWidth="1"/>
    <col min="3" max="3" width="20.57421875" style="223" customWidth="1"/>
    <col min="4" max="4" width="14.7109375" style="223" customWidth="1"/>
    <col min="5" max="5" width="18.28125" style="223" customWidth="1"/>
    <col min="6" max="6" width="22.28125" style="223" customWidth="1"/>
    <col min="7" max="7" width="20.57421875" style="223" customWidth="1"/>
    <col min="8" max="8" width="22.7109375" style="223" hidden="1" customWidth="1"/>
    <col min="9" max="9" width="24.8515625" style="223" hidden="1" customWidth="1"/>
    <col min="10" max="10" width="23.7109375" style="223" hidden="1" customWidth="1"/>
    <col min="11" max="11" width="22.28125" style="223" hidden="1" customWidth="1"/>
    <col min="12" max="12" width="21.140625" style="223" customWidth="1"/>
    <col min="13" max="13" width="22.7109375" style="223" customWidth="1"/>
    <col min="14" max="15" width="20.57421875" style="223" hidden="1" customWidth="1"/>
    <col min="16" max="16" width="20.7109375" style="223" hidden="1" customWidth="1"/>
    <col min="17" max="17" width="19.57421875" style="223" hidden="1" customWidth="1"/>
    <col min="18" max="18" width="17.57421875" style="223" hidden="1" customWidth="1"/>
    <col min="19" max="19" width="17.140625" style="223" hidden="1" customWidth="1"/>
    <col min="20" max="20" width="24.00390625" style="223" hidden="1" customWidth="1"/>
    <col min="21" max="21" width="18.57421875" style="223" hidden="1" customWidth="1"/>
    <col min="22" max="25" width="20.57421875" style="223" hidden="1" customWidth="1"/>
    <col min="26" max="26" width="21.00390625" style="223" bestFit="1" customWidth="1"/>
    <col min="27" max="27" width="19.00390625" style="223" customWidth="1"/>
    <col min="28" max="28" width="18.28125" style="223" customWidth="1"/>
    <col min="29" max="29" width="11.421875" style="223" customWidth="1"/>
    <col min="30" max="30" width="16.28125" style="223" bestFit="1" customWidth="1"/>
    <col min="31" max="16384" width="11.421875" style="223" customWidth="1"/>
  </cols>
  <sheetData>
    <row r="1" spans="1:27" s="215" customFormat="1" ht="39.75" customHeight="1">
      <c r="A1" s="335"/>
      <c r="B1" s="335"/>
      <c r="C1" s="361" t="s">
        <v>360</v>
      </c>
      <c r="D1" s="362"/>
      <c r="E1" s="362"/>
      <c r="F1" s="362"/>
      <c r="G1" s="362"/>
      <c r="H1" s="362"/>
      <c r="I1" s="362"/>
      <c r="J1" s="362"/>
      <c r="K1" s="362"/>
      <c r="L1" s="362"/>
      <c r="M1" s="362"/>
      <c r="N1" s="362"/>
      <c r="O1" s="362"/>
      <c r="P1" s="362"/>
      <c r="Q1" s="362"/>
      <c r="R1" s="362"/>
      <c r="S1" s="362"/>
      <c r="T1" s="362"/>
      <c r="U1" s="362"/>
      <c r="V1" s="362"/>
      <c r="W1" s="362"/>
      <c r="X1" s="362"/>
      <c r="Y1" s="362"/>
      <c r="Z1" s="362"/>
      <c r="AA1" s="363"/>
    </row>
    <row r="2" spans="1:27" s="215" customFormat="1" ht="40.5" customHeight="1">
      <c r="A2" s="335"/>
      <c r="B2" s="335"/>
      <c r="C2" s="361" t="s">
        <v>118</v>
      </c>
      <c r="D2" s="362"/>
      <c r="E2" s="362"/>
      <c r="F2" s="362"/>
      <c r="G2" s="362"/>
      <c r="H2" s="362"/>
      <c r="I2" s="362"/>
      <c r="J2" s="362"/>
      <c r="K2" s="362"/>
      <c r="L2" s="362"/>
      <c r="M2" s="362"/>
      <c r="N2" s="362"/>
      <c r="O2" s="362"/>
      <c r="P2" s="362"/>
      <c r="Q2" s="362"/>
      <c r="R2" s="362"/>
      <c r="S2" s="362"/>
      <c r="T2" s="362"/>
      <c r="U2" s="362"/>
      <c r="V2" s="362"/>
      <c r="W2" s="362"/>
      <c r="X2" s="362"/>
      <c r="Y2" s="362"/>
      <c r="Z2" s="362"/>
      <c r="AA2" s="363"/>
    </row>
    <row r="3" spans="1:27" s="215" customFormat="1" ht="42.75" customHeight="1">
      <c r="A3" s="335"/>
      <c r="B3" s="335"/>
      <c r="C3" s="361" t="s">
        <v>324</v>
      </c>
      <c r="D3" s="362"/>
      <c r="E3" s="362"/>
      <c r="F3" s="362"/>
      <c r="G3" s="362"/>
      <c r="H3" s="362"/>
      <c r="I3" s="362"/>
      <c r="J3" s="362"/>
      <c r="K3" s="362"/>
      <c r="L3" s="362"/>
      <c r="M3" s="362"/>
      <c r="N3" s="362"/>
      <c r="O3" s="362"/>
      <c r="P3" s="362"/>
      <c r="Q3" s="362"/>
      <c r="R3" s="362"/>
      <c r="S3" s="362"/>
      <c r="T3" s="362"/>
      <c r="U3" s="362"/>
      <c r="V3" s="362"/>
      <c r="W3" s="362"/>
      <c r="X3" s="362"/>
      <c r="Y3" s="362"/>
      <c r="Z3" s="362"/>
      <c r="AA3" s="363"/>
    </row>
    <row r="4" spans="1:27" s="215" customFormat="1" ht="33.75" customHeight="1">
      <c r="A4" s="335"/>
      <c r="B4" s="335"/>
      <c r="C4" s="365" t="s">
        <v>157</v>
      </c>
      <c r="D4" s="366"/>
      <c r="E4" s="366"/>
      <c r="F4" s="366"/>
      <c r="G4" s="366"/>
      <c r="H4" s="366"/>
      <c r="I4" s="366"/>
      <c r="J4" s="366"/>
      <c r="K4" s="366"/>
      <c r="L4" s="365" t="s">
        <v>605</v>
      </c>
      <c r="M4" s="366"/>
      <c r="N4" s="366"/>
      <c r="O4" s="366"/>
      <c r="P4" s="366"/>
      <c r="Q4" s="366"/>
      <c r="R4" s="366"/>
      <c r="S4" s="366"/>
      <c r="T4" s="366"/>
      <c r="U4" s="366"/>
      <c r="V4" s="366"/>
      <c r="W4" s="366"/>
      <c r="X4" s="366"/>
      <c r="Y4" s="366"/>
      <c r="Z4" s="366"/>
      <c r="AA4" s="367"/>
    </row>
    <row r="5" spans="2:28" s="215" customFormat="1" ht="33.75" customHeight="1" thickBot="1">
      <c r="B5" s="217"/>
      <c r="C5" s="217"/>
      <c r="D5" s="218"/>
      <c r="E5" s="218"/>
      <c r="F5" s="218"/>
      <c r="G5" s="218"/>
      <c r="H5" s="218"/>
      <c r="I5" s="218"/>
      <c r="J5" s="218"/>
      <c r="K5" s="218"/>
      <c r="L5" s="218"/>
      <c r="M5" s="218"/>
      <c r="N5" s="218"/>
      <c r="O5" s="218"/>
      <c r="P5" s="218"/>
      <c r="Q5" s="218"/>
      <c r="R5" s="218"/>
      <c r="S5" s="218"/>
      <c r="T5" s="218"/>
      <c r="U5" s="218"/>
      <c r="V5" s="218"/>
      <c r="W5" s="218"/>
      <c r="X5" s="218"/>
      <c r="Y5" s="218"/>
      <c r="Z5" s="218"/>
      <c r="AA5" s="218"/>
      <c r="AB5" s="218"/>
    </row>
    <row r="6" spans="1:13" s="221" customFormat="1" ht="66" customHeight="1" thickBot="1">
      <c r="A6" s="219"/>
      <c r="B6" s="352" t="s">
        <v>104</v>
      </c>
      <c r="C6" s="354"/>
      <c r="D6" s="352" t="str">
        <f>+'Sección 1. Metas - Magnitud'!D6</f>
        <v>6219 - Apoyo Institucional en convenio con la Policía Nacional</v>
      </c>
      <c r="E6" s="353"/>
      <c r="F6" s="354"/>
      <c r="G6" s="220"/>
      <c r="H6" s="220"/>
      <c r="I6" s="220"/>
      <c r="J6" s="220"/>
      <c r="K6" s="220"/>
      <c r="L6" s="220"/>
      <c r="M6" s="220"/>
    </row>
    <row r="7" spans="1:6" ht="45.75" customHeight="1" thickBot="1">
      <c r="A7" s="222"/>
      <c r="B7" s="368" t="s">
        <v>0</v>
      </c>
      <c r="C7" s="369"/>
      <c r="D7" s="352" t="str">
        <f>+'Sección 1. Metas - Magnitud'!D7</f>
        <v>Dirección de Gestión de Tránsito y Control de Tránsito y Transporte</v>
      </c>
      <c r="E7" s="353"/>
      <c r="F7" s="354"/>
    </row>
    <row r="8" spans="1:6" ht="56.25" customHeight="1" thickBot="1">
      <c r="A8" s="222"/>
      <c r="B8" s="352" t="s">
        <v>155</v>
      </c>
      <c r="C8" s="354"/>
      <c r="D8" s="352" t="str">
        <f>+'Sección 1. Metas - Magnitud'!D8</f>
        <v>Subsecretaría de Gestión de la Movilidad</v>
      </c>
      <c r="E8" s="353"/>
      <c r="F8" s="354"/>
    </row>
    <row r="9" spans="1:6" ht="45.75" customHeight="1" thickBot="1">
      <c r="A9" s="222"/>
      <c r="B9" s="352" t="s">
        <v>156</v>
      </c>
      <c r="C9" s="354"/>
      <c r="D9" s="352" t="str">
        <f>+'Sección 1. Metas - Magnitud'!D9:F9</f>
        <v>LEONARDO VASQUEZ ESCOBAR</v>
      </c>
      <c r="E9" s="353"/>
      <c r="F9" s="354"/>
    </row>
    <row r="10" spans="1:6" ht="38.25" customHeight="1">
      <c r="A10" s="222"/>
      <c r="B10" s="224"/>
      <c r="C10" s="225"/>
      <c r="D10" s="225"/>
      <c r="E10" s="225"/>
      <c r="F10" s="222"/>
    </row>
    <row r="11" spans="2:28" s="226" customFormat="1" ht="36.75" customHeight="1">
      <c r="B11" s="364" t="s">
        <v>296</v>
      </c>
      <c r="C11" s="364"/>
      <c r="D11" s="364"/>
      <c r="E11" s="364"/>
      <c r="F11" s="364"/>
      <c r="G11" s="364"/>
      <c r="H11" s="364"/>
      <c r="I11" s="364"/>
      <c r="J11" s="364"/>
      <c r="K11" s="364"/>
      <c r="L11" s="364"/>
      <c r="M11" s="364"/>
      <c r="N11" s="360" t="s">
        <v>374</v>
      </c>
      <c r="O11" s="360"/>
      <c r="P11" s="360"/>
      <c r="Q11" s="360"/>
      <c r="R11" s="360"/>
      <c r="S11" s="360"/>
      <c r="T11" s="360"/>
      <c r="U11" s="360"/>
      <c r="V11" s="360"/>
      <c r="W11" s="360"/>
      <c r="X11" s="360"/>
      <c r="Y11" s="360"/>
      <c r="Z11" s="360"/>
      <c r="AA11" s="364" t="s">
        <v>166</v>
      </c>
      <c r="AB11" s="364"/>
    </row>
    <row r="12" spans="2:28" s="226" customFormat="1" ht="38.25" customHeight="1" thickBot="1">
      <c r="B12" s="118" t="s">
        <v>97</v>
      </c>
      <c r="C12" s="118" t="s">
        <v>5</v>
      </c>
      <c r="D12" s="118" t="s">
        <v>189</v>
      </c>
      <c r="E12" s="118" t="s">
        <v>163</v>
      </c>
      <c r="F12" s="118" t="s">
        <v>295</v>
      </c>
      <c r="G12" s="118">
        <v>2016</v>
      </c>
      <c r="H12" s="118">
        <v>2017</v>
      </c>
      <c r="I12" s="118">
        <v>2018</v>
      </c>
      <c r="J12" s="236">
        <v>2019</v>
      </c>
      <c r="K12" s="236">
        <v>2020</v>
      </c>
      <c r="L12" s="236" t="s">
        <v>134</v>
      </c>
      <c r="M12" s="236" t="s">
        <v>135</v>
      </c>
      <c r="N12" s="237" t="s">
        <v>114</v>
      </c>
      <c r="O12" s="237" t="s">
        <v>110</v>
      </c>
      <c r="P12" s="237" t="s">
        <v>111</v>
      </c>
      <c r="Q12" s="237" t="s">
        <v>112</v>
      </c>
      <c r="R12" s="237" t="s">
        <v>113</v>
      </c>
      <c r="S12" s="237" t="s">
        <v>87</v>
      </c>
      <c r="T12" s="237" t="s">
        <v>88</v>
      </c>
      <c r="U12" s="237" t="s">
        <v>89</v>
      </c>
      <c r="V12" s="237" t="s">
        <v>90</v>
      </c>
      <c r="W12" s="237" t="s">
        <v>91</v>
      </c>
      <c r="X12" s="237" t="s">
        <v>92</v>
      </c>
      <c r="Y12" s="237" t="s">
        <v>93</v>
      </c>
      <c r="Z12" s="237" t="s">
        <v>167</v>
      </c>
      <c r="AA12" s="118" t="s">
        <v>82</v>
      </c>
      <c r="AB12" s="118" t="s">
        <v>83</v>
      </c>
    </row>
    <row r="13" spans="2:30" ht="55.5" customHeight="1">
      <c r="B13" s="348">
        <v>26</v>
      </c>
      <c r="C13" s="355" t="str">
        <f>+'Sección 1. Metas - Magnitud'!J14</f>
        <v>26.  Realizar 6.937 controles preventivos y regulatorios.</v>
      </c>
      <c r="D13" s="344" t="s">
        <v>217</v>
      </c>
      <c r="E13" s="238" t="s">
        <v>100</v>
      </c>
      <c r="F13" s="265">
        <f>SUM(G13:K13)</f>
        <v>6937</v>
      </c>
      <c r="G13" s="265">
        <v>1335</v>
      </c>
      <c r="H13" s="265">
        <v>1600</v>
      </c>
      <c r="I13" s="265">
        <v>1733</v>
      </c>
      <c r="J13" s="294">
        <v>1598</v>
      </c>
      <c r="K13" s="265">
        <v>671</v>
      </c>
      <c r="L13" s="239" t="s">
        <v>136</v>
      </c>
      <c r="M13" s="239" t="s">
        <v>136</v>
      </c>
      <c r="N13" s="300">
        <v>130</v>
      </c>
      <c r="O13" s="300">
        <v>130</v>
      </c>
      <c r="P13" s="300">
        <v>72</v>
      </c>
      <c r="Q13" s="300">
        <v>140</v>
      </c>
      <c r="R13" s="300">
        <v>199</v>
      </c>
      <c r="S13" s="300">
        <v>134</v>
      </c>
      <c r="T13" s="351"/>
      <c r="U13" s="351"/>
      <c r="V13" s="351"/>
      <c r="W13" s="351"/>
      <c r="X13" s="351"/>
      <c r="Y13" s="351"/>
      <c r="Z13" s="301">
        <f>SUM(N13:Y13)</f>
        <v>805</v>
      </c>
      <c r="AA13" s="240">
        <f>+Z13/K13</f>
        <v>1.1997019374068554</v>
      </c>
      <c r="AB13" s="241">
        <f>+(G13+H13+I13+J13+Z13)/F13</f>
        <v>1.0193167075104512</v>
      </c>
      <c r="AD13" s="228"/>
    </row>
    <row r="14" spans="2:28" ht="55.5" customHeight="1">
      <c r="B14" s="358"/>
      <c r="C14" s="356"/>
      <c r="D14" s="342"/>
      <c r="E14" s="229" t="s">
        <v>101</v>
      </c>
      <c r="F14" s="298">
        <v>51409478328</v>
      </c>
      <c r="G14" s="230">
        <v>1056734574</v>
      </c>
      <c r="H14" s="231">
        <v>12500718640</v>
      </c>
      <c r="I14" s="230">
        <v>9774523538</v>
      </c>
      <c r="J14" s="298">
        <v>10880630800</v>
      </c>
      <c r="K14" s="293">
        <v>13420113616</v>
      </c>
      <c r="L14" s="216" t="s">
        <v>136</v>
      </c>
      <c r="M14" s="216" t="s">
        <v>136</v>
      </c>
      <c r="N14" s="293">
        <v>0</v>
      </c>
      <c r="O14" s="293">
        <v>13000000000</v>
      </c>
      <c r="P14" s="293">
        <v>0</v>
      </c>
      <c r="Q14" s="293">
        <v>15644456</v>
      </c>
      <c r="R14" s="293">
        <v>404469160</v>
      </c>
      <c r="S14" s="233">
        <v>0</v>
      </c>
      <c r="T14" s="234">
        <v>0</v>
      </c>
      <c r="U14" s="234">
        <v>0</v>
      </c>
      <c r="V14" s="234">
        <v>0</v>
      </c>
      <c r="W14" s="234">
        <v>0</v>
      </c>
      <c r="X14" s="234">
        <v>0</v>
      </c>
      <c r="Y14" s="234">
        <v>0</v>
      </c>
      <c r="Z14" s="299">
        <f aca="true" t="shared" si="0" ref="Z14:Z20">SUM(N14:Y14)</f>
        <v>13420113616</v>
      </c>
      <c r="AA14" s="227">
        <f aca="true" t="shared" si="1" ref="AA14:AA22">+Z14/K14</f>
        <v>1</v>
      </c>
      <c r="AB14" s="242">
        <f aca="true" t="shared" si="2" ref="AB14:AB22">+(G14+H14+I14+J14+Z14)/F14</f>
        <v>0.9265357812832931</v>
      </c>
    </row>
    <row r="15" spans="2:28" ht="55.5" customHeight="1" thickBot="1">
      <c r="B15" s="359"/>
      <c r="C15" s="357"/>
      <c r="D15" s="345"/>
      <c r="E15" s="303" t="s">
        <v>102</v>
      </c>
      <c r="F15" s="304">
        <f>SUM(G15:K15)</f>
        <v>11200726479</v>
      </c>
      <c r="G15" s="304">
        <v>0</v>
      </c>
      <c r="H15" s="305">
        <v>921755952</v>
      </c>
      <c r="I15" s="306">
        <v>3932558342</v>
      </c>
      <c r="J15" s="256">
        <v>1514023296</v>
      </c>
      <c r="K15" s="256">
        <v>4832388889</v>
      </c>
      <c r="L15" s="257">
        <v>0</v>
      </c>
      <c r="M15" s="257">
        <v>0</v>
      </c>
      <c r="N15" s="258"/>
      <c r="O15" s="258">
        <v>155165845</v>
      </c>
      <c r="P15" s="258">
        <v>91489825</v>
      </c>
      <c r="Q15" s="259">
        <v>185357140</v>
      </c>
      <c r="R15" s="259">
        <v>304885577</v>
      </c>
      <c r="S15" s="259">
        <v>235894259</v>
      </c>
      <c r="T15" s="259">
        <v>318264823</v>
      </c>
      <c r="U15" s="259">
        <v>422834688</v>
      </c>
      <c r="V15" s="259">
        <v>536887727</v>
      </c>
      <c r="W15" s="259">
        <v>725894282</v>
      </c>
      <c r="X15" s="259">
        <v>452863452</v>
      </c>
      <c r="Y15" s="259">
        <v>1362905642</v>
      </c>
      <c r="Z15" s="307">
        <v>4792443260</v>
      </c>
      <c r="AA15" s="252">
        <f t="shared" si="1"/>
        <v>0.9917337718636576</v>
      </c>
      <c r="AB15" s="253">
        <f t="shared" si="2"/>
        <v>0.9964336573100956</v>
      </c>
    </row>
    <row r="16" spans="2:28" ht="55.5" customHeight="1">
      <c r="B16" s="348">
        <v>27</v>
      </c>
      <c r="C16" s="344" t="str">
        <f>+'HV 2'!F9</f>
        <v>27. Realizar 90.699 controles sancionatorios para mitigar problemas en seguridad vial.</v>
      </c>
      <c r="D16" s="344" t="s">
        <v>367</v>
      </c>
      <c r="E16" s="238" t="s">
        <v>100</v>
      </c>
      <c r="F16" s="265">
        <f>SUM(G16:K16)</f>
        <v>90699</v>
      </c>
      <c r="G16" s="265">
        <v>8725</v>
      </c>
      <c r="H16" s="265">
        <v>18570</v>
      </c>
      <c r="I16" s="265">
        <v>31660</v>
      </c>
      <c r="J16" s="294">
        <v>18635</v>
      </c>
      <c r="K16" s="265">
        <v>13109</v>
      </c>
      <c r="L16" s="239" t="s">
        <v>136</v>
      </c>
      <c r="M16" s="239" t="s">
        <v>136</v>
      </c>
      <c r="N16" s="300">
        <v>3200</v>
      </c>
      <c r="O16" s="300">
        <v>2200</v>
      </c>
      <c r="P16" s="300">
        <v>2200</v>
      </c>
      <c r="Q16" s="300">
        <v>2300</v>
      </c>
      <c r="R16" s="300">
        <v>3209</v>
      </c>
      <c r="S16" s="300">
        <v>1821</v>
      </c>
      <c r="T16" s="351"/>
      <c r="U16" s="351"/>
      <c r="V16" s="351"/>
      <c r="W16" s="351"/>
      <c r="X16" s="351"/>
      <c r="Y16" s="351"/>
      <c r="Z16" s="301">
        <f t="shared" si="0"/>
        <v>14930</v>
      </c>
      <c r="AA16" s="240">
        <f t="shared" si="1"/>
        <v>1.1389121977267527</v>
      </c>
      <c r="AB16" s="241">
        <f t="shared" si="2"/>
        <v>1.0200773988687857</v>
      </c>
    </row>
    <row r="17" spans="2:30" ht="55.5" customHeight="1">
      <c r="B17" s="358"/>
      <c r="C17" s="342"/>
      <c r="D17" s="342"/>
      <c r="E17" s="229" t="s">
        <v>101</v>
      </c>
      <c r="F17" s="298">
        <v>58978977958</v>
      </c>
      <c r="G17" s="230">
        <v>9357598688</v>
      </c>
      <c r="H17" s="231">
        <v>8776522552</v>
      </c>
      <c r="I17" s="230">
        <v>6220118845</v>
      </c>
      <c r="J17" s="298">
        <v>14491950942</v>
      </c>
      <c r="K17" s="293">
        <v>797070346</v>
      </c>
      <c r="L17" s="216" t="s">
        <v>136</v>
      </c>
      <c r="M17" s="216" t="s">
        <v>136</v>
      </c>
      <c r="N17" s="293">
        <v>0</v>
      </c>
      <c r="O17" s="293">
        <v>98402400</v>
      </c>
      <c r="P17" s="293">
        <v>238963946</v>
      </c>
      <c r="Q17" s="293">
        <v>0</v>
      </c>
      <c r="R17" s="293">
        <v>459704000</v>
      </c>
      <c r="S17" s="234">
        <v>0</v>
      </c>
      <c r="T17" s="234">
        <v>0</v>
      </c>
      <c r="U17" s="234">
        <v>0</v>
      </c>
      <c r="V17" s="234">
        <v>0</v>
      </c>
      <c r="W17" s="234">
        <v>0</v>
      </c>
      <c r="X17" s="234">
        <v>0</v>
      </c>
      <c r="Y17" s="234">
        <v>0</v>
      </c>
      <c r="Z17" s="299">
        <f t="shared" si="0"/>
        <v>797070346</v>
      </c>
      <c r="AA17" s="227">
        <f t="shared" si="1"/>
        <v>1</v>
      </c>
      <c r="AB17" s="242">
        <f t="shared" si="2"/>
        <v>0.6721591784996798</v>
      </c>
      <c r="AD17" s="228"/>
    </row>
    <row r="18" spans="2:28" ht="55.5" customHeight="1" thickBot="1">
      <c r="B18" s="359"/>
      <c r="C18" s="345"/>
      <c r="D18" s="345"/>
      <c r="E18" s="303" t="s">
        <v>102</v>
      </c>
      <c r="F18" s="304">
        <f>SUM(G18:K18)</f>
        <v>25848362907</v>
      </c>
      <c r="G18" s="304">
        <v>0</v>
      </c>
      <c r="H18" s="305">
        <v>8308840635</v>
      </c>
      <c r="I18" s="306">
        <v>5509574257</v>
      </c>
      <c r="J18" s="256">
        <v>4501696508</v>
      </c>
      <c r="K18" s="256">
        <v>7528251507</v>
      </c>
      <c r="L18" s="257">
        <v>0</v>
      </c>
      <c r="M18" s="257">
        <v>0</v>
      </c>
      <c r="N18" s="258">
        <v>2736830</v>
      </c>
      <c r="O18" s="258">
        <v>671330111</v>
      </c>
      <c r="P18" s="258">
        <v>607922900</v>
      </c>
      <c r="Q18" s="258">
        <v>438112410</v>
      </c>
      <c r="R18" s="258">
        <v>483362236</v>
      </c>
      <c r="S18" s="258">
        <v>523836417</v>
      </c>
      <c r="T18" s="258">
        <v>705482698</v>
      </c>
      <c r="U18" s="258">
        <v>483362236</v>
      </c>
      <c r="V18" s="258">
        <v>723842581</v>
      </c>
      <c r="W18" s="258">
        <v>823524356</v>
      </c>
      <c r="X18" s="258">
        <v>927852482</v>
      </c>
      <c r="Y18" s="258">
        <v>1136886250</v>
      </c>
      <c r="Z18" s="307">
        <f>SUM(N18:Y18)</f>
        <v>7528251507</v>
      </c>
      <c r="AA18" s="252">
        <f t="shared" si="1"/>
        <v>1</v>
      </c>
      <c r="AB18" s="253">
        <f t="shared" si="2"/>
        <v>1</v>
      </c>
    </row>
    <row r="19" spans="2:30" ht="55.5" customHeight="1">
      <c r="B19" s="348">
        <v>28</v>
      </c>
      <c r="C19" s="344" t="str">
        <f>+'[3]Sección 1. Metas - Magnitud'!J20</f>
        <v>28. Realizar el 100 por ciento del pago de compromisos de vigencias anteriores
fenecidas</v>
      </c>
      <c r="D19" s="344" t="s">
        <v>367</v>
      </c>
      <c r="E19" s="238" t="s">
        <v>100</v>
      </c>
      <c r="F19" s="248">
        <v>1</v>
      </c>
      <c r="G19" s="248">
        <v>0</v>
      </c>
      <c r="H19" s="249">
        <v>0</v>
      </c>
      <c r="I19" s="248">
        <v>0</v>
      </c>
      <c r="J19" s="248">
        <v>1</v>
      </c>
      <c r="K19" s="249">
        <v>0</v>
      </c>
      <c r="L19" s="239" t="s">
        <v>136</v>
      </c>
      <c r="M19" s="239" t="s">
        <v>136</v>
      </c>
      <c r="N19" s="346"/>
      <c r="O19" s="346"/>
      <c r="P19" s="346"/>
      <c r="Q19" s="346"/>
      <c r="R19" s="346"/>
      <c r="S19" s="261"/>
      <c r="T19" s="262"/>
      <c r="U19" s="262"/>
      <c r="V19" s="262"/>
      <c r="W19" s="262"/>
      <c r="X19" s="262"/>
      <c r="Y19" s="262"/>
      <c r="Z19" s="310">
        <f t="shared" si="0"/>
        <v>0</v>
      </c>
      <c r="AA19" s="240" t="e">
        <f t="shared" si="1"/>
        <v>#DIV/0!</v>
      </c>
      <c r="AB19" s="241">
        <f t="shared" si="2"/>
        <v>1</v>
      </c>
      <c r="AD19" s="228"/>
    </row>
    <row r="20" spans="2:28" ht="55.5" customHeight="1" thickBot="1">
      <c r="B20" s="349"/>
      <c r="C20" s="350"/>
      <c r="D20" s="350"/>
      <c r="E20" s="243" t="s">
        <v>101</v>
      </c>
      <c r="F20" s="311">
        <v>1163851</v>
      </c>
      <c r="G20" s="312"/>
      <c r="H20" s="313"/>
      <c r="I20" s="314"/>
      <c r="J20" s="311">
        <v>1140940</v>
      </c>
      <c r="K20" s="315">
        <v>0</v>
      </c>
      <c r="L20" s="316" t="s">
        <v>136</v>
      </c>
      <c r="M20" s="316" t="s">
        <v>136</v>
      </c>
      <c r="N20" s="347"/>
      <c r="O20" s="347"/>
      <c r="P20" s="347"/>
      <c r="Q20" s="347"/>
      <c r="R20" s="347"/>
      <c r="S20" s="302"/>
      <c r="T20" s="302"/>
      <c r="U20" s="302"/>
      <c r="V20" s="302"/>
      <c r="W20" s="302"/>
      <c r="X20" s="302"/>
      <c r="Y20" s="244"/>
      <c r="Z20" s="245">
        <f t="shared" si="0"/>
        <v>0</v>
      </c>
      <c r="AA20" s="246" t="e">
        <f t="shared" si="1"/>
        <v>#DIV/0!</v>
      </c>
      <c r="AB20" s="247">
        <f t="shared" si="2"/>
        <v>0.9803144904287576</v>
      </c>
    </row>
    <row r="21" spans="2:28" ht="55.5" customHeight="1" thickBot="1">
      <c r="B21" s="232"/>
      <c r="C21" s="232"/>
      <c r="D21" s="232"/>
      <c r="E21" s="309" t="s">
        <v>160</v>
      </c>
      <c r="F21" s="260">
        <f aca="true" t="shared" si="3" ref="F21:K21">+F14+F17+F20</f>
        <v>110389620137</v>
      </c>
      <c r="G21" s="260">
        <f t="shared" si="3"/>
        <v>10414333262</v>
      </c>
      <c r="H21" s="260">
        <f t="shared" si="3"/>
        <v>21277241192</v>
      </c>
      <c r="I21" s="260">
        <f t="shared" si="3"/>
        <v>15994642383</v>
      </c>
      <c r="J21" s="260">
        <f t="shared" si="3"/>
        <v>25373722682</v>
      </c>
      <c r="K21" s="263">
        <f t="shared" si="3"/>
        <v>14217183962</v>
      </c>
      <c r="L21" s="264" t="s">
        <v>136</v>
      </c>
      <c r="M21" s="264" t="s">
        <v>136</v>
      </c>
      <c r="N21" s="260">
        <f aca="true" t="shared" si="4" ref="N21:Z21">+N14+N17+N20</f>
        <v>0</v>
      </c>
      <c r="O21" s="260">
        <f t="shared" si="4"/>
        <v>13098402400</v>
      </c>
      <c r="P21" s="260">
        <f t="shared" si="4"/>
        <v>238963946</v>
      </c>
      <c r="Q21" s="260">
        <f t="shared" si="4"/>
        <v>15644456</v>
      </c>
      <c r="R21" s="260">
        <f t="shared" si="4"/>
        <v>864173160</v>
      </c>
      <c r="S21" s="260">
        <f t="shared" si="4"/>
        <v>0</v>
      </c>
      <c r="T21" s="260">
        <f t="shared" si="4"/>
        <v>0</v>
      </c>
      <c r="U21" s="260">
        <f t="shared" si="4"/>
        <v>0</v>
      </c>
      <c r="V21" s="260">
        <f t="shared" si="4"/>
        <v>0</v>
      </c>
      <c r="W21" s="260">
        <f t="shared" si="4"/>
        <v>0</v>
      </c>
      <c r="X21" s="260">
        <f t="shared" si="4"/>
        <v>0</v>
      </c>
      <c r="Y21" s="260">
        <f t="shared" si="4"/>
        <v>0</v>
      </c>
      <c r="Z21" s="308">
        <f t="shared" si="4"/>
        <v>14217183962</v>
      </c>
      <c r="AA21" s="254">
        <f t="shared" si="1"/>
        <v>1</v>
      </c>
      <c r="AB21" s="255">
        <f t="shared" si="2"/>
        <v>0.7906279899567004</v>
      </c>
    </row>
    <row r="22" spans="2:28" ht="55.5" customHeight="1" thickBot="1">
      <c r="B22" s="232"/>
      <c r="C22" s="232"/>
      <c r="D22" s="232"/>
      <c r="E22" s="250" t="s">
        <v>161</v>
      </c>
      <c r="F22" s="251">
        <f aca="true" t="shared" si="5" ref="F22:N22">+F15+F18</f>
        <v>37049089386</v>
      </c>
      <c r="G22" s="251">
        <f t="shared" si="5"/>
        <v>0</v>
      </c>
      <c r="H22" s="251">
        <f t="shared" si="5"/>
        <v>9230596587</v>
      </c>
      <c r="I22" s="251">
        <f t="shared" si="5"/>
        <v>9442132599</v>
      </c>
      <c r="J22" s="251">
        <f t="shared" si="5"/>
        <v>6015719804</v>
      </c>
      <c r="K22" s="251">
        <f>+K15+K18</f>
        <v>12360640396</v>
      </c>
      <c r="L22" s="251">
        <f t="shared" si="5"/>
        <v>0</v>
      </c>
      <c r="M22" s="251">
        <f t="shared" si="5"/>
        <v>0</v>
      </c>
      <c r="N22" s="251">
        <f t="shared" si="5"/>
        <v>2736830</v>
      </c>
      <c r="O22" s="251">
        <f aca="true" t="shared" si="6" ref="O22:Y22">+O15+O18</f>
        <v>826495956</v>
      </c>
      <c r="P22" s="251">
        <f t="shared" si="6"/>
        <v>699412725</v>
      </c>
      <c r="Q22" s="251">
        <f t="shared" si="6"/>
        <v>623469550</v>
      </c>
      <c r="R22" s="251">
        <f t="shared" si="6"/>
        <v>788247813</v>
      </c>
      <c r="S22" s="251">
        <f t="shared" si="6"/>
        <v>759730676</v>
      </c>
      <c r="T22" s="251">
        <f t="shared" si="6"/>
        <v>1023747521</v>
      </c>
      <c r="U22" s="251">
        <f t="shared" si="6"/>
        <v>906196924</v>
      </c>
      <c r="V22" s="251">
        <f t="shared" si="6"/>
        <v>1260730308</v>
      </c>
      <c r="W22" s="251">
        <f t="shared" si="6"/>
        <v>1549418638</v>
      </c>
      <c r="X22" s="251">
        <f t="shared" si="6"/>
        <v>1380715934</v>
      </c>
      <c r="Y22" s="251">
        <f t="shared" si="6"/>
        <v>2499791892</v>
      </c>
      <c r="Z22" s="266">
        <f>SUM(N22:Y22)</f>
        <v>12320694767</v>
      </c>
      <c r="AA22" s="240">
        <f t="shared" si="1"/>
        <v>0.9967683204332256</v>
      </c>
      <c r="AB22" s="241">
        <f t="shared" si="2"/>
        <v>0.9989218188716106</v>
      </c>
    </row>
    <row r="25" spans="11:26" ht="15">
      <c r="K25" s="228"/>
      <c r="Y25" s="228"/>
      <c r="Z25" s="228"/>
    </row>
  </sheetData>
  <sheetProtection formatCells="0" formatColumns="0" formatRows="0"/>
  <mergeCells count="32">
    <mergeCell ref="B13:B15"/>
    <mergeCell ref="A1:B4"/>
    <mergeCell ref="C3:AA3"/>
    <mergeCell ref="C4:K4"/>
    <mergeCell ref="W13:Y13"/>
    <mergeCell ref="L4:AA4"/>
    <mergeCell ref="D6:F6"/>
    <mergeCell ref="B6:C6"/>
    <mergeCell ref="B7:C7"/>
    <mergeCell ref="B11:M11"/>
    <mergeCell ref="N11:Z11"/>
    <mergeCell ref="C1:AA1"/>
    <mergeCell ref="C2:AA2"/>
    <mergeCell ref="AA11:AB11"/>
    <mergeCell ref="B9:C9"/>
    <mergeCell ref="D9:F9"/>
    <mergeCell ref="W16:Y16"/>
    <mergeCell ref="D13:D15"/>
    <mergeCell ref="C16:C18"/>
    <mergeCell ref="D8:F8"/>
    <mergeCell ref="B8:C8"/>
    <mergeCell ref="D7:F7"/>
    <mergeCell ref="C13:C15"/>
    <mergeCell ref="T16:V16"/>
    <mergeCell ref="T13:V13"/>
    <mergeCell ref="B16:B18"/>
    <mergeCell ref="D16:D18"/>
    <mergeCell ref="N19:R19"/>
    <mergeCell ref="N20:R20"/>
    <mergeCell ref="B19:B20"/>
    <mergeCell ref="C19:C20"/>
    <mergeCell ref="D19:D20"/>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6" r:id="rId2"/>
  <headerFooter>
    <oddFooter>&amp;L&amp;"Arial,Normal"&amp;7PE01-PR01-F01&amp;C&amp;"Arial,Normal"&amp;7Versión Impresa no controlada, verificar su vigencia en el listado Maestro de Documentos&amp;RPag &amp;P de  &amp;N</oddFooter>
  </headerFooter>
  <drawing r:id="rId1"/>
</worksheet>
</file>

<file path=xl/worksheets/sheet3.xml><?xml version="1.0" encoding="utf-8"?>
<worksheet xmlns="http://schemas.openxmlformats.org/spreadsheetml/2006/main" xmlns:r="http://schemas.openxmlformats.org/officeDocument/2006/relationships">
  <dimension ref="A2:BO18"/>
  <sheetViews>
    <sheetView showGridLines="0" zoomScale="80" zoomScaleNormal="80" zoomScaleSheetLayoutView="80" zoomScalePageLayoutView="0" workbookViewId="0" topLeftCell="I1">
      <selection activeCell="P13" sqref="P13:P14"/>
    </sheetView>
  </sheetViews>
  <sheetFormatPr defaultColWidth="11.421875" defaultRowHeight="15"/>
  <cols>
    <col min="1" max="1" width="15.8515625" style="4" customWidth="1"/>
    <col min="2" max="2" width="23.140625" style="4" customWidth="1"/>
    <col min="3" max="3" width="16.140625" style="4" customWidth="1"/>
    <col min="4" max="4" width="16.421875" style="5" customWidth="1"/>
    <col min="5" max="5" width="17.421875" style="4" customWidth="1"/>
    <col min="6" max="7" width="17.140625" style="4" customWidth="1"/>
    <col min="8" max="8" width="16.57421875" style="4" customWidth="1"/>
    <col min="9" max="9" width="18.140625" style="4" customWidth="1"/>
    <col min="10" max="14" width="13.8515625" style="4" customWidth="1"/>
    <col min="15" max="16" width="6.57421875" style="4" customWidth="1"/>
    <col min="17" max="17" width="7.00390625" style="4" customWidth="1"/>
    <col min="18" max="26" width="6.57421875" style="4" customWidth="1"/>
    <col min="27" max="27" width="11.57421875" style="4" customWidth="1"/>
    <col min="28" max="28" width="14.8515625" style="4" customWidth="1"/>
    <col min="29" max="29" width="14.421875" style="4" customWidth="1"/>
    <col min="30" max="30" width="36.57421875" style="4" customWidth="1"/>
    <col min="31" max="32" width="33.421875" style="4" customWidth="1"/>
    <col min="33" max="16384" width="11.421875" style="4" customWidth="1"/>
  </cols>
  <sheetData>
    <row r="2" spans="1:27" s="15" customFormat="1" ht="39.75" customHeight="1">
      <c r="A2" s="335"/>
      <c r="B2" s="335"/>
      <c r="C2" s="361" t="s">
        <v>360</v>
      </c>
      <c r="D2" s="362"/>
      <c r="E2" s="362"/>
      <c r="F2" s="362"/>
      <c r="G2" s="362"/>
      <c r="H2" s="362"/>
      <c r="I2" s="362"/>
      <c r="J2" s="362"/>
      <c r="K2" s="362"/>
      <c r="L2" s="362"/>
      <c r="M2" s="362"/>
      <c r="N2" s="362"/>
      <c r="O2" s="362"/>
      <c r="P2" s="362"/>
      <c r="Q2" s="362"/>
      <c r="R2" s="362"/>
      <c r="S2" s="362"/>
      <c r="T2" s="362"/>
      <c r="U2" s="362"/>
      <c r="V2" s="362"/>
      <c r="W2" s="362"/>
      <c r="X2" s="362"/>
      <c r="Y2" s="362"/>
      <c r="Z2" s="362"/>
      <c r="AA2" s="363"/>
    </row>
    <row r="3" spans="1:27" s="15" customFormat="1" ht="40.5" customHeight="1">
      <c r="A3" s="335"/>
      <c r="B3" s="335"/>
      <c r="C3" s="361" t="s">
        <v>118</v>
      </c>
      <c r="D3" s="362"/>
      <c r="E3" s="362"/>
      <c r="F3" s="362"/>
      <c r="G3" s="362"/>
      <c r="H3" s="362"/>
      <c r="I3" s="362"/>
      <c r="J3" s="362"/>
      <c r="K3" s="362"/>
      <c r="L3" s="362"/>
      <c r="M3" s="362"/>
      <c r="N3" s="362"/>
      <c r="O3" s="362"/>
      <c r="P3" s="362"/>
      <c r="Q3" s="362"/>
      <c r="R3" s="362"/>
      <c r="S3" s="362"/>
      <c r="T3" s="362"/>
      <c r="U3" s="362"/>
      <c r="V3" s="362"/>
      <c r="W3" s="362"/>
      <c r="X3" s="362"/>
      <c r="Y3" s="362"/>
      <c r="Z3" s="362"/>
      <c r="AA3" s="363"/>
    </row>
    <row r="4" spans="1:27" s="15" customFormat="1" ht="42.75" customHeight="1">
      <c r="A4" s="335"/>
      <c r="B4" s="335"/>
      <c r="C4" s="361" t="s">
        <v>324</v>
      </c>
      <c r="D4" s="362"/>
      <c r="E4" s="362"/>
      <c r="F4" s="362"/>
      <c r="G4" s="362"/>
      <c r="H4" s="362"/>
      <c r="I4" s="362"/>
      <c r="J4" s="362"/>
      <c r="K4" s="362"/>
      <c r="L4" s="362"/>
      <c r="M4" s="362"/>
      <c r="N4" s="362"/>
      <c r="O4" s="362"/>
      <c r="P4" s="362"/>
      <c r="Q4" s="362"/>
      <c r="R4" s="362"/>
      <c r="S4" s="362"/>
      <c r="T4" s="362"/>
      <c r="U4" s="362"/>
      <c r="V4" s="362"/>
      <c r="W4" s="362"/>
      <c r="X4" s="362"/>
      <c r="Y4" s="362"/>
      <c r="Z4" s="362"/>
      <c r="AA4" s="363"/>
    </row>
    <row r="5" spans="1:27" s="15" customFormat="1" ht="33.75" customHeight="1">
      <c r="A5" s="335"/>
      <c r="B5" s="335"/>
      <c r="C5" s="365" t="s">
        <v>157</v>
      </c>
      <c r="D5" s="366"/>
      <c r="E5" s="366"/>
      <c r="F5" s="366"/>
      <c r="G5" s="366"/>
      <c r="H5" s="366"/>
      <c r="I5" s="366"/>
      <c r="J5" s="366"/>
      <c r="K5" s="366"/>
      <c r="L5" s="365" t="s">
        <v>361</v>
      </c>
      <c r="M5" s="366"/>
      <c r="N5" s="366"/>
      <c r="O5" s="366"/>
      <c r="P5" s="366"/>
      <c r="Q5" s="366"/>
      <c r="R5" s="366"/>
      <c r="S5" s="366"/>
      <c r="T5" s="366"/>
      <c r="U5" s="366"/>
      <c r="V5" s="366"/>
      <c r="W5" s="366"/>
      <c r="X5" s="366"/>
      <c r="Y5" s="366"/>
      <c r="Z5" s="366"/>
      <c r="AA5" s="367"/>
    </row>
    <row r="6" ht="30.75" customHeight="1"/>
    <row r="7" spans="2:7" ht="41.25" customHeight="1">
      <c r="B7" s="81" t="s">
        <v>168</v>
      </c>
      <c r="C7" s="373" t="str">
        <f>+'Sección 1. Metas - Magnitud'!B14</f>
        <v>2 Pilar - Democracia Urbana</v>
      </c>
      <c r="D7" s="373"/>
      <c r="E7" s="373"/>
      <c r="F7" s="373"/>
      <c r="G7" s="373"/>
    </row>
    <row r="8" spans="2:7" ht="41.25" customHeight="1">
      <c r="B8" s="81" t="s">
        <v>2</v>
      </c>
      <c r="C8" s="373" t="str">
        <f>+'Sección 1. Metas - Magnitud'!C14</f>
        <v>18 - Mejor Movilidad para Todos</v>
      </c>
      <c r="D8" s="373"/>
      <c r="E8" s="373"/>
      <c r="F8" s="373"/>
      <c r="G8" s="373"/>
    </row>
    <row r="9" spans="2:7" ht="41.25" customHeight="1">
      <c r="B9" s="82" t="s">
        <v>162</v>
      </c>
      <c r="C9" s="373" t="str">
        <f>+'Sección 1. Metas - Magnitud'!D14</f>
        <v>146 - Seguridad y comportamientos para la movilidad</v>
      </c>
      <c r="D9" s="373"/>
      <c r="E9" s="373"/>
      <c r="F9" s="373"/>
      <c r="G9" s="373"/>
    </row>
    <row r="10" spans="1:29" s="30" customFormat="1" ht="24.75" customHeight="1">
      <c r="A10" s="28"/>
      <c r="B10" s="28"/>
      <c r="C10" s="28"/>
      <c r="D10" s="28"/>
      <c r="E10" s="29"/>
      <c r="F10" s="29"/>
      <c r="G10" s="29"/>
      <c r="H10" s="29"/>
      <c r="I10" s="29"/>
      <c r="J10" s="29"/>
      <c r="K10" s="29"/>
      <c r="L10" s="29"/>
      <c r="M10" s="29"/>
      <c r="N10" s="29"/>
      <c r="O10" s="29"/>
      <c r="P10" s="29"/>
      <c r="Q10" s="29"/>
      <c r="R10" s="29"/>
      <c r="S10" s="29"/>
      <c r="T10" s="29"/>
      <c r="U10" s="29"/>
      <c r="V10" s="29"/>
      <c r="W10" s="29"/>
      <c r="X10" s="29"/>
      <c r="Y10" s="29"/>
      <c r="Z10" s="29"/>
      <c r="AA10" s="29"/>
      <c r="AB10" s="29"/>
      <c r="AC10" s="29"/>
    </row>
    <row r="11" spans="1:32" s="31" customFormat="1" ht="35.25" customHeight="1">
      <c r="A11" s="377" t="s">
        <v>296</v>
      </c>
      <c r="B11" s="378"/>
      <c r="C11" s="378"/>
      <c r="D11" s="378"/>
      <c r="E11" s="378"/>
      <c r="F11" s="378"/>
      <c r="G11" s="378"/>
      <c r="H11" s="379"/>
      <c r="I11" s="381" t="s">
        <v>172</v>
      </c>
      <c r="J11" s="382"/>
      <c r="K11" s="382"/>
      <c r="L11" s="382"/>
      <c r="M11" s="382"/>
      <c r="N11" s="383"/>
      <c r="O11" s="364" t="s">
        <v>178</v>
      </c>
      <c r="P11" s="364"/>
      <c r="Q11" s="364"/>
      <c r="R11" s="364"/>
      <c r="S11" s="364"/>
      <c r="T11" s="364"/>
      <c r="U11" s="364"/>
      <c r="V11" s="364"/>
      <c r="W11" s="364"/>
      <c r="X11" s="364"/>
      <c r="Y11" s="364"/>
      <c r="Z11" s="364"/>
      <c r="AA11" s="364"/>
      <c r="AB11" s="364"/>
      <c r="AC11" s="364"/>
      <c r="AD11" s="377" t="s">
        <v>95</v>
      </c>
      <c r="AE11" s="378"/>
      <c r="AF11" s="379"/>
    </row>
    <row r="12" spans="1:32" s="31" customFormat="1" ht="49.5" customHeight="1">
      <c r="A12" s="88" t="s">
        <v>171</v>
      </c>
      <c r="B12" s="88" t="s">
        <v>152</v>
      </c>
      <c r="C12" s="88" t="s">
        <v>170</v>
      </c>
      <c r="D12" s="88" t="s">
        <v>169</v>
      </c>
      <c r="E12" s="88" t="s">
        <v>151</v>
      </c>
      <c r="F12" s="88" t="s">
        <v>4</v>
      </c>
      <c r="G12" s="88" t="s">
        <v>3</v>
      </c>
      <c r="H12" s="88" t="s">
        <v>297</v>
      </c>
      <c r="I12" s="89" t="s">
        <v>164</v>
      </c>
      <c r="J12" s="89">
        <v>2016</v>
      </c>
      <c r="K12" s="89">
        <v>2017</v>
      </c>
      <c r="L12" s="89">
        <v>2018</v>
      </c>
      <c r="M12" s="89">
        <v>2019</v>
      </c>
      <c r="N12" s="89">
        <v>2020</v>
      </c>
      <c r="O12" s="103" t="s">
        <v>114</v>
      </c>
      <c r="P12" s="103" t="s">
        <v>110</v>
      </c>
      <c r="Q12" s="103" t="s">
        <v>111</v>
      </c>
      <c r="R12" s="103" t="s">
        <v>112</v>
      </c>
      <c r="S12" s="103" t="s">
        <v>113</v>
      </c>
      <c r="T12" s="103" t="s">
        <v>87</v>
      </c>
      <c r="U12" s="103" t="s">
        <v>88</v>
      </c>
      <c r="V12" s="103" t="s">
        <v>89</v>
      </c>
      <c r="W12" s="103" t="s">
        <v>90</v>
      </c>
      <c r="X12" s="103" t="s">
        <v>91</v>
      </c>
      <c r="Y12" s="103" t="s">
        <v>92</v>
      </c>
      <c r="Z12" s="103" t="s">
        <v>93</v>
      </c>
      <c r="AA12" s="103" t="s">
        <v>173</v>
      </c>
      <c r="AB12" s="117" t="s">
        <v>82</v>
      </c>
      <c r="AC12" s="103" t="s">
        <v>83</v>
      </c>
      <c r="AD12" s="118" t="s">
        <v>84</v>
      </c>
      <c r="AE12" s="118" t="s">
        <v>86</v>
      </c>
      <c r="AF12" s="118" t="s">
        <v>85</v>
      </c>
    </row>
    <row r="13" spans="1:32" s="32" customFormat="1" ht="116.25" customHeight="1">
      <c r="A13" s="376" t="s">
        <v>372</v>
      </c>
      <c r="B13" s="376" t="s">
        <v>344</v>
      </c>
      <c r="C13" s="376">
        <v>255</v>
      </c>
      <c r="D13" s="376" t="s">
        <v>298</v>
      </c>
      <c r="E13" s="376">
        <v>408</v>
      </c>
      <c r="F13" s="372" t="s">
        <v>299</v>
      </c>
      <c r="G13" s="372" t="s">
        <v>300</v>
      </c>
      <c r="H13" s="372" t="s">
        <v>206</v>
      </c>
      <c r="I13" s="384">
        <v>0.8</v>
      </c>
      <c r="J13" s="374">
        <v>0.8</v>
      </c>
      <c r="K13" s="374">
        <v>0.8</v>
      </c>
      <c r="L13" s="374">
        <v>0.8</v>
      </c>
      <c r="M13" s="374">
        <v>0.8</v>
      </c>
      <c r="N13" s="374">
        <v>0.8</v>
      </c>
      <c r="O13" s="370" t="s">
        <v>136</v>
      </c>
      <c r="P13" s="370" t="s">
        <v>136</v>
      </c>
      <c r="Q13" s="370" t="s">
        <v>136</v>
      </c>
      <c r="R13" s="370" t="s">
        <v>136</v>
      </c>
      <c r="S13" s="370" t="s">
        <v>136</v>
      </c>
      <c r="T13" s="370" t="s">
        <v>136</v>
      </c>
      <c r="U13" s="370" t="s">
        <v>136</v>
      </c>
      <c r="V13" s="370" t="s">
        <v>136</v>
      </c>
      <c r="W13" s="370" t="s">
        <v>136</v>
      </c>
      <c r="X13" s="370" t="s">
        <v>136</v>
      </c>
      <c r="Y13" s="370" t="s">
        <v>136</v>
      </c>
      <c r="Z13" s="370" t="s">
        <v>136</v>
      </c>
      <c r="AA13" s="370" t="str">
        <f aca="true" t="shared" si="0" ref="AA13:AF13">+Z13</f>
        <v>N.A</v>
      </c>
      <c r="AB13" s="370" t="str">
        <f t="shared" si="0"/>
        <v>N.A</v>
      </c>
      <c r="AC13" s="370" t="str">
        <f t="shared" si="0"/>
        <v>N.A</v>
      </c>
      <c r="AD13" s="370" t="str">
        <f t="shared" si="0"/>
        <v>N.A</v>
      </c>
      <c r="AE13" s="370" t="str">
        <f t="shared" si="0"/>
        <v>N.A</v>
      </c>
      <c r="AF13" s="370" t="str">
        <f t="shared" si="0"/>
        <v>N.A</v>
      </c>
    </row>
    <row r="14" spans="1:32" s="32" customFormat="1" ht="126" customHeight="1">
      <c r="A14" s="376"/>
      <c r="B14" s="376"/>
      <c r="C14" s="376"/>
      <c r="D14" s="376"/>
      <c r="E14" s="376"/>
      <c r="F14" s="372"/>
      <c r="G14" s="372"/>
      <c r="H14" s="372"/>
      <c r="I14" s="385"/>
      <c r="J14" s="375"/>
      <c r="K14" s="375"/>
      <c r="L14" s="375"/>
      <c r="M14" s="375"/>
      <c r="N14" s="375"/>
      <c r="O14" s="371"/>
      <c r="P14" s="371"/>
      <c r="Q14" s="371"/>
      <c r="R14" s="371"/>
      <c r="S14" s="371"/>
      <c r="T14" s="371"/>
      <c r="U14" s="371"/>
      <c r="V14" s="371"/>
      <c r="W14" s="371"/>
      <c r="X14" s="371"/>
      <c r="Y14" s="371"/>
      <c r="Z14" s="371"/>
      <c r="AA14" s="371"/>
      <c r="AB14" s="371"/>
      <c r="AC14" s="371"/>
      <c r="AD14" s="371"/>
      <c r="AE14" s="371"/>
      <c r="AF14" s="371"/>
    </row>
    <row r="15" spans="1:67" s="10" customFormat="1" ht="18" customHeight="1">
      <c r="A15" s="7"/>
      <c r="B15" s="8"/>
      <c r="C15" s="8"/>
      <c r="D15" s="8"/>
      <c r="E15" s="6"/>
      <c r="F15" s="6"/>
      <c r="G15" s="6"/>
      <c r="H15" s="6"/>
      <c r="I15" s="380"/>
      <c r="J15" s="380"/>
      <c r="K15" s="380"/>
      <c r="L15" s="380"/>
      <c r="M15" s="380"/>
      <c r="N15" s="380"/>
      <c r="O15" s="12"/>
      <c r="P15" s="13"/>
      <c r="Q15" s="13"/>
      <c r="R15" s="13"/>
      <c r="S15" s="13"/>
      <c r="T15" s="13"/>
      <c r="U15" s="12"/>
      <c r="V15" s="12"/>
      <c r="W15" s="12"/>
      <c r="X15" s="12"/>
      <c r="Y15" s="12"/>
      <c r="Z15" s="12"/>
      <c r="AA15" s="12"/>
      <c r="AB15" s="12"/>
      <c r="AC15" s="12"/>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row>
    <row r="17" ht="15">
      <c r="D17" s="4"/>
    </row>
    <row r="18" ht="15">
      <c r="D18" s="4"/>
    </row>
  </sheetData>
  <sheetProtection/>
  <mergeCells count="46">
    <mergeCell ref="C2:AA2"/>
    <mergeCell ref="C3:AA3"/>
    <mergeCell ref="C4:AA4"/>
    <mergeCell ref="C5:K5"/>
    <mergeCell ref="L5:AA5"/>
    <mergeCell ref="F13:F14"/>
    <mergeCell ref="E13:E14"/>
    <mergeCell ref="I13:I14"/>
    <mergeCell ref="X13:X14"/>
    <mergeCell ref="Q13:Q14"/>
    <mergeCell ref="I15:N15"/>
    <mergeCell ref="I11:N11"/>
    <mergeCell ref="A11:H11"/>
    <mergeCell ref="H13:H14"/>
    <mergeCell ref="B13:B14"/>
    <mergeCell ref="AF13:AF14"/>
    <mergeCell ref="C13:C14"/>
    <mergeCell ref="AC13:AC14"/>
    <mergeCell ref="AD13:AD14"/>
    <mergeCell ref="O11:AC11"/>
    <mergeCell ref="A2:B5"/>
    <mergeCell ref="AE13:AE14"/>
    <mergeCell ref="L13:L14"/>
    <mergeCell ref="M13:M14"/>
    <mergeCell ref="N13:N14"/>
    <mergeCell ref="O13:O14"/>
    <mergeCell ref="A13:A14"/>
    <mergeCell ref="Z13:Z14"/>
    <mergeCell ref="AD11:AF11"/>
    <mergeCell ref="D13:D14"/>
    <mergeCell ref="AB13:AB14"/>
    <mergeCell ref="G13:G14"/>
    <mergeCell ref="C7:G7"/>
    <mergeCell ref="C8:G8"/>
    <mergeCell ref="C9:G9"/>
    <mergeCell ref="J13:J14"/>
    <mergeCell ref="K13:K14"/>
    <mergeCell ref="Y13:Y14"/>
    <mergeCell ref="AA13:AA14"/>
    <mergeCell ref="P13:P14"/>
    <mergeCell ref="R13:R14"/>
    <mergeCell ref="S13:S14"/>
    <mergeCell ref="T13:T14"/>
    <mergeCell ref="U13:U14"/>
    <mergeCell ref="V13:V14"/>
    <mergeCell ref="W13:W1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P5" sqref="P1:S16384"/>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8" width="15.421875" style="2" customWidth="1"/>
    <col min="19" max="19" width="15.421875" style="1" customWidth="1"/>
    <col min="20" max="16384" width="11.421875" style="1" customWidth="1"/>
  </cols>
  <sheetData>
    <row r="1" spans="1:19" s="15" customFormat="1" ht="39.75" customHeight="1">
      <c r="A1" s="335"/>
      <c r="B1" s="394" t="s">
        <v>117</v>
      </c>
      <c r="C1" s="394"/>
      <c r="D1" s="394"/>
      <c r="E1" s="394"/>
      <c r="F1" s="394"/>
      <c r="G1" s="394"/>
      <c r="H1" s="394"/>
      <c r="I1" s="394"/>
      <c r="J1" s="394"/>
      <c r="K1" s="394"/>
      <c r="L1" s="394"/>
      <c r="M1" s="394"/>
      <c r="N1" s="394"/>
      <c r="O1" s="394"/>
      <c r="P1" s="394"/>
      <c r="Q1" s="394"/>
      <c r="R1" s="424"/>
      <c r="S1" s="424"/>
    </row>
    <row r="2" spans="1:19" s="15" customFormat="1" ht="40.5" customHeight="1">
      <c r="A2" s="335"/>
      <c r="B2" s="394" t="s">
        <v>118</v>
      </c>
      <c r="C2" s="394"/>
      <c r="D2" s="394"/>
      <c r="E2" s="394"/>
      <c r="F2" s="394"/>
      <c r="G2" s="394"/>
      <c r="H2" s="394"/>
      <c r="I2" s="394"/>
      <c r="J2" s="394"/>
      <c r="K2" s="394"/>
      <c r="L2" s="394"/>
      <c r="M2" s="394"/>
      <c r="N2" s="394"/>
      <c r="O2" s="394"/>
      <c r="P2" s="394"/>
      <c r="Q2" s="394"/>
      <c r="R2" s="424"/>
      <c r="S2" s="424"/>
    </row>
    <row r="3" spans="1:19" s="15" customFormat="1" ht="42.75" customHeight="1">
      <c r="A3" s="335"/>
      <c r="B3" s="394" t="s">
        <v>119</v>
      </c>
      <c r="C3" s="394"/>
      <c r="D3" s="394"/>
      <c r="E3" s="394"/>
      <c r="F3" s="394"/>
      <c r="G3" s="394"/>
      <c r="H3" s="394"/>
      <c r="I3" s="394"/>
      <c r="J3" s="394"/>
      <c r="K3" s="394"/>
      <c r="L3" s="394"/>
      <c r="M3" s="394"/>
      <c r="N3" s="394"/>
      <c r="O3" s="394"/>
      <c r="P3" s="394"/>
      <c r="Q3" s="394"/>
      <c r="R3" s="424"/>
      <c r="S3" s="424"/>
    </row>
    <row r="4" spans="1:19" s="15" customFormat="1" ht="33.75" customHeight="1">
      <c r="A4" s="335"/>
      <c r="B4" s="395" t="s">
        <v>157</v>
      </c>
      <c r="C4" s="395"/>
      <c r="D4" s="395"/>
      <c r="E4" s="395"/>
      <c r="F4" s="395"/>
      <c r="G4" s="395"/>
      <c r="H4" s="395"/>
      <c r="I4" s="395"/>
      <c r="J4" s="395"/>
      <c r="K4" s="395"/>
      <c r="L4" s="395"/>
      <c r="M4" s="395"/>
      <c r="N4" s="91"/>
      <c r="O4" s="425" t="s">
        <v>183</v>
      </c>
      <c r="P4" s="425"/>
      <c r="Q4" s="425"/>
      <c r="R4" s="424"/>
      <c r="S4" s="424"/>
    </row>
    <row r="5" spans="1:15" ht="12" customHeight="1">
      <c r="A5" s="16"/>
      <c r="B5" s="14"/>
      <c r="C5" s="14"/>
      <c r="D5" s="14"/>
      <c r="E5" s="14"/>
      <c r="F5" s="14"/>
      <c r="G5" s="14"/>
      <c r="H5" s="14"/>
      <c r="I5" s="14"/>
      <c r="J5" s="14"/>
      <c r="K5" s="14"/>
      <c r="L5" s="14"/>
      <c r="M5" s="14"/>
      <c r="N5" s="14"/>
      <c r="O5" s="14"/>
    </row>
    <row r="6" spans="1:19" ht="31.5" customHeight="1">
      <c r="A6" s="81" t="s">
        <v>168</v>
      </c>
      <c r="B6" s="392"/>
      <c r="C6" s="392"/>
      <c r="D6" s="83"/>
      <c r="E6" s="83"/>
      <c r="F6" s="83"/>
      <c r="G6" s="83"/>
      <c r="H6" s="83"/>
      <c r="I6" s="83"/>
      <c r="J6" s="83"/>
      <c r="K6" s="83"/>
      <c r="L6" s="83"/>
      <c r="M6" s="83"/>
      <c r="N6" s="83"/>
      <c r="O6" s="83"/>
      <c r="P6" s="84"/>
      <c r="Q6" s="84"/>
      <c r="R6" s="84"/>
      <c r="S6" s="85"/>
    </row>
    <row r="7" spans="1:18" s="34" customFormat="1" ht="31.5" customHeight="1">
      <c r="A7" s="81" t="s">
        <v>2</v>
      </c>
      <c r="B7" s="386"/>
      <c r="C7" s="386"/>
      <c r="D7" s="86"/>
      <c r="E7" s="86"/>
      <c r="F7" s="86"/>
      <c r="G7" s="86"/>
      <c r="H7" s="86"/>
      <c r="I7" s="86"/>
      <c r="J7" s="86"/>
      <c r="K7" s="86"/>
      <c r="L7" s="86"/>
      <c r="M7" s="86"/>
      <c r="N7" s="86"/>
      <c r="O7" s="86"/>
      <c r="P7" s="33"/>
      <c r="Q7" s="33"/>
      <c r="R7" s="33"/>
    </row>
    <row r="8" spans="1:18" s="34" customFormat="1" ht="31.5" customHeight="1">
      <c r="A8" s="81" t="s">
        <v>174</v>
      </c>
      <c r="B8" s="386"/>
      <c r="C8" s="386"/>
      <c r="D8" s="86"/>
      <c r="E8" s="86"/>
      <c r="F8" s="86"/>
      <c r="G8" s="86"/>
      <c r="H8" s="86"/>
      <c r="I8" s="86"/>
      <c r="J8" s="86"/>
      <c r="K8" s="86"/>
      <c r="L8" s="86"/>
      <c r="M8" s="86"/>
      <c r="N8" s="86"/>
      <c r="O8" s="86"/>
      <c r="P8" s="33"/>
      <c r="Q8" s="33"/>
      <c r="R8" s="33"/>
    </row>
    <row r="9" spans="16:18" s="34" customFormat="1" ht="12">
      <c r="P9" s="33"/>
      <c r="Q9" s="33"/>
      <c r="R9" s="33"/>
    </row>
    <row r="10" spans="1:19" s="34" customFormat="1" ht="27.75" customHeight="1">
      <c r="A10" s="411" t="s">
        <v>175</v>
      </c>
      <c r="B10" s="411" t="s">
        <v>6</v>
      </c>
      <c r="C10" s="411"/>
      <c r="D10" s="413" t="s">
        <v>180</v>
      </c>
      <c r="E10" s="413"/>
      <c r="F10" s="413"/>
      <c r="G10" s="413"/>
      <c r="H10" s="412" t="s">
        <v>188</v>
      </c>
      <c r="I10" s="412"/>
      <c r="J10" s="412"/>
      <c r="K10" s="412"/>
      <c r="L10" s="412" t="s">
        <v>116</v>
      </c>
      <c r="M10" s="412"/>
      <c r="N10" s="412"/>
      <c r="O10" s="412"/>
      <c r="P10" s="412" t="s">
        <v>128</v>
      </c>
      <c r="Q10" s="412"/>
      <c r="R10" s="412"/>
      <c r="S10" s="412"/>
    </row>
    <row r="11" spans="1:19" s="34" customFormat="1" ht="33.75" customHeight="1">
      <c r="A11" s="411"/>
      <c r="B11" s="90" t="s">
        <v>127</v>
      </c>
      <c r="C11" s="90" t="s">
        <v>7</v>
      </c>
      <c r="D11" s="90" t="s">
        <v>1</v>
      </c>
      <c r="E11" s="90" t="s">
        <v>184</v>
      </c>
      <c r="F11" s="90" t="s">
        <v>96</v>
      </c>
      <c r="G11" s="90" t="s">
        <v>185</v>
      </c>
      <c r="H11" s="90" t="s">
        <v>1</v>
      </c>
      <c r="I11" s="90" t="s">
        <v>184</v>
      </c>
      <c r="J11" s="90" t="s">
        <v>96</v>
      </c>
      <c r="K11" s="90" t="s">
        <v>185</v>
      </c>
      <c r="L11" s="90" t="s">
        <v>1</v>
      </c>
      <c r="M11" s="90" t="s">
        <v>186</v>
      </c>
      <c r="N11" s="90" t="s">
        <v>96</v>
      </c>
      <c r="O11" s="90" t="s">
        <v>185</v>
      </c>
      <c r="P11" s="96" t="s">
        <v>131</v>
      </c>
      <c r="Q11" s="96" t="s">
        <v>129</v>
      </c>
      <c r="R11" s="96" t="s">
        <v>130</v>
      </c>
      <c r="S11" s="96" t="s">
        <v>103</v>
      </c>
    </row>
    <row r="12" spans="1:19" s="34" customFormat="1" ht="10.5" customHeight="1">
      <c r="A12" s="393" t="s">
        <v>122</v>
      </c>
      <c r="B12" s="101">
        <v>1</v>
      </c>
      <c r="C12" s="102" t="s">
        <v>35</v>
      </c>
      <c r="D12" s="415" t="s">
        <v>187</v>
      </c>
      <c r="E12" s="416"/>
      <c r="F12" s="416"/>
      <c r="G12" s="417"/>
      <c r="H12" s="414" t="s">
        <v>121</v>
      </c>
      <c r="I12" s="414"/>
      <c r="J12" s="414"/>
      <c r="K12" s="414"/>
      <c r="L12" s="407" t="s">
        <v>123</v>
      </c>
      <c r="M12" s="407"/>
      <c r="N12" s="407"/>
      <c r="O12" s="407"/>
      <c r="P12" s="402" t="s">
        <v>124</v>
      </c>
      <c r="Q12" s="402" t="s">
        <v>125</v>
      </c>
      <c r="R12" s="402" t="s">
        <v>126</v>
      </c>
      <c r="S12" s="402" t="s">
        <v>149</v>
      </c>
    </row>
    <row r="13" spans="1:19" s="34" customFormat="1" ht="10.5" customHeight="1">
      <c r="A13" s="393"/>
      <c r="B13" s="101">
        <v>2</v>
      </c>
      <c r="C13" s="102" t="s">
        <v>37</v>
      </c>
      <c r="D13" s="418"/>
      <c r="E13" s="419"/>
      <c r="F13" s="419"/>
      <c r="G13" s="420"/>
      <c r="H13" s="414"/>
      <c r="I13" s="414"/>
      <c r="J13" s="414"/>
      <c r="K13" s="414"/>
      <c r="L13" s="407"/>
      <c r="M13" s="407"/>
      <c r="N13" s="407"/>
      <c r="O13" s="407"/>
      <c r="P13" s="402"/>
      <c r="Q13" s="402"/>
      <c r="R13" s="402"/>
      <c r="S13" s="402"/>
    </row>
    <row r="14" spans="1:19" s="34" customFormat="1" ht="10.5" customHeight="1">
      <c r="A14" s="393"/>
      <c r="B14" s="101">
        <v>3</v>
      </c>
      <c r="C14" s="102" t="s">
        <v>39</v>
      </c>
      <c r="D14" s="418"/>
      <c r="E14" s="419"/>
      <c r="F14" s="419"/>
      <c r="G14" s="420"/>
      <c r="H14" s="414"/>
      <c r="I14" s="414"/>
      <c r="J14" s="414"/>
      <c r="K14" s="414"/>
      <c r="L14" s="407"/>
      <c r="M14" s="407"/>
      <c r="N14" s="407"/>
      <c r="O14" s="407"/>
      <c r="P14" s="402"/>
      <c r="Q14" s="402"/>
      <c r="R14" s="402"/>
      <c r="S14" s="402"/>
    </row>
    <row r="15" spans="1:19" s="34" customFormat="1" ht="10.5" customHeight="1">
      <c r="A15" s="393"/>
      <c r="B15" s="101">
        <v>4</v>
      </c>
      <c r="C15" s="102" t="s">
        <v>41</v>
      </c>
      <c r="D15" s="418"/>
      <c r="E15" s="419"/>
      <c r="F15" s="419"/>
      <c r="G15" s="420"/>
      <c r="H15" s="414"/>
      <c r="I15" s="414"/>
      <c r="J15" s="414"/>
      <c r="K15" s="414"/>
      <c r="L15" s="407"/>
      <c r="M15" s="407"/>
      <c r="N15" s="407"/>
      <c r="O15" s="407"/>
      <c r="P15" s="402"/>
      <c r="Q15" s="402"/>
      <c r="R15" s="402"/>
      <c r="S15" s="402"/>
    </row>
    <row r="16" spans="1:19" s="34" customFormat="1" ht="10.5" customHeight="1">
      <c r="A16" s="393"/>
      <c r="B16" s="101">
        <v>5</v>
      </c>
      <c r="C16" s="102" t="s">
        <v>43</v>
      </c>
      <c r="D16" s="418"/>
      <c r="E16" s="419"/>
      <c r="F16" s="419"/>
      <c r="G16" s="420"/>
      <c r="H16" s="414"/>
      <c r="I16" s="414"/>
      <c r="J16" s="414"/>
      <c r="K16" s="414"/>
      <c r="L16" s="407"/>
      <c r="M16" s="407"/>
      <c r="N16" s="407"/>
      <c r="O16" s="407"/>
      <c r="P16" s="402"/>
      <c r="Q16" s="402"/>
      <c r="R16" s="402"/>
      <c r="S16" s="402"/>
    </row>
    <row r="17" spans="1:19" s="34" customFormat="1" ht="10.5" customHeight="1">
      <c r="A17" s="393"/>
      <c r="B17" s="101">
        <v>6</v>
      </c>
      <c r="C17" s="102" t="s">
        <v>45</v>
      </c>
      <c r="D17" s="418"/>
      <c r="E17" s="419"/>
      <c r="F17" s="419"/>
      <c r="G17" s="420"/>
      <c r="H17" s="414"/>
      <c r="I17" s="414"/>
      <c r="J17" s="414"/>
      <c r="K17" s="414"/>
      <c r="L17" s="407"/>
      <c r="M17" s="407"/>
      <c r="N17" s="407"/>
      <c r="O17" s="407"/>
      <c r="P17" s="402"/>
      <c r="Q17" s="402"/>
      <c r="R17" s="402"/>
      <c r="S17" s="402"/>
    </row>
    <row r="18" spans="1:19" s="34" customFormat="1" ht="10.5" customHeight="1">
      <c r="A18" s="393"/>
      <c r="B18" s="101">
        <v>7</v>
      </c>
      <c r="C18" s="102" t="s">
        <v>46</v>
      </c>
      <c r="D18" s="418"/>
      <c r="E18" s="419"/>
      <c r="F18" s="419"/>
      <c r="G18" s="420"/>
      <c r="H18" s="414"/>
      <c r="I18" s="414"/>
      <c r="J18" s="414"/>
      <c r="K18" s="414"/>
      <c r="L18" s="407"/>
      <c r="M18" s="407"/>
      <c r="N18" s="407"/>
      <c r="O18" s="407"/>
      <c r="P18" s="402"/>
      <c r="Q18" s="402"/>
      <c r="R18" s="402"/>
      <c r="S18" s="402"/>
    </row>
    <row r="19" spans="1:19" s="34" customFormat="1" ht="10.5" customHeight="1">
      <c r="A19" s="393"/>
      <c r="B19" s="101">
        <v>8</v>
      </c>
      <c r="C19" s="102" t="s">
        <v>47</v>
      </c>
      <c r="D19" s="418"/>
      <c r="E19" s="419"/>
      <c r="F19" s="419"/>
      <c r="G19" s="420"/>
      <c r="H19" s="414"/>
      <c r="I19" s="414"/>
      <c r="J19" s="414"/>
      <c r="K19" s="414"/>
      <c r="L19" s="407"/>
      <c r="M19" s="407"/>
      <c r="N19" s="407"/>
      <c r="O19" s="407"/>
      <c r="P19" s="402"/>
      <c r="Q19" s="402"/>
      <c r="R19" s="402"/>
      <c r="S19" s="402"/>
    </row>
    <row r="20" spans="1:19" s="34" customFormat="1" ht="10.5" customHeight="1">
      <c r="A20" s="393"/>
      <c r="B20" s="101">
        <v>9</v>
      </c>
      <c r="C20" s="102" t="s">
        <v>48</v>
      </c>
      <c r="D20" s="418"/>
      <c r="E20" s="419"/>
      <c r="F20" s="419"/>
      <c r="G20" s="420"/>
      <c r="H20" s="414"/>
      <c r="I20" s="414"/>
      <c r="J20" s="414"/>
      <c r="K20" s="414"/>
      <c r="L20" s="407"/>
      <c r="M20" s="407"/>
      <c r="N20" s="407"/>
      <c r="O20" s="407"/>
      <c r="P20" s="402"/>
      <c r="Q20" s="402"/>
      <c r="R20" s="402"/>
      <c r="S20" s="402"/>
    </row>
    <row r="21" spans="1:19" s="34" customFormat="1" ht="10.5" customHeight="1">
      <c r="A21" s="393"/>
      <c r="B21" s="101">
        <v>10</v>
      </c>
      <c r="C21" s="102" t="s">
        <v>49</v>
      </c>
      <c r="D21" s="418"/>
      <c r="E21" s="419"/>
      <c r="F21" s="419"/>
      <c r="G21" s="420"/>
      <c r="H21" s="414"/>
      <c r="I21" s="414"/>
      <c r="J21" s="414"/>
      <c r="K21" s="414"/>
      <c r="L21" s="407"/>
      <c r="M21" s="407"/>
      <c r="N21" s="407"/>
      <c r="O21" s="407"/>
      <c r="P21" s="402"/>
      <c r="Q21" s="402"/>
      <c r="R21" s="402"/>
      <c r="S21" s="402"/>
    </row>
    <row r="22" spans="1:19" s="34" customFormat="1" ht="10.5" customHeight="1">
      <c r="A22" s="393"/>
      <c r="B22" s="101">
        <v>11</v>
      </c>
      <c r="C22" s="102" t="s">
        <v>51</v>
      </c>
      <c r="D22" s="418"/>
      <c r="E22" s="419"/>
      <c r="F22" s="419"/>
      <c r="G22" s="420"/>
      <c r="H22" s="414"/>
      <c r="I22" s="414"/>
      <c r="J22" s="414"/>
      <c r="K22" s="414"/>
      <c r="L22" s="407"/>
      <c r="M22" s="407"/>
      <c r="N22" s="407"/>
      <c r="O22" s="407"/>
      <c r="P22" s="402"/>
      <c r="Q22" s="402"/>
      <c r="R22" s="402"/>
      <c r="S22" s="402"/>
    </row>
    <row r="23" spans="1:19" s="34" customFormat="1" ht="10.5" customHeight="1">
      <c r="A23" s="393"/>
      <c r="B23" s="101">
        <v>12</v>
      </c>
      <c r="C23" s="102" t="s">
        <v>13</v>
      </c>
      <c r="D23" s="418"/>
      <c r="E23" s="419"/>
      <c r="F23" s="419"/>
      <c r="G23" s="420"/>
      <c r="H23" s="414"/>
      <c r="I23" s="414"/>
      <c r="J23" s="414"/>
      <c r="K23" s="414"/>
      <c r="L23" s="407"/>
      <c r="M23" s="407"/>
      <c r="N23" s="407"/>
      <c r="O23" s="407"/>
      <c r="P23" s="402"/>
      <c r="Q23" s="402"/>
      <c r="R23" s="402"/>
      <c r="S23" s="402"/>
    </row>
    <row r="24" spans="1:19" s="34" customFormat="1" ht="10.5" customHeight="1">
      <c r="A24" s="393"/>
      <c r="B24" s="101">
        <v>13</v>
      </c>
      <c r="C24" s="102" t="s">
        <v>15</v>
      </c>
      <c r="D24" s="418"/>
      <c r="E24" s="419"/>
      <c r="F24" s="419"/>
      <c r="G24" s="420"/>
      <c r="H24" s="414"/>
      <c r="I24" s="414"/>
      <c r="J24" s="414"/>
      <c r="K24" s="414"/>
      <c r="L24" s="407"/>
      <c r="M24" s="407"/>
      <c r="N24" s="407"/>
      <c r="O24" s="407"/>
      <c r="P24" s="402"/>
      <c r="Q24" s="402"/>
      <c r="R24" s="402"/>
      <c r="S24" s="402"/>
    </row>
    <row r="25" spans="1:19" s="34" customFormat="1" ht="10.5" customHeight="1">
      <c r="A25" s="393"/>
      <c r="B25" s="101">
        <v>14</v>
      </c>
      <c r="C25" s="102" t="s">
        <v>17</v>
      </c>
      <c r="D25" s="418"/>
      <c r="E25" s="419"/>
      <c r="F25" s="419"/>
      <c r="G25" s="420"/>
      <c r="H25" s="414"/>
      <c r="I25" s="414"/>
      <c r="J25" s="414"/>
      <c r="K25" s="414"/>
      <c r="L25" s="407"/>
      <c r="M25" s="407"/>
      <c r="N25" s="407"/>
      <c r="O25" s="407"/>
      <c r="P25" s="402"/>
      <c r="Q25" s="402"/>
      <c r="R25" s="402"/>
      <c r="S25" s="402"/>
    </row>
    <row r="26" spans="1:19" s="34" customFormat="1" ht="10.5" customHeight="1">
      <c r="A26" s="393"/>
      <c r="B26" s="101">
        <v>15</v>
      </c>
      <c r="C26" s="102" t="s">
        <v>19</v>
      </c>
      <c r="D26" s="418"/>
      <c r="E26" s="419"/>
      <c r="F26" s="419"/>
      <c r="G26" s="420"/>
      <c r="H26" s="414"/>
      <c r="I26" s="414"/>
      <c r="J26" s="414"/>
      <c r="K26" s="414"/>
      <c r="L26" s="407"/>
      <c r="M26" s="407"/>
      <c r="N26" s="407"/>
      <c r="O26" s="407"/>
      <c r="P26" s="402"/>
      <c r="Q26" s="402"/>
      <c r="R26" s="402"/>
      <c r="S26" s="402"/>
    </row>
    <row r="27" spans="1:19" s="34" customFormat="1" ht="10.5" customHeight="1">
      <c r="A27" s="393"/>
      <c r="B27" s="101">
        <v>16</v>
      </c>
      <c r="C27" s="102" t="s">
        <v>21</v>
      </c>
      <c r="D27" s="418"/>
      <c r="E27" s="419"/>
      <c r="F27" s="419"/>
      <c r="G27" s="420"/>
      <c r="H27" s="414"/>
      <c r="I27" s="414"/>
      <c r="J27" s="414"/>
      <c r="K27" s="414"/>
      <c r="L27" s="407"/>
      <c r="M27" s="407"/>
      <c r="N27" s="407"/>
      <c r="O27" s="407"/>
      <c r="P27" s="402"/>
      <c r="Q27" s="402"/>
      <c r="R27" s="402"/>
      <c r="S27" s="402"/>
    </row>
    <row r="28" spans="1:19" s="34" customFormat="1" ht="10.5" customHeight="1">
      <c r="A28" s="393"/>
      <c r="B28" s="101">
        <v>17</v>
      </c>
      <c r="C28" s="102" t="s">
        <v>58</v>
      </c>
      <c r="D28" s="418"/>
      <c r="E28" s="419"/>
      <c r="F28" s="419"/>
      <c r="G28" s="420"/>
      <c r="H28" s="414"/>
      <c r="I28" s="414"/>
      <c r="J28" s="414"/>
      <c r="K28" s="414"/>
      <c r="L28" s="407"/>
      <c r="M28" s="407"/>
      <c r="N28" s="407"/>
      <c r="O28" s="407"/>
      <c r="P28" s="402"/>
      <c r="Q28" s="402"/>
      <c r="R28" s="402"/>
      <c r="S28" s="402"/>
    </row>
    <row r="29" spans="1:19" s="34" customFormat="1" ht="10.5" customHeight="1">
      <c r="A29" s="393"/>
      <c r="B29" s="101">
        <v>18</v>
      </c>
      <c r="C29" s="102" t="s">
        <v>23</v>
      </c>
      <c r="D29" s="418"/>
      <c r="E29" s="419"/>
      <c r="F29" s="419"/>
      <c r="G29" s="420"/>
      <c r="H29" s="414"/>
      <c r="I29" s="414"/>
      <c r="J29" s="414"/>
      <c r="K29" s="414"/>
      <c r="L29" s="407"/>
      <c r="M29" s="407"/>
      <c r="N29" s="407"/>
      <c r="O29" s="407"/>
      <c r="P29" s="402"/>
      <c r="Q29" s="402"/>
      <c r="R29" s="402"/>
      <c r="S29" s="402"/>
    </row>
    <row r="30" spans="1:19" s="34" customFormat="1" ht="10.5" customHeight="1">
      <c r="A30" s="393"/>
      <c r="B30" s="101">
        <v>19</v>
      </c>
      <c r="C30" s="102" t="s">
        <v>25</v>
      </c>
      <c r="D30" s="418"/>
      <c r="E30" s="419"/>
      <c r="F30" s="419"/>
      <c r="G30" s="420"/>
      <c r="H30" s="414"/>
      <c r="I30" s="414"/>
      <c r="J30" s="414"/>
      <c r="K30" s="414"/>
      <c r="L30" s="407"/>
      <c r="M30" s="407"/>
      <c r="N30" s="407"/>
      <c r="O30" s="407"/>
      <c r="P30" s="402"/>
      <c r="Q30" s="402"/>
      <c r="R30" s="402"/>
      <c r="S30" s="402"/>
    </row>
    <row r="31" spans="1:19" s="34" customFormat="1" ht="10.5" customHeight="1">
      <c r="A31" s="393"/>
      <c r="B31" s="101">
        <v>20</v>
      </c>
      <c r="C31" s="102" t="s">
        <v>27</v>
      </c>
      <c r="D31" s="418"/>
      <c r="E31" s="419"/>
      <c r="F31" s="419"/>
      <c r="G31" s="420"/>
      <c r="H31" s="414"/>
      <c r="I31" s="414"/>
      <c r="J31" s="414"/>
      <c r="K31" s="414"/>
      <c r="L31" s="407"/>
      <c r="M31" s="407"/>
      <c r="N31" s="407"/>
      <c r="O31" s="407"/>
      <c r="P31" s="402"/>
      <c r="Q31" s="402"/>
      <c r="R31" s="402"/>
      <c r="S31" s="402"/>
    </row>
    <row r="32" spans="1:19" s="34" customFormat="1" ht="10.5" customHeight="1">
      <c r="A32" s="393"/>
      <c r="B32" s="101">
        <v>21</v>
      </c>
      <c r="C32" s="102" t="s">
        <v>29</v>
      </c>
      <c r="D32" s="418"/>
      <c r="E32" s="419"/>
      <c r="F32" s="419"/>
      <c r="G32" s="420"/>
      <c r="H32" s="414"/>
      <c r="I32" s="414"/>
      <c r="J32" s="414"/>
      <c r="K32" s="414"/>
      <c r="L32" s="407"/>
      <c r="M32" s="407"/>
      <c r="N32" s="407"/>
      <c r="O32" s="407"/>
      <c r="P32" s="402"/>
      <c r="Q32" s="402"/>
      <c r="R32" s="402"/>
      <c r="S32" s="402"/>
    </row>
    <row r="33" spans="1:19" s="33" customFormat="1" ht="10.5" customHeight="1">
      <c r="A33" s="393"/>
      <c r="B33" s="101">
        <v>22</v>
      </c>
      <c r="C33" s="102" t="s">
        <v>31</v>
      </c>
      <c r="D33" s="418"/>
      <c r="E33" s="419"/>
      <c r="F33" s="419"/>
      <c r="G33" s="420"/>
      <c r="H33" s="414"/>
      <c r="I33" s="414"/>
      <c r="J33" s="414"/>
      <c r="K33" s="414"/>
      <c r="L33" s="407"/>
      <c r="M33" s="407"/>
      <c r="N33" s="407"/>
      <c r="O33" s="407"/>
      <c r="P33" s="402"/>
      <c r="Q33" s="402"/>
      <c r="R33" s="402"/>
      <c r="S33" s="402"/>
    </row>
    <row r="34" spans="1:19" s="33" customFormat="1" ht="10.5" customHeight="1">
      <c r="A34" s="393"/>
      <c r="B34" s="101">
        <v>23</v>
      </c>
      <c r="C34" s="102" t="s">
        <v>63</v>
      </c>
      <c r="D34" s="418"/>
      <c r="E34" s="419"/>
      <c r="F34" s="419"/>
      <c r="G34" s="420"/>
      <c r="H34" s="414"/>
      <c r="I34" s="414"/>
      <c r="J34" s="414"/>
      <c r="K34" s="414"/>
      <c r="L34" s="407"/>
      <c r="M34" s="407"/>
      <c r="N34" s="407"/>
      <c r="O34" s="407"/>
      <c r="P34" s="402"/>
      <c r="Q34" s="402"/>
      <c r="R34" s="402"/>
      <c r="S34" s="402"/>
    </row>
    <row r="35" spans="1:19" s="33" customFormat="1" ht="10.5" customHeight="1">
      <c r="A35" s="393"/>
      <c r="B35" s="101">
        <v>24</v>
      </c>
      <c r="C35" s="102" t="s">
        <v>64</v>
      </c>
      <c r="D35" s="418"/>
      <c r="E35" s="419"/>
      <c r="F35" s="419"/>
      <c r="G35" s="420"/>
      <c r="H35" s="414"/>
      <c r="I35" s="414"/>
      <c r="J35" s="414"/>
      <c r="K35" s="414"/>
      <c r="L35" s="407"/>
      <c r="M35" s="407"/>
      <c r="N35" s="407"/>
      <c r="O35" s="407"/>
      <c r="P35" s="402"/>
      <c r="Q35" s="402"/>
      <c r="R35" s="402"/>
      <c r="S35" s="402"/>
    </row>
    <row r="36" spans="1:19" s="33" customFormat="1" ht="10.5" customHeight="1">
      <c r="A36" s="393"/>
      <c r="B36" s="101">
        <v>25</v>
      </c>
      <c r="C36" s="102" t="s">
        <v>65</v>
      </c>
      <c r="D36" s="421"/>
      <c r="E36" s="422"/>
      <c r="F36" s="422"/>
      <c r="G36" s="423"/>
      <c r="H36" s="414"/>
      <c r="I36" s="414"/>
      <c r="J36" s="414"/>
      <c r="K36" s="414"/>
      <c r="L36" s="407"/>
      <c r="M36" s="407"/>
      <c r="N36" s="407"/>
      <c r="O36" s="407"/>
      <c r="P36" s="402"/>
      <c r="Q36" s="402"/>
      <c r="R36" s="402"/>
      <c r="S36" s="402"/>
    </row>
    <row r="37" spans="1:19" s="33" customFormat="1" ht="15.75" customHeight="1">
      <c r="A37" s="393"/>
      <c r="B37" s="403" t="s">
        <v>94</v>
      </c>
      <c r="C37" s="403"/>
      <c r="D37" s="408" t="s">
        <v>94</v>
      </c>
      <c r="E37" s="409"/>
      <c r="F37" s="409"/>
      <c r="G37" s="410"/>
      <c r="H37" s="396" t="s">
        <v>94</v>
      </c>
      <c r="I37" s="397"/>
      <c r="J37" s="397"/>
      <c r="K37" s="398"/>
      <c r="L37" s="399" t="s">
        <v>94</v>
      </c>
      <c r="M37" s="400"/>
      <c r="N37" s="400"/>
      <c r="O37" s="401"/>
      <c r="P37" s="97"/>
      <c r="Q37" s="98"/>
      <c r="R37" s="99"/>
      <c r="S37" s="100"/>
    </row>
    <row r="38" spans="1:19" s="33" customFormat="1" ht="32.25" customHeight="1">
      <c r="A38" s="387" t="s">
        <v>12</v>
      </c>
      <c r="B38" s="35">
        <v>1</v>
      </c>
      <c r="C38" s="36" t="s">
        <v>35</v>
      </c>
      <c r="D38" s="37"/>
      <c r="E38" s="92"/>
      <c r="F38" s="38"/>
      <c r="G38" s="39"/>
      <c r="H38" s="40"/>
      <c r="I38" s="41"/>
      <c r="J38" s="41"/>
      <c r="K38" s="42"/>
      <c r="L38" s="43"/>
      <c r="M38" s="43"/>
      <c r="N38" s="43"/>
      <c r="O38" s="43"/>
      <c r="P38" s="44"/>
      <c r="Q38" s="45"/>
      <c r="R38" s="46"/>
      <c r="S38" s="47"/>
    </row>
    <row r="39" spans="1:19" s="33" customFormat="1" ht="32.25" customHeight="1">
      <c r="A39" s="387"/>
      <c r="B39" s="35">
        <v>2</v>
      </c>
      <c r="C39" s="48" t="s">
        <v>37</v>
      </c>
      <c r="D39" s="37"/>
      <c r="E39" s="92"/>
      <c r="F39" s="38"/>
      <c r="G39" s="39"/>
      <c r="H39" s="49"/>
      <c r="I39" s="50"/>
      <c r="J39" s="50"/>
      <c r="K39" s="51"/>
      <c r="L39" s="52"/>
      <c r="M39" s="52"/>
      <c r="N39" s="52"/>
      <c r="O39" s="52"/>
      <c r="P39" s="53"/>
      <c r="Q39" s="45"/>
      <c r="R39" s="46"/>
      <c r="S39" s="47"/>
    </row>
    <row r="40" spans="1:19" s="33" customFormat="1" ht="32.25" customHeight="1">
      <c r="A40" s="387"/>
      <c r="B40" s="54">
        <v>3</v>
      </c>
      <c r="C40" s="48" t="s">
        <v>39</v>
      </c>
      <c r="D40" s="37"/>
      <c r="E40" s="92"/>
      <c r="F40" s="38"/>
      <c r="G40" s="39"/>
      <c r="H40" s="49"/>
      <c r="I40" s="50"/>
      <c r="J40" s="50"/>
      <c r="K40" s="51"/>
      <c r="L40" s="52"/>
      <c r="M40" s="52"/>
      <c r="N40" s="52"/>
      <c r="O40" s="52"/>
      <c r="P40" s="53"/>
      <c r="Q40" s="45"/>
      <c r="R40" s="46"/>
      <c r="S40" s="47"/>
    </row>
    <row r="41" spans="1:19" s="33" customFormat="1" ht="32.25" customHeight="1">
      <c r="A41" s="387"/>
      <c r="B41" s="35">
        <v>4</v>
      </c>
      <c r="C41" s="48" t="s">
        <v>41</v>
      </c>
      <c r="D41" s="37"/>
      <c r="E41" s="92"/>
      <c r="F41" s="38"/>
      <c r="G41" s="39"/>
      <c r="H41" s="49"/>
      <c r="I41" s="50"/>
      <c r="J41" s="50"/>
      <c r="K41" s="51"/>
      <c r="L41" s="52"/>
      <c r="M41" s="52"/>
      <c r="N41" s="52"/>
      <c r="O41" s="52"/>
      <c r="P41" s="53"/>
      <c r="Q41" s="45"/>
      <c r="R41" s="46"/>
      <c r="S41" s="47"/>
    </row>
    <row r="42" spans="1:19" s="33" customFormat="1" ht="32.25" customHeight="1">
      <c r="A42" s="387"/>
      <c r="B42" s="35">
        <v>5</v>
      </c>
      <c r="C42" s="48" t="s">
        <v>43</v>
      </c>
      <c r="D42" s="37"/>
      <c r="E42" s="92"/>
      <c r="F42" s="38"/>
      <c r="G42" s="39"/>
      <c r="H42" s="49"/>
      <c r="I42" s="50"/>
      <c r="J42" s="50"/>
      <c r="K42" s="51"/>
      <c r="L42" s="52"/>
      <c r="M42" s="52"/>
      <c r="N42" s="52"/>
      <c r="O42" s="52"/>
      <c r="P42" s="53"/>
      <c r="Q42" s="45"/>
      <c r="R42" s="46"/>
      <c r="S42" s="47"/>
    </row>
    <row r="43" spans="1:19" s="33" customFormat="1" ht="32.25" customHeight="1">
      <c r="A43" s="387"/>
      <c r="B43" s="54">
        <v>6</v>
      </c>
      <c r="C43" s="48" t="s">
        <v>45</v>
      </c>
      <c r="D43" s="37"/>
      <c r="E43" s="92"/>
      <c r="F43" s="38"/>
      <c r="G43" s="39"/>
      <c r="H43" s="49"/>
      <c r="I43" s="50"/>
      <c r="J43" s="50"/>
      <c r="K43" s="51"/>
      <c r="L43" s="52"/>
      <c r="M43" s="52"/>
      <c r="N43" s="52"/>
      <c r="O43" s="52"/>
      <c r="P43" s="53"/>
      <c r="Q43" s="45"/>
      <c r="R43" s="46"/>
      <c r="S43" s="47"/>
    </row>
    <row r="44" spans="1:19" s="33" customFormat="1" ht="32.25" customHeight="1">
      <c r="A44" s="387"/>
      <c r="B44" s="35">
        <v>7</v>
      </c>
      <c r="C44" s="48" t="s">
        <v>46</v>
      </c>
      <c r="D44" s="37"/>
      <c r="E44" s="92"/>
      <c r="F44" s="38"/>
      <c r="G44" s="39"/>
      <c r="H44" s="49"/>
      <c r="I44" s="50"/>
      <c r="J44" s="50"/>
      <c r="K44" s="51"/>
      <c r="L44" s="52"/>
      <c r="M44" s="52"/>
      <c r="N44" s="52"/>
      <c r="O44" s="52"/>
      <c r="P44" s="53"/>
      <c r="Q44" s="45"/>
      <c r="R44" s="46"/>
      <c r="S44" s="47"/>
    </row>
    <row r="45" spans="1:19" s="33" customFormat="1" ht="32.25" customHeight="1">
      <c r="A45" s="387"/>
      <c r="B45" s="35">
        <v>8</v>
      </c>
      <c r="C45" s="48" t="s">
        <v>47</v>
      </c>
      <c r="D45" s="37"/>
      <c r="E45" s="92"/>
      <c r="F45" s="38"/>
      <c r="G45" s="39"/>
      <c r="H45" s="49"/>
      <c r="I45" s="50"/>
      <c r="J45" s="50"/>
      <c r="K45" s="51"/>
      <c r="L45" s="52"/>
      <c r="M45" s="52"/>
      <c r="N45" s="52"/>
      <c r="O45" s="52"/>
      <c r="P45" s="53"/>
      <c r="Q45" s="45"/>
      <c r="R45" s="46"/>
      <c r="S45" s="47"/>
    </row>
    <row r="46" spans="1:19" s="33" customFormat="1" ht="32.25" customHeight="1">
      <c r="A46" s="387"/>
      <c r="B46" s="54">
        <v>9</v>
      </c>
      <c r="C46" s="48" t="s">
        <v>48</v>
      </c>
      <c r="D46" s="37"/>
      <c r="E46" s="92"/>
      <c r="F46" s="38"/>
      <c r="G46" s="39"/>
      <c r="H46" s="49"/>
      <c r="I46" s="50"/>
      <c r="J46" s="50"/>
      <c r="K46" s="51"/>
      <c r="L46" s="52"/>
      <c r="M46" s="52"/>
      <c r="N46" s="52"/>
      <c r="O46" s="52"/>
      <c r="P46" s="53"/>
      <c r="Q46" s="45"/>
      <c r="R46" s="46"/>
      <c r="S46" s="47"/>
    </row>
    <row r="47" spans="1:19" s="33" customFormat="1" ht="32.25" customHeight="1">
      <c r="A47" s="387"/>
      <c r="B47" s="35">
        <v>10</v>
      </c>
      <c r="C47" s="48" t="s">
        <v>49</v>
      </c>
      <c r="D47" s="37"/>
      <c r="E47" s="92"/>
      <c r="F47" s="38"/>
      <c r="G47" s="39"/>
      <c r="H47" s="49"/>
      <c r="I47" s="50"/>
      <c r="J47" s="50"/>
      <c r="K47" s="51"/>
      <c r="L47" s="52"/>
      <c r="M47" s="52"/>
      <c r="N47" s="52"/>
      <c r="O47" s="52"/>
      <c r="P47" s="53"/>
      <c r="Q47" s="45"/>
      <c r="R47" s="46"/>
      <c r="S47" s="47"/>
    </row>
    <row r="48" spans="1:19" s="33" customFormat="1" ht="32.25" customHeight="1">
      <c r="A48" s="388"/>
      <c r="B48" s="35">
        <v>11</v>
      </c>
      <c r="C48" s="48" t="s">
        <v>51</v>
      </c>
      <c r="D48" s="55"/>
      <c r="E48" s="93"/>
      <c r="F48" s="56"/>
      <c r="G48" s="57"/>
      <c r="H48" s="49"/>
      <c r="I48" s="50"/>
      <c r="J48" s="50"/>
      <c r="K48" s="51"/>
      <c r="L48" s="52"/>
      <c r="M48" s="52"/>
      <c r="N48" s="52"/>
      <c r="O48" s="52"/>
      <c r="P48" s="53"/>
      <c r="Q48" s="58"/>
      <c r="R48" s="59"/>
      <c r="S48" s="60"/>
    </row>
    <row r="49" spans="1:19" s="33" customFormat="1" ht="32.25" customHeight="1">
      <c r="A49" s="388"/>
      <c r="B49" s="54">
        <v>12</v>
      </c>
      <c r="C49" s="48" t="s">
        <v>13</v>
      </c>
      <c r="D49" s="55"/>
      <c r="E49" s="93"/>
      <c r="F49" s="56"/>
      <c r="G49" s="57"/>
      <c r="H49" s="49"/>
      <c r="I49" s="50"/>
      <c r="J49" s="50"/>
      <c r="K49" s="51"/>
      <c r="L49" s="52"/>
      <c r="M49" s="52"/>
      <c r="N49" s="52"/>
      <c r="O49" s="52"/>
      <c r="P49" s="53"/>
      <c r="Q49" s="58"/>
      <c r="R49" s="59"/>
      <c r="S49" s="60"/>
    </row>
    <row r="50" spans="1:19" s="33" customFormat="1" ht="32.25" customHeight="1">
      <c r="A50" s="388"/>
      <c r="B50" s="35">
        <v>13</v>
      </c>
      <c r="C50" s="48" t="s">
        <v>15</v>
      </c>
      <c r="D50" s="55"/>
      <c r="E50" s="93"/>
      <c r="F50" s="56"/>
      <c r="G50" s="57"/>
      <c r="H50" s="49"/>
      <c r="I50" s="50"/>
      <c r="J50" s="50"/>
      <c r="K50" s="51"/>
      <c r="L50" s="52"/>
      <c r="M50" s="52"/>
      <c r="N50" s="52"/>
      <c r="O50" s="52"/>
      <c r="P50" s="53"/>
      <c r="Q50" s="58"/>
      <c r="R50" s="59"/>
      <c r="S50" s="60"/>
    </row>
    <row r="51" spans="1:19" s="33" customFormat="1" ht="32.25" customHeight="1">
      <c r="A51" s="388"/>
      <c r="B51" s="35">
        <v>14</v>
      </c>
      <c r="C51" s="48" t="s">
        <v>17</v>
      </c>
      <c r="D51" s="55"/>
      <c r="E51" s="93"/>
      <c r="F51" s="56"/>
      <c r="G51" s="57"/>
      <c r="H51" s="49"/>
      <c r="I51" s="50"/>
      <c r="J51" s="50"/>
      <c r="K51" s="51"/>
      <c r="L51" s="52"/>
      <c r="M51" s="52"/>
      <c r="N51" s="52"/>
      <c r="O51" s="52"/>
      <c r="P51" s="53"/>
      <c r="Q51" s="58"/>
      <c r="R51" s="59"/>
      <c r="S51" s="60"/>
    </row>
    <row r="52" spans="1:19" s="33" customFormat="1" ht="32.25" customHeight="1">
      <c r="A52" s="388"/>
      <c r="B52" s="35">
        <v>15</v>
      </c>
      <c r="C52" s="48" t="s">
        <v>19</v>
      </c>
      <c r="D52" s="55"/>
      <c r="E52" s="93"/>
      <c r="F52" s="56"/>
      <c r="G52" s="57"/>
      <c r="H52" s="49"/>
      <c r="I52" s="50"/>
      <c r="J52" s="50"/>
      <c r="K52" s="51"/>
      <c r="L52" s="52"/>
      <c r="M52" s="52"/>
      <c r="N52" s="52"/>
      <c r="O52" s="52"/>
      <c r="P52" s="53"/>
      <c r="Q52" s="58"/>
      <c r="R52" s="59"/>
      <c r="S52" s="60"/>
    </row>
    <row r="53" spans="1:19" s="34" customFormat="1" ht="32.25" customHeight="1">
      <c r="A53" s="388"/>
      <c r="B53" s="54">
        <v>16</v>
      </c>
      <c r="C53" s="48" t="s">
        <v>21</v>
      </c>
      <c r="D53" s="55"/>
      <c r="E53" s="93"/>
      <c r="F53" s="56"/>
      <c r="G53" s="57"/>
      <c r="H53" s="49"/>
      <c r="I53" s="50"/>
      <c r="J53" s="50"/>
      <c r="K53" s="51"/>
      <c r="L53" s="52"/>
      <c r="M53" s="52"/>
      <c r="N53" s="52"/>
      <c r="O53" s="52"/>
      <c r="P53" s="53"/>
      <c r="Q53" s="58"/>
      <c r="R53" s="59"/>
      <c r="S53" s="60"/>
    </row>
    <row r="54" spans="1:19" s="33" customFormat="1" ht="32.25" customHeight="1">
      <c r="A54" s="388"/>
      <c r="B54" s="35">
        <v>17</v>
      </c>
      <c r="C54" s="48" t="s">
        <v>58</v>
      </c>
      <c r="D54" s="55"/>
      <c r="E54" s="93"/>
      <c r="F54" s="56"/>
      <c r="G54" s="57"/>
      <c r="H54" s="49"/>
      <c r="I54" s="50"/>
      <c r="J54" s="50"/>
      <c r="K54" s="51"/>
      <c r="L54" s="52"/>
      <c r="M54" s="52"/>
      <c r="N54" s="52"/>
      <c r="O54" s="52"/>
      <c r="P54" s="53"/>
      <c r="Q54" s="58"/>
      <c r="R54" s="59"/>
      <c r="S54" s="60"/>
    </row>
    <row r="55" spans="1:19" s="34" customFormat="1" ht="32.25" customHeight="1">
      <c r="A55" s="388"/>
      <c r="B55" s="35">
        <v>18</v>
      </c>
      <c r="C55" s="48" t="s">
        <v>23</v>
      </c>
      <c r="D55" s="55"/>
      <c r="E55" s="93"/>
      <c r="F55" s="56"/>
      <c r="G55" s="57"/>
      <c r="H55" s="49"/>
      <c r="I55" s="50"/>
      <c r="J55" s="50"/>
      <c r="K55" s="51"/>
      <c r="L55" s="52"/>
      <c r="M55" s="52"/>
      <c r="N55" s="52"/>
      <c r="O55" s="52"/>
      <c r="P55" s="53"/>
      <c r="Q55" s="58"/>
      <c r="R55" s="59"/>
      <c r="S55" s="60"/>
    </row>
    <row r="56" spans="1:19" s="34" customFormat="1" ht="32.25" customHeight="1">
      <c r="A56" s="388"/>
      <c r="B56" s="35">
        <v>19</v>
      </c>
      <c r="C56" s="48" t="s">
        <v>25</v>
      </c>
      <c r="D56" s="55"/>
      <c r="E56" s="93"/>
      <c r="F56" s="56"/>
      <c r="G56" s="57"/>
      <c r="H56" s="49"/>
      <c r="I56" s="50"/>
      <c r="J56" s="50"/>
      <c r="K56" s="51"/>
      <c r="L56" s="52"/>
      <c r="M56" s="52"/>
      <c r="N56" s="52"/>
      <c r="O56" s="52"/>
      <c r="P56" s="53"/>
      <c r="Q56" s="58"/>
      <c r="R56" s="59"/>
      <c r="S56" s="60"/>
    </row>
    <row r="57" spans="1:19" s="34" customFormat="1" ht="32.25" customHeight="1">
      <c r="A57" s="388"/>
      <c r="B57" s="54">
        <v>20</v>
      </c>
      <c r="C57" s="48" t="s">
        <v>27</v>
      </c>
      <c r="D57" s="55"/>
      <c r="E57" s="93"/>
      <c r="F57" s="56"/>
      <c r="G57" s="57"/>
      <c r="H57" s="49"/>
      <c r="I57" s="50"/>
      <c r="J57" s="50"/>
      <c r="K57" s="51"/>
      <c r="L57" s="52"/>
      <c r="M57" s="52"/>
      <c r="N57" s="52"/>
      <c r="O57" s="52"/>
      <c r="P57" s="53"/>
      <c r="Q57" s="58"/>
      <c r="R57" s="59"/>
      <c r="S57" s="60"/>
    </row>
    <row r="58" spans="1:19" s="34" customFormat="1" ht="32.25" customHeight="1">
      <c r="A58" s="388"/>
      <c r="B58" s="35">
        <v>21</v>
      </c>
      <c r="C58" s="48" t="s">
        <v>29</v>
      </c>
      <c r="D58" s="55"/>
      <c r="E58" s="93"/>
      <c r="F58" s="56"/>
      <c r="G58" s="57"/>
      <c r="H58" s="49"/>
      <c r="I58" s="50"/>
      <c r="J58" s="50"/>
      <c r="K58" s="51"/>
      <c r="L58" s="52"/>
      <c r="M58" s="52"/>
      <c r="N58" s="52"/>
      <c r="O58" s="52"/>
      <c r="P58" s="53"/>
      <c r="Q58" s="58"/>
      <c r="R58" s="59"/>
      <c r="S58" s="60"/>
    </row>
    <row r="59" spans="1:19" s="34" customFormat="1" ht="32.25" customHeight="1">
      <c r="A59" s="388"/>
      <c r="B59" s="35">
        <v>22</v>
      </c>
      <c r="C59" s="48" t="s">
        <v>31</v>
      </c>
      <c r="D59" s="55"/>
      <c r="E59" s="93"/>
      <c r="F59" s="56"/>
      <c r="G59" s="57"/>
      <c r="H59" s="49"/>
      <c r="I59" s="50"/>
      <c r="J59" s="50"/>
      <c r="K59" s="51"/>
      <c r="L59" s="52"/>
      <c r="M59" s="52"/>
      <c r="N59" s="52"/>
      <c r="O59" s="52"/>
      <c r="P59" s="53"/>
      <c r="Q59" s="58"/>
      <c r="R59" s="59"/>
      <c r="S59" s="60"/>
    </row>
    <row r="60" spans="1:19" s="34" customFormat="1" ht="32.25" customHeight="1">
      <c r="A60" s="388"/>
      <c r="B60" s="35">
        <v>23</v>
      </c>
      <c r="C60" s="48" t="s">
        <v>63</v>
      </c>
      <c r="D60" s="55"/>
      <c r="E60" s="93"/>
      <c r="F60" s="56"/>
      <c r="G60" s="57"/>
      <c r="H60" s="49"/>
      <c r="I60" s="50"/>
      <c r="J60" s="50"/>
      <c r="K60" s="51"/>
      <c r="L60" s="52"/>
      <c r="M60" s="52"/>
      <c r="N60" s="52"/>
      <c r="O60" s="52"/>
      <c r="P60" s="53"/>
      <c r="Q60" s="58"/>
      <c r="R60" s="59"/>
      <c r="S60" s="60"/>
    </row>
    <row r="61" spans="1:19" s="34" customFormat="1" ht="32.25" customHeight="1">
      <c r="A61" s="388"/>
      <c r="B61" s="54">
        <v>24</v>
      </c>
      <c r="C61" s="48" t="s">
        <v>64</v>
      </c>
      <c r="D61" s="55"/>
      <c r="E61" s="93"/>
      <c r="F61" s="56"/>
      <c r="G61" s="57"/>
      <c r="H61" s="49"/>
      <c r="I61" s="50"/>
      <c r="J61" s="50"/>
      <c r="K61" s="51"/>
      <c r="L61" s="52"/>
      <c r="M61" s="52"/>
      <c r="N61" s="52"/>
      <c r="O61" s="52"/>
      <c r="P61" s="53"/>
      <c r="Q61" s="58"/>
      <c r="R61" s="59"/>
      <c r="S61" s="60"/>
    </row>
    <row r="62" spans="1:19" s="34" customFormat="1" ht="32.25" customHeight="1" thickBot="1">
      <c r="A62" s="388"/>
      <c r="B62" s="61">
        <v>25</v>
      </c>
      <c r="C62" s="62" t="s">
        <v>65</v>
      </c>
      <c r="D62" s="63"/>
      <c r="E62" s="94"/>
      <c r="F62" s="64"/>
      <c r="G62" s="65"/>
      <c r="H62" s="66"/>
      <c r="I62" s="67"/>
      <c r="J62" s="67"/>
      <c r="K62" s="68"/>
      <c r="L62" s="52"/>
      <c r="M62" s="52"/>
      <c r="N62" s="52"/>
      <c r="O62" s="52"/>
      <c r="P62" s="69"/>
      <c r="Q62" s="70"/>
      <c r="R62" s="71"/>
      <c r="S62" s="72"/>
    </row>
    <row r="63" spans="1:19" s="34" customFormat="1" ht="32.25" customHeight="1" thickBot="1">
      <c r="A63" s="389"/>
      <c r="B63" s="390" t="s">
        <v>94</v>
      </c>
      <c r="C63" s="391"/>
      <c r="D63" s="73"/>
      <c r="E63" s="95"/>
      <c r="F63" s="74"/>
      <c r="G63" s="75"/>
      <c r="H63" s="76"/>
      <c r="I63" s="77"/>
      <c r="J63" s="77"/>
      <c r="K63" s="78"/>
      <c r="L63" s="79"/>
      <c r="M63" s="79"/>
      <c r="N63" s="79"/>
      <c r="O63" s="79"/>
      <c r="P63" s="404"/>
      <c r="Q63" s="405"/>
      <c r="R63" s="406"/>
      <c r="S63" s="80">
        <f>+SUM(S38:S62)</f>
        <v>0</v>
      </c>
    </row>
    <row r="64" spans="16:18" s="34" customFormat="1" ht="12">
      <c r="P64" s="33"/>
      <c r="Q64" s="33"/>
      <c r="R64" s="33"/>
    </row>
  </sheetData>
  <sheetProtection/>
  <mergeCells count="31">
    <mergeCell ref="R1:S4"/>
    <mergeCell ref="L10:O10"/>
    <mergeCell ref="O4:Q4"/>
    <mergeCell ref="B1:Q1"/>
    <mergeCell ref="B2:Q2"/>
    <mergeCell ref="S12:S36"/>
    <mergeCell ref="A10:A11"/>
    <mergeCell ref="B10:C10"/>
    <mergeCell ref="P10:S10"/>
    <mergeCell ref="D10:G10"/>
    <mergeCell ref="H10:K10"/>
    <mergeCell ref="H12:K36"/>
    <mergeCell ref="D12:G36"/>
    <mergeCell ref="L37:O37"/>
    <mergeCell ref="Q12:Q36"/>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2:N67"/>
  <sheetViews>
    <sheetView zoomScale="80" zoomScaleNormal="80" zoomScalePageLayoutView="0" workbookViewId="0" topLeftCell="A5">
      <selection activeCell="J49" sqref="J49"/>
    </sheetView>
  </sheetViews>
  <sheetFormatPr defaultColWidth="11.421875" defaultRowHeight="15"/>
  <cols>
    <col min="1" max="1" width="0.9921875" style="138" customWidth="1"/>
    <col min="2" max="2" width="25.421875" style="137" customWidth="1"/>
    <col min="3" max="3" width="14.57421875" style="138" customWidth="1"/>
    <col min="4" max="4" width="20.140625" style="138" customWidth="1"/>
    <col min="5" max="5" width="16.421875" style="138" customWidth="1"/>
    <col min="6" max="6" width="25.00390625" style="138" customWidth="1"/>
    <col min="7" max="7" width="22.00390625" style="139" customWidth="1"/>
    <col min="8" max="8" width="20.57421875" style="138" customWidth="1"/>
    <col min="9" max="9" width="22.421875" style="138" customWidth="1"/>
    <col min="10" max="11" width="22.421875" style="140" customWidth="1"/>
    <col min="12" max="21" width="11.421875" style="141" customWidth="1"/>
    <col min="22" max="24" width="11.421875" style="142" customWidth="1"/>
    <col min="25" max="16384" width="11.421875" style="138" customWidth="1"/>
  </cols>
  <sheetData>
    <row r="1" ht="6" customHeight="1"/>
    <row r="2" spans="2:13" ht="25.5" customHeight="1">
      <c r="B2" s="426"/>
      <c r="C2" s="394" t="s">
        <v>370</v>
      </c>
      <c r="D2" s="394"/>
      <c r="E2" s="394"/>
      <c r="F2" s="394"/>
      <c r="G2" s="394"/>
      <c r="H2" s="394"/>
      <c r="I2" s="394"/>
      <c r="J2" s="143"/>
      <c r="K2" s="143"/>
      <c r="M2" s="104" t="s">
        <v>197</v>
      </c>
    </row>
    <row r="3" spans="2:13" ht="25.5" customHeight="1">
      <c r="B3" s="426"/>
      <c r="C3" s="427" t="s">
        <v>118</v>
      </c>
      <c r="D3" s="427"/>
      <c r="E3" s="427"/>
      <c r="F3" s="427"/>
      <c r="G3" s="427"/>
      <c r="H3" s="427"/>
      <c r="I3" s="427"/>
      <c r="J3" s="143"/>
      <c r="K3" s="143"/>
      <c r="M3" s="104" t="s">
        <v>198</v>
      </c>
    </row>
    <row r="4" spans="2:13" ht="25.5" customHeight="1">
      <c r="B4" s="426"/>
      <c r="C4" s="427" t="s">
        <v>199</v>
      </c>
      <c r="D4" s="427"/>
      <c r="E4" s="427"/>
      <c r="F4" s="427"/>
      <c r="G4" s="427"/>
      <c r="H4" s="427"/>
      <c r="I4" s="427"/>
      <c r="J4" s="143"/>
      <c r="K4" s="143"/>
      <c r="M4" s="104" t="s">
        <v>200</v>
      </c>
    </row>
    <row r="5" spans="2:13" ht="25.5" customHeight="1">
      <c r="B5" s="426"/>
      <c r="C5" s="427" t="s">
        <v>201</v>
      </c>
      <c r="D5" s="427"/>
      <c r="E5" s="427"/>
      <c r="F5" s="427"/>
      <c r="G5" s="321" t="s">
        <v>362</v>
      </c>
      <c r="H5" s="321"/>
      <c r="I5" s="321"/>
      <c r="J5" s="143"/>
      <c r="K5" s="143"/>
      <c r="M5" s="104" t="s">
        <v>202</v>
      </c>
    </row>
    <row r="6" spans="2:11" ht="23.25" customHeight="1">
      <c r="B6" s="428" t="s">
        <v>203</v>
      </c>
      <c r="C6" s="429"/>
      <c r="D6" s="429"/>
      <c r="E6" s="429"/>
      <c r="F6" s="429"/>
      <c r="G6" s="429"/>
      <c r="H6" s="429"/>
      <c r="I6" s="430"/>
      <c r="J6" s="105"/>
      <c r="K6" s="105"/>
    </row>
    <row r="7" spans="2:11" ht="24" customHeight="1">
      <c r="B7" s="431" t="s">
        <v>204</v>
      </c>
      <c r="C7" s="432"/>
      <c r="D7" s="432"/>
      <c r="E7" s="432"/>
      <c r="F7" s="432"/>
      <c r="G7" s="432"/>
      <c r="H7" s="432"/>
      <c r="I7" s="433"/>
      <c r="J7" s="144"/>
      <c r="K7" s="144"/>
    </row>
    <row r="8" spans="2:14" ht="24" customHeight="1">
      <c r="B8" s="434" t="s">
        <v>205</v>
      </c>
      <c r="C8" s="434"/>
      <c r="D8" s="434"/>
      <c r="E8" s="434"/>
      <c r="F8" s="434"/>
      <c r="G8" s="434"/>
      <c r="H8" s="434"/>
      <c r="I8" s="434"/>
      <c r="J8" s="145"/>
      <c r="K8" s="145"/>
      <c r="N8" s="146" t="s">
        <v>206</v>
      </c>
    </row>
    <row r="9" spans="2:14" ht="30.75" customHeight="1">
      <c r="B9" s="147" t="s">
        <v>342</v>
      </c>
      <c r="C9" s="148">
        <v>26</v>
      </c>
      <c r="D9" s="435" t="s">
        <v>343</v>
      </c>
      <c r="E9" s="435"/>
      <c r="F9" s="438" t="s">
        <v>604</v>
      </c>
      <c r="G9" s="440"/>
      <c r="H9" s="440"/>
      <c r="I9" s="441"/>
      <c r="J9" s="149"/>
      <c r="K9" s="149"/>
      <c r="M9" s="104" t="s">
        <v>207</v>
      </c>
      <c r="N9" s="146" t="s">
        <v>208</v>
      </c>
    </row>
    <row r="10" spans="2:14" ht="46.5" customHeight="1">
      <c r="B10" s="150" t="s">
        <v>209</v>
      </c>
      <c r="C10" s="151" t="s">
        <v>223</v>
      </c>
      <c r="D10" s="436" t="s">
        <v>210</v>
      </c>
      <c r="E10" s="437"/>
      <c r="F10" s="438" t="s">
        <v>358</v>
      </c>
      <c r="G10" s="439"/>
      <c r="H10" s="152" t="s">
        <v>211</v>
      </c>
      <c r="I10" s="151" t="s">
        <v>228</v>
      </c>
      <c r="J10" s="153"/>
      <c r="K10" s="153"/>
      <c r="M10" s="104" t="s">
        <v>212</v>
      </c>
      <c r="N10" s="146" t="s">
        <v>213</v>
      </c>
    </row>
    <row r="11" spans="2:14" ht="30.75" customHeight="1">
      <c r="B11" s="154" t="s">
        <v>214</v>
      </c>
      <c r="C11" s="442" t="s">
        <v>305</v>
      </c>
      <c r="D11" s="442"/>
      <c r="E11" s="442"/>
      <c r="F11" s="442"/>
      <c r="G11" s="152" t="s">
        <v>215</v>
      </c>
      <c r="H11" s="443">
        <v>6219</v>
      </c>
      <c r="I11" s="444"/>
      <c r="J11" s="155"/>
      <c r="K11" s="155"/>
      <c r="M11" s="104" t="s">
        <v>216</v>
      </c>
      <c r="N11" s="146" t="s">
        <v>217</v>
      </c>
    </row>
    <row r="12" spans="2:13" ht="30.75" customHeight="1">
      <c r="B12" s="154" t="s">
        <v>218</v>
      </c>
      <c r="C12" s="445" t="s">
        <v>212</v>
      </c>
      <c r="D12" s="445"/>
      <c r="E12" s="445"/>
      <c r="F12" s="445"/>
      <c r="G12" s="152" t="s">
        <v>219</v>
      </c>
      <c r="H12" s="446" t="s">
        <v>366</v>
      </c>
      <c r="I12" s="447"/>
      <c r="J12" s="156"/>
      <c r="K12" s="156"/>
      <c r="M12" s="106" t="s">
        <v>220</v>
      </c>
    </row>
    <row r="13" spans="2:13" ht="30.75" customHeight="1">
      <c r="B13" s="154" t="s">
        <v>221</v>
      </c>
      <c r="C13" s="448" t="s">
        <v>191</v>
      </c>
      <c r="D13" s="448"/>
      <c r="E13" s="448"/>
      <c r="F13" s="448"/>
      <c r="G13" s="448"/>
      <c r="H13" s="448"/>
      <c r="I13" s="449"/>
      <c r="J13" s="157"/>
      <c r="K13" s="157"/>
      <c r="M13" s="106"/>
    </row>
    <row r="14" spans="2:14" ht="30.75" customHeight="1">
      <c r="B14" s="154" t="s">
        <v>222</v>
      </c>
      <c r="C14" s="450" t="s">
        <v>310</v>
      </c>
      <c r="D14" s="451"/>
      <c r="E14" s="451"/>
      <c r="F14" s="451"/>
      <c r="G14" s="451"/>
      <c r="H14" s="451"/>
      <c r="I14" s="452"/>
      <c r="J14" s="153"/>
      <c r="K14" s="153"/>
      <c r="M14" s="106"/>
      <c r="N14" s="146" t="s">
        <v>223</v>
      </c>
    </row>
    <row r="15" spans="2:14" ht="30.75" customHeight="1">
      <c r="B15" s="154" t="s">
        <v>224</v>
      </c>
      <c r="C15" s="453" t="s">
        <v>311</v>
      </c>
      <c r="D15" s="453"/>
      <c r="E15" s="453"/>
      <c r="F15" s="453"/>
      <c r="G15" s="152" t="s">
        <v>225</v>
      </c>
      <c r="H15" s="454" t="s">
        <v>238</v>
      </c>
      <c r="I15" s="455"/>
      <c r="J15" s="153"/>
      <c r="K15" s="153"/>
      <c r="M15" s="106" t="s">
        <v>227</v>
      </c>
      <c r="N15" s="146" t="s">
        <v>228</v>
      </c>
    </row>
    <row r="16" spans="2:13" ht="30.75" customHeight="1">
      <c r="B16" s="154" t="s">
        <v>229</v>
      </c>
      <c r="C16" s="456" t="s">
        <v>583</v>
      </c>
      <c r="D16" s="457"/>
      <c r="E16" s="457"/>
      <c r="F16" s="457"/>
      <c r="G16" s="152" t="s">
        <v>230</v>
      </c>
      <c r="H16" s="454" t="s">
        <v>217</v>
      </c>
      <c r="I16" s="455"/>
      <c r="J16" s="153"/>
      <c r="K16" s="153"/>
      <c r="M16" s="106" t="s">
        <v>231</v>
      </c>
    </row>
    <row r="17" spans="2:14" ht="40.5" customHeight="1">
      <c r="B17" s="154" t="s">
        <v>232</v>
      </c>
      <c r="C17" s="458" t="s">
        <v>312</v>
      </c>
      <c r="D17" s="458"/>
      <c r="E17" s="458"/>
      <c r="F17" s="458"/>
      <c r="G17" s="458"/>
      <c r="H17" s="458"/>
      <c r="I17" s="459"/>
      <c r="J17" s="157"/>
      <c r="K17" s="157"/>
      <c r="M17" s="106" t="s">
        <v>233</v>
      </c>
      <c r="N17" s="146" t="s">
        <v>190</v>
      </c>
    </row>
    <row r="18" spans="2:14" ht="30.75" customHeight="1">
      <c r="B18" s="154" t="s">
        <v>234</v>
      </c>
      <c r="C18" s="453" t="s">
        <v>313</v>
      </c>
      <c r="D18" s="453"/>
      <c r="E18" s="453"/>
      <c r="F18" s="453"/>
      <c r="G18" s="453"/>
      <c r="H18" s="453"/>
      <c r="I18" s="460"/>
      <c r="J18" s="158"/>
      <c r="K18" s="158"/>
      <c r="M18" s="106" t="s">
        <v>235</v>
      </c>
      <c r="N18" s="146" t="s">
        <v>191</v>
      </c>
    </row>
    <row r="19" spans="2:14" ht="30.75" customHeight="1">
      <c r="B19" s="154" t="s">
        <v>236</v>
      </c>
      <c r="C19" s="461" t="s">
        <v>326</v>
      </c>
      <c r="D19" s="461"/>
      <c r="E19" s="461"/>
      <c r="F19" s="461"/>
      <c r="G19" s="461"/>
      <c r="H19" s="461"/>
      <c r="I19" s="462"/>
      <c r="J19" s="159"/>
      <c r="K19" s="159"/>
      <c r="M19" s="106"/>
      <c r="N19" s="146" t="s">
        <v>339</v>
      </c>
    </row>
    <row r="20" spans="2:14" ht="30.75" customHeight="1">
      <c r="B20" s="154" t="s">
        <v>237</v>
      </c>
      <c r="C20" s="463" t="s">
        <v>314</v>
      </c>
      <c r="D20" s="463"/>
      <c r="E20" s="463"/>
      <c r="F20" s="463"/>
      <c r="G20" s="463"/>
      <c r="H20" s="463"/>
      <c r="I20" s="464"/>
      <c r="J20" s="160"/>
      <c r="K20" s="160"/>
      <c r="M20" s="106" t="s">
        <v>238</v>
      </c>
      <c r="N20" s="146" t="s">
        <v>193</v>
      </c>
    </row>
    <row r="21" spans="2:14" ht="27.75" customHeight="1">
      <c r="B21" s="465" t="s">
        <v>239</v>
      </c>
      <c r="C21" s="467" t="s">
        <v>240</v>
      </c>
      <c r="D21" s="467"/>
      <c r="E21" s="467"/>
      <c r="F21" s="468" t="s">
        <v>241</v>
      </c>
      <c r="G21" s="468"/>
      <c r="H21" s="468"/>
      <c r="I21" s="469"/>
      <c r="J21" s="161"/>
      <c r="K21" s="161"/>
      <c r="M21" s="106" t="s">
        <v>226</v>
      </c>
      <c r="N21" s="146" t="s">
        <v>325</v>
      </c>
    </row>
    <row r="22" spans="2:14" ht="41.25" customHeight="1">
      <c r="B22" s="466"/>
      <c r="C22" s="461" t="s">
        <v>306</v>
      </c>
      <c r="D22" s="461"/>
      <c r="E22" s="461"/>
      <c r="F22" s="461" t="s">
        <v>307</v>
      </c>
      <c r="G22" s="461"/>
      <c r="H22" s="461"/>
      <c r="I22" s="462"/>
      <c r="J22" s="159"/>
      <c r="K22" s="159"/>
      <c r="M22" s="106" t="s">
        <v>242</v>
      </c>
      <c r="N22" s="146" t="s">
        <v>194</v>
      </c>
    </row>
    <row r="23" spans="2:14" ht="39.75" customHeight="1">
      <c r="B23" s="154" t="s">
        <v>243</v>
      </c>
      <c r="C23" s="454" t="s">
        <v>314</v>
      </c>
      <c r="D23" s="454"/>
      <c r="E23" s="454"/>
      <c r="F23" s="454" t="s">
        <v>314</v>
      </c>
      <c r="G23" s="454"/>
      <c r="H23" s="454"/>
      <c r="I23" s="455"/>
      <c r="J23" s="153"/>
      <c r="K23" s="153"/>
      <c r="M23" s="106"/>
      <c r="N23" s="146" t="s">
        <v>195</v>
      </c>
    </row>
    <row r="24" spans="2:14" ht="44.25" customHeight="1">
      <c r="B24" s="154" t="s">
        <v>244</v>
      </c>
      <c r="C24" s="470" t="s">
        <v>315</v>
      </c>
      <c r="D24" s="471"/>
      <c r="E24" s="472"/>
      <c r="F24" s="438" t="s">
        <v>321</v>
      </c>
      <c r="G24" s="440"/>
      <c r="H24" s="440"/>
      <c r="I24" s="441"/>
      <c r="J24" s="158"/>
      <c r="K24" s="158"/>
      <c r="M24" s="107"/>
      <c r="N24" s="146" t="s">
        <v>196</v>
      </c>
    </row>
    <row r="25" spans="2:13" ht="29.25" customHeight="1">
      <c r="B25" s="154" t="s">
        <v>245</v>
      </c>
      <c r="C25" s="473" t="s">
        <v>580</v>
      </c>
      <c r="D25" s="474"/>
      <c r="E25" s="475"/>
      <c r="F25" s="152" t="s">
        <v>246</v>
      </c>
      <c r="G25" s="476">
        <v>1598</v>
      </c>
      <c r="H25" s="477"/>
      <c r="I25" s="478"/>
      <c r="J25" s="162"/>
      <c r="K25" s="162"/>
      <c r="M25" s="107"/>
    </row>
    <row r="26" spans="2:13" ht="27" customHeight="1">
      <c r="B26" s="154" t="s">
        <v>247</v>
      </c>
      <c r="C26" s="438" t="s">
        <v>597</v>
      </c>
      <c r="D26" s="440"/>
      <c r="E26" s="439"/>
      <c r="F26" s="152" t="s">
        <v>248</v>
      </c>
      <c r="G26" s="476">
        <v>671</v>
      </c>
      <c r="H26" s="477"/>
      <c r="I26" s="478"/>
      <c r="J26" s="163"/>
      <c r="K26" s="163"/>
      <c r="M26" s="107"/>
    </row>
    <row r="27" spans="2:13" ht="92.25" customHeight="1">
      <c r="B27" s="164" t="s">
        <v>249</v>
      </c>
      <c r="C27" s="482" t="s">
        <v>233</v>
      </c>
      <c r="D27" s="483"/>
      <c r="E27" s="484"/>
      <c r="F27" s="165" t="s">
        <v>250</v>
      </c>
      <c r="G27" s="485" t="s">
        <v>368</v>
      </c>
      <c r="H27" s="486"/>
      <c r="I27" s="487"/>
      <c r="J27" s="161"/>
      <c r="K27" s="161"/>
      <c r="M27" s="107"/>
    </row>
    <row r="28" spans="2:13" ht="30" customHeight="1">
      <c r="B28" s="488" t="s">
        <v>251</v>
      </c>
      <c r="C28" s="489"/>
      <c r="D28" s="489"/>
      <c r="E28" s="489"/>
      <c r="F28" s="489"/>
      <c r="G28" s="489"/>
      <c r="H28" s="489"/>
      <c r="I28" s="490"/>
      <c r="J28" s="145"/>
      <c r="K28" s="145"/>
      <c r="M28" s="107"/>
    </row>
    <row r="29" spans="2:13" ht="56.25" customHeight="1">
      <c r="B29" s="180" t="s">
        <v>252</v>
      </c>
      <c r="C29" s="135" t="s">
        <v>253</v>
      </c>
      <c r="D29" s="135" t="s">
        <v>254</v>
      </c>
      <c r="E29" s="135" t="s">
        <v>255</v>
      </c>
      <c r="F29" s="135" t="s">
        <v>256</v>
      </c>
      <c r="G29" s="181" t="s">
        <v>257</v>
      </c>
      <c r="H29" s="181" t="s">
        <v>258</v>
      </c>
      <c r="I29" s="182" t="s">
        <v>259</v>
      </c>
      <c r="J29" s="159"/>
      <c r="K29" s="159"/>
      <c r="M29" s="107"/>
    </row>
    <row r="30" spans="2:13" ht="19.5" customHeight="1">
      <c r="B30" s="183" t="s">
        <v>260</v>
      </c>
      <c r="C30" s="184">
        <v>130</v>
      </c>
      <c r="D30" s="185">
        <f>+C30</f>
        <v>130</v>
      </c>
      <c r="E30" s="184">
        <v>130</v>
      </c>
      <c r="F30" s="119">
        <f>+E30</f>
        <v>130</v>
      </c>
      <c r="G30" s="186">
        <f>+C30/E30</f>
        <v>1</v>
      </c>
      <c r="H30" s="187">
        <f>+D30/F30</f>
        <v>1</v>
      </c>
      <c r="I30" s="188">
        <f>+D30/$G$26</f>
        <v>0.19374068554396423</v>
      </c>
      <c r="J30" s="167"/>
      <c r="K30" s="167"/>
      <c r="M30" s="107"/>
    </row>
    <row r="31" spans="2:13" ht="19.5" customHeight="1">
      <c r="B31" s="183" t="s">
        <v>261</v>
      </c>
      <c r="C31" s="184">
        <v>130</v>
      </c>
      <c r="D31" s="185">
        <f>+D30+C31</f>
        <v>260</v>
      </c>
      <c r="E31" s="184">
        <v>130</v>
      </c>
      <c r="F31" s="119">
        <f>+E31+F30</f>
        <v>260</v>
      </c>
      <c r="G31" s="186">
        <f aca="true" t="shared" si="0" ref="G31:H41">+C31/E31</f>
        <v>1</v>
      </c>
      <c r="H31" s="187">
        <f t="shared" si="0"/>
        <v>1</v>
      </c>
      <c r="I31" s="188">
        <f aca="true" t="shared" si="1" ref="I31:I41">+D31/$G$26</f>
        <v>0.38748137108792846</v>
      </c>
      <c r="J31" s="167"/>
      <c r="K31" s="167"/>
      <c r="M31" s="107"/>
    </row>
    <row r="32" spans="2:13" ht="19.5" customHeight="1">
      <c r="B32" s="183" t="s">
        <v>262</v>
      </c>
      <c r="C32" s="184">
        <v>72</v>
      </c>
      <c r="D32" s="185">
        <f>+D31+C32</f>
        <v>332</v>
      </c>
      <c r="E32" s="184">
        <v>72</v>
      </c>
      <c r="F32" s="119">
        <f aca="true" t="shared" si="2" ref="F32:F41">+E32+F31</f>
        <v>332</v>
      </c>
      <c r="G32" s="186">
        <f t="shared" si="0"/>
        <v>1</v>
      </c>
      <c r="H32" s="187">
        <f t="shared" si="0"/>
        <v>1</v>
      </c>
      <c r="I32" s="188">
        <f t="shared" si="1"/>
        <v>0.4947839046199702</v>
      </c>
      <c r="J32" s="167"/>
      <c r="K32" s="167"/>
      <c r="M32" s="107"/>
    </row>
    <row r="33" spans="2:11" ht="19.5" customHeight="1">
      <c r="B33" s="183" t="s">
        <v>263</v>
      </c>
      <c r="C33" s="184">
        <v>140</v>
      </c>
      <c r="D33" s="185">
        <f>+D32+C33</f>
        <v>472</v>
      </c>
      <c r="E33" s="184">
        <v>140</v>
      </c>
      <c r="F33" s="119">
        <f t="shared" si="2"/>
        <v>472</v>
      </c>
      <c r="G33" s="186">
        <f t="shared" si="0"/>
        <v>1</v>
      </c>
      <c r="H33" s="187">
        <f t="shared" si="0"/>
        <v>1</v>
      </c>
      <c r="I33" s="188">
        <f t="shared" si="1"/>
        <v>0.7034277198211625</v>
      </c>
      <c r="J33" s="167"/>
      <c r="K33" s="167"/>
    </row>
    <row r="34" spans="2:11" ht="19.5" customHeight="1">
      <c r="B34" s="183" t="s">
        <v>264</v>
      </c>
      <c r="C34" s="184">
        <v>199</v>
      </c>
      <c r="D34" s="185">
        <f>+D33+C34</f>
        <v>671</v>
      </c>
      <c r="E34" s="184">
        <v>199</v>
      </c>
      <c r="F34" s="119">
        <f t="shared" si="2"/>
        <v>671</v>
      </c>
      <c r="G34" s="186">
        <f t="shared" si="0"/>
        <v>1</v>
      </c>
      <c r="H34" s="187">
        <f t="shared" si="0"/>
        <v>1</v>
      </c>
      <c r="I34" s="188">
        <f t="shared" si="1"/>
        <v>1</v>
      </c>
      <c r="J34" s="167"/>
      <c r="K34" s="167"/>
    </row>
    <row r="35" spans="2:11" ht="19.5" customHeight="1">
      <c r="B35" s="183" t="s">
        <v>265</v>
      </c>
      <c r="C35" s="184">
        <v>134</v>
      </c>
      <c r="D35" s="185">
        <f aca="true" t="shared" si="3" ref="D35:D41">+D34+C35</f>
        <v>805</v>
      </c>
      <c r="E35" s="184">
        <v>0</v>
      </c>
      <c r="F35" s="119">
        <f t="shared" si="2"/>
        <v>671</v>
      </c>
      <c r="G35" s="186" t="e">
        <f t="shared" si="0"/>
        <v>#DIV/0!</v>
      </c>
      <c r="H35" s="187">
        <f t="shared" si="0"/>
        <v>1.1997019374068554</v>
      </c>
      <c r="I35" s="188">
        <f t="shared" si="1"/>
        <v>1.1997019374068554</v>
      </c>
      <c r="J35" s="167"/>
      <c r="K35" s="167"/>
    </row>
    <row r="36" spans="2:11" ht="19.5" customHeight="1" hidden="1">
      <c r="B36" s="183" t="s">
        <v>266</v>
      </c>
      <c r="C36" s="184"/>
      <c r="D36" s="185">
        <f t="shared" si="3"/>
        <v>805</v>
      </c>
      <c r="E36" s="184">
        <v>0</v>
      </c>
      <c r="F36" s="119">
        <f t="shared" si="2"/>
        <v>671</v>
      </c>
      <c r="G36" s="186" t="e">
        <f t="shared" si="0"/>
        <v>#DIV/0!</v>
      </c>
      <c r="H36" s="187">
        <f t="shared" si="0"/>
        <v>1.1997019374068554</v>
      </c>
      <c r="I36" s="188">
        <f t="shared" si="1"/>
        <v>1.1997019374068554</v>
      </c>
      <c r="J36" s="167"/>
      <c r="K36" s="167"/>
    </row>
    <row r="37" spans="2:11" ht="19.5" customHeight="1" hidden="1">
      <c r="B37" s="183" t="s">
        <v>267</v>
      </c>
      <c r="C37" s="184"/>
      <c r="D37" s="185">
        <f t="shared" si="3"/>
        <v>805</v>
      </c>
      <c r="E37" s="184">
        <v>0</v>
      </c>
      <c r="F37" s="119">
        <f t="shared" si="2"/>
        <v>671</v>
      </c>
      <c r="G37" s="186" t="e">
        <f t="shared" si="0"/>
        <v>#DIV/0!</v>
      </c>
      <c r="H37" s="187">
        <f t="shared" si="0"/>
        <v>1.1997019374068554</v>
      </c>
      <c r="I37" s="188">
        <f t="shared" si="1"/>
        <v>1.1997019374068554</v>
      </c>
      <c r="J37" s="167"/>
      <c r="K37" s="167"/>
    </row>
    <row r="38" spans="2:11" ht="19.5" customHeight="1" hidden="1">
      <c r="B38" s="183" t="s">
        <v>268</v>
      </c>
      <c r="C38" s="184"/>
      <c r="D38" s="185">
        <f t="shared" si="3"/>
        <v>805</v>
      </c>
      <c r="E38" s="184">
        <v>0</v>
      </c>
      <c r="F38" s="119">
        <f t="shared" si="2"/>
        <v>671</v>
      </c>
      <c r="G38" s="186" t="e">
        <f t="shared" si="0"/>
        <v>#DIV/0!</v>
      </c>
      <c r="H38" s="187">
        <f t="shared" si="0"/>
        <v>1.1997019374068554</v>
      </c>
      <c r="I38" s="188">
        <f t="shared" si="1"/>
        <v>1.1997019374068554</v>
      </c>
      <c r="J38" s="167"/>
      <c r="K38" s="167"/>
    </row>
    <row r="39" spans="2:11" ht="19.5" customHeight="1" hidden="1">
      <c r="B39" s="183" t="s">
        <v>269</v>
      </c>
      <c r="C39" s="184"/>
      <c r="D39" s="185">
        <f t="shared" si="3"/>
        <v>805</v>
      </c>
      <c r="E39" s="184">
        <v>0</v>
      </c>
      <c r="F39" s="119">
        <f t="shared" si="2"/>
        <v>671</v>
      </c>
      <c r="G39" s="186" t="e">
        <f t="shared" si="0"/>
        <v>#DIV/0!</v>
      </c>
      <c r="H39" s="187">
        <f t="shared" si="0"/>
        <v>1.1997019374068554</v>
      </c>
      <c r="I39" s="188">
        <f t="shared" si="1"/>
        <v>1.1997019374068554</v>
      </c>
      <c r="J39" s="167"/>
      <c r="K39" s="167"/>
    </row>
    <row r="40" spans="2:11" ht="19.5" customHeight="1" hidden="1">
      <c r="B40" s="183" t="s">
        <v>270</v>
      </c>
      <c r="C40" s="184"/>
      <c r="D40" s="185">
        <f t="shared" si="3"/>
        <v>805</v>
      </c>
      <c r="E40" s="184">
        <v>0</v>
      </c>
      <c r="F40" s="119">
        <f t="shared" si="2"/>
        <v>671</v>
      </c>
      <c r="G40" s="186" t="e">
        <f t="shared" si="0"/>
        <v>#DIV/0!</v>
      </c>
      <c r="H40" s="187">
        <f t="shared" si="0"/>
        <v>1.1997019374068554</v>
      </c>
      <c r="I40" s="188">
        <f t="shared" si="1"/>
        <v>1.1997019374068554</v>
      </c>
      <c r="J40" s="167"/>
      <c r="K40" s="167"/>
    </row>
    <row r="41" spans="2:11" ht="19.5" customHeight="1" hidden="1">
      <c r="B41" s="183" t="s">
        <v>271</v>
      </c>
      <c r="C41" s="184"/>
      <c r="D41" s="185">
        <f t="shared" si="3"/>
        <v>805</v>
      </c>
      <c r="E41" s="184">
        <v>0</v>
      </c>
      <c r="F41" s="119">
        <f t="shared" si="2"/>
        <v>671</v>
      </c>
      <c r="G41" s="186" t="e">
        <f t="shared" si="0"/>
        <v>#DIV/0!</v>
      </c>
      <c r="H41" s="187">
        <f t="shared" si="0"/>
        <v>1.1997019374068554</v>
      </c>
      <c r="I41" s="188">
        <f t="shared" si="1"/>
        <v>1.1997019374068554</v>
      </c>
      <c r="J41" s="167"/>
      <c r="K41" s="167"/>
    </row>
    <row r="42" spans="2:11" ht="56.25" customHeight="1">
      <c r="B42" s="136" t="s">
        <v>272</v>
      </c>
      <c r="C42" s="491" t="s">
        <v>607</v>
      </c>
      <c r="D42" s="491"/>
      <c r="E42" s="491"/>
      <c r="F42" s="491"/>
      <c r="G42" s="491"/>
      <c r="H42" s="491"/>
      <c r="I42" s="491"/>
      <c r="J42" s="169"/>
      <c r="K42" s="169"/>
    </row>
    <row r="43" spans="2:11" ht="29.25" customHeight="1">
      <c r="B43" s="489" t="s">
        <v>273</v>
      </c>
      <c r="C43" s="489"/>
      <c r="D43" s="489"/>
      <c r="E43" s="489"/>
      <c r="F43" s="489"/>
      <c r="G43" s="489"/>
      <c r="H43" s="489"/>
      <c r="I43" s="489"/>
      <c r="J43" s="145"/>
      <c r="K43" s="145"/>
    </row>
    <row r="44" spans="2:11" ht="34.5" customHeight="1">
      <c r="B44" s="504"/>
      <c r="C44" s="505"/>
      <c r="D44" s="505"/>
      <c r="E44" s="505"/>
      <c r="F44" s="505"/>
      <c r="G44" s="505"/>
      <c r="H44" s="505"/>
      <c r="I44" s="506"/>
      <c r="J44" s="145"/>
      <c r="K44" s="145"/>
    </row>
    <row r="45" spans="2:11" ht="34.5" customHeight="1">
      <c r="B45" s="507"/>
      <c r="C45" s="508"/>
      <c r="D45" s="508"/>
      <c r="E45" s="508"/>
      <c r="F45" s="508"/>
      <c r="G45" s="508"/>
      <c r="H45" s="508"/>
      <c r="I45" s="509"/>
      <c r="J45" s="169"/>
      <c r="K45" s="169"/>
    </row>
    <row r="46" spans="2:11" ht="34.5" customHeight="1">
      <c r="B46" s="507"/>
      <c r="C46" s="508"/>
      <c r="D46" s="508"/>
      <c r="E46" s="508"/>
      <c r="F46" s="508"/>
      <c r="G46" s="508"/>
      <c r="H46" s="508"/>
      <c r="I46" s="509"/>
      <c r="J46" s="169"/>
      <c r="K46" s="169"/>
    </row>
    <row r="47" spans="2:11" ht="34.5" customHeight="1">
      <c r="B47" s="507"/>
      <c r="C47" s="508"/>
      <c r="D47" s="508"/>
      <c r="E47" s="508"/>
      <c r="F47" s="508"/>
      <c r="G47" s="508"/>
      <c r="H47" s="508"/>
      <c r="I47" s="509"/>
      <c r="J47" s="169"/>
      <c r="K47" s="169"/>
    </row>
    <row r="48" spans="2:11" ht="34.5" customHeight="1">
      <c r="B48" s="510"/>
      <c r="C48" s="511"/>
      <c r="D48" s="511"/>
      <c r="E48" s="511"/>
      <c r="F48" s="511"/>
      <c r="G48" s="511"/>
      <c r="H48" s="511"/>
      <c r="I48" s="512"/>
      <c r="J48" s="105"/>
      <c r="K48" s="105"/>
    </row>
    <row r="49" spans="2:11" ht="78.75" customHeight="1">
      <c r="B49" s="189" t="s">
        <v>274</v>
      </c>
      <c r="C49" s="479" t="s">
        <v>608</v>
      </c>
      <c r="D49" s="480"/>
      <c r="E49" s="480"/>
      <c r="F49" s="480"/>
      <c r="G49" s="480"/>
      <c r="H49" s="480"/>
      <c r="I49" s="481"/>
      <c r="J49" s="170"/>
      <c r="K49" s="170"/>
    </row>
    <row r="50" spans="2:11" ht="30" customHeight="1">
      <c r="B50" s="189" t="s">
        <v>275</v>
      </c>
      <c r="C50" s="479" t="s">
        <v>371</v>
      </c>
      <c r="D50" s="480"/>
      <c r="E50" s="480"/>
      <c r="F50" s="480"/>
      <c r="G50" s="480"/>
      <c r="H50" s="480"/>
      <c r="I50" s="481"/>
      <c r="J50" s="170"/>
      <c r="K50" s="170"/>
    </row>
    <row r="51" spans="2:11" ht="44.25" customHeight="1">
      <c r="B51" s="136" t="s">
        <v>276</v>
      </c>
      <c r="C51" s="479" t="s">
        <v>585</v>
      </c>
      <c r="D51" s="480"/>
      <c r="E51" s="480"/>
      <c r="F51" s="480"/>
      <c r="G51" s="480"/>
      <c r="H51" s="480"/>
      <c r="I51" s="481"/>
      <c r="J51" s="170"/>
      <c r="K51" s="170"/>
    </row>
    <row r="52" spans="2:11" ht="29.25" customHeight="1">
      <c r="B52" s="434" t="s">
        <v>277</v>
      </c>
      <c r="C52" s="434"/>
      <c r="D52" s="434"/>
      <c r="E52" s="434"/>
      <c r="F52" s="434"/>
      <c r="G52" s="434"/>
      <c r="H52" s="434"/>
      <c r="I52" s="434"/>
      <c r="J52" s="170"/>
      <c r="K52" s="170"/>
    </row>
    <row r="53" spans="2:11" ht="33" customHeight="1">
      <c r="B53" s="513" t="s">
        <v>278</v>
      </c>
      <c r="C53" s="166" t="s">
        <v>279</v>
      </c>
      <c r="D53" s="492" t="s">
        <v>280</v>
      </c>
      <c r="E53" s="492"/>
      <c r="F53" s="492"/>
      <c r="G53" s="492" t="s">
        <v>281</v>
      </c>
      <c r="H53" s="492"/>
      <c r="I53" s="492"/>
      <c r="J53" s="171"/>
      <c r="K53" s="171"/>
    </row>
    <row r="54" spans="2:11" ht="33.75" customHeight="1">
      <c r="B54" s="513"/>
      <c r="C54" s="295">
        <v>43987</v>
      </c>
      <c r="D54" s="493" t="s">
        <v>584</v>
      </c>
      <c r="E54" s="494"/>
      <c r="F54" s="495"/>
      <c r="G54" s="496" t="s">
        <v>603</v>
      </c>
      <c r="H54" s="497"/>
      <c r="I54" s="498"/>
      <c r="J54" s="171"/>
      <c r="K54" s="171"/>
    </row>
    <row r="55" spans="2:11" ht="31.5" customHeight="1">
      <c r="B55" s="168" t="s">
        <v>282</v>
      </c>
      <c r="C55" s="499" t="s">
        <v>359</v>
      </c>
      <c r="D55" s="500"/>
      <c r="E55" s="501" t="s">
        <v>283</v>
      </c>
      <c r="F55" s="501"/>
      <c r="G55" s="502" t="s">
        <v>601</v>
      </c>
      <c r="H55" s="502"/>
      <c r="I55" s="503"/>
      <c r="J55" s="172"/>
      <c r="K55" s="172"/>
    </row>
    <row r="56" spans="2:11" ht="31.5" customHeight="1">
      <c r="B56" s="168" t="s">
        <v>284</v>
      </c>
      <c r="C56" s="453" t="s">
        <v>582</v>
      </c>
      <c r="D56" s="453"/>
      <c r="E56" s="513" t="s">
        <v>285</v>
      </c>
      <c r="F56" s="513"/>
      <c r="G56" s="454" t="s">
        <v>600</v>
      </c>
      <c r="H56" s="454"/>
      <c r="I56" s="454"/>
      <c r="J56" s="172"/>
      <c r="K56" s="172"/>
    </row>
    <row r="57" spans="2:11" ht="31.5" customHeight="1">
      <c r="B57" s="168" t="s">
        <v>286</v>
      </c>
      <c r="C57" s="453"/>
      <c r="D57" s="453"/>
      <c r="E57" s="514" t="s">
        <v>287</v>
      </c>
      <c r="F57" s="515"/>
      <c r="G57" s="518"/>
      <c r="H57" s="519"/>
      <c r="I57" s="520"/>
      <c r="J57" s="173"/>
      <c r="K57" s="173"/>
    </row>
    <row r="58" spans="2:11" ht="31.5" customHeight="1">
      <c r="B58" s="168" t="s">
        <v>288</v>
      </c>
      <c r="C58" s="453"/>
      <c r="D58" s="453"/>
      <c r="E58" s="516"/>
      <c r="F58" s="517"/>
      <c r="G58" s="521"/>
      <c r="H58" s="522"/>
      <c r="I58" s="523"/>
      <c r="J58" s="173"/>
      <c r="K58" s="173"/>
    </row>
    <row r="59" spans="2:11" ht="15" hidden="1">
      <c r="B59" s="108"/>
      <c r="C59" s="108"/>
      <c r="D59" s="11"/>
      <c r="E59" s="11"/>
      <c r="F59" s="11"/>
      <c r="G59" s="11"/>
      <c r="H59" s="11"/>
      <c r="I59" s="109"/>
      <c r="J59" s="110"/>
      <c r="K59" s="110"/>
    </row>
    <row r="60" spans="2:11" ht="12.75" hidden="1">
      <c r="B60" s="174"/>
      <c r="C60" s="175"/>
      <c r="D60" s="175"/>
      <c r="E60" s="176"/>
      <c r="F60" s="176"/>
      <c r="G60" s="177"/>
      <c r="H60" s="178"/>
      <c r="I60" s="175"/>
      <c r="J60" s="179"/>
      <c r="K60" s="179"/>
    </row>
    <row r="61" spans="2:11" ht="12.75" hidden="1">
      <c r="B61" s="174"/>
      <c r="C61" s="175"/>
      <c r="D61" s="175"/>
      <c r="E61" s="176"/>
      <c r="F61" s="176"/>
      <c r="G61" s="177"/>
      <c r="H61" s="178"/>
      <c r="I61" s="175"/>
      <c r="J61" s="179"/>
      <c r="K61" s="179"/>
    </row>
    <row r="62" spans="2:11" ht="12.75" hidden="1">
      <c r="B62" s="174"/>
      <c r="C62" s="175"/>
      <c r="D62" s="175"/>
      <c r="E62" s="176"/>
      <c r="F62" s="176"/>
      <c r="G62" s="177"/>
      <c r="H62" s="178"/>
      <c r="I62" s="175"/>
      <c r="J62" s="179"/>
      <c r="K62" s="179"/>
    </row>
    <row r="63" spans="2:11" ht="12.75" hidden="1">
      <c r="B63" s="174"/>
      <c r="C63" s="175"/>
      <c r="D63" s="175"/>
      <c r="E63" s="176"/>
      <c r="F63" s="176"/>
      <c r="G63" s="177"/>
      <c r="H63" s="178"/>
      <c r="I63" s="175"/>
      <c r="J63" s="179"/>
      <c r="K63" s="179"/>
    </row>
    <row r="64" spans="2:11" ht="12.75" hidden="1">
      <c r="B64" s="174"/>
      <c r="C64" s="175"/>
      <c r="D64" s="175"/>
      <c r="E64" s="176"/>
      <c r="F64" s="176"/>
      <c r="G64" s="177"/>
      <c r="H64" s="178"/>
      <c r="I64" s="175"/>
      <c r="J64" s="179"/>
      <c r="K64" s="179"/>
    </row>
    <row r="65" spans="2:11" ht="12.75" hidden="1">
      <c r="B65" s="174"/>
      <c r="C65" s="175"/>
      <c r="D65" s="175"/>
      <c r="E65" s="176"/>
      <c r="F65" s="176"/>
      <c r="G65" s="177"/>
      <c r="H65" s="178"/>
      <c r="I65" s="175"/>
      <c r="J65" s="179"/>
      <c r="K65" s="179"/>
    </row>
    <row r="66" spans="2:11" ht="12.75" hidden="1">
      <c r="B66" s="174"/>
      <c r="C66" s="175"/>
      <c r="D66" s="175"/>
      <c r="E66" s="176"/>
      <c r="F66" s="176"/>
      <c r="G66" s="177"/>
      <c r="H66" s="178"/>
      <c r="I66" s="175"/>
      <c r="J66" s="179"/>
      <c r="K66" s="179"/>
    </row>
    <row r="67" spans="2:11" ht="12.75" hidden="1">
      <c r="B67" s="174"/>
      <c r="C67" s="175"/>
      <c r="D67" s="175"/>
      <c r="E67" s="176"/>
      <c r="F67" s="176"/>
      <c r="G67" s="177"/>
      <c r="H67" s="178"/>
      <c r="I67" s="175"/>
      <c r="J67" s="179"/>
      <c r="K67" s="179"/>
    </row>
  </sheetData>
  <sheetProtection formatCells="0" formatColumns="0" formatRows="0"/>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1:I51"/>
    <mergeCell ref="B52:I52"/>
    <mergeCell ref="C50:I50"/>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D10:E10"/>
    <mergeCell ref="F10:G10"/>
    <mergeCell ref="F9:I9"/>
    <mergeCell ref="B2:B5"/>
    <mergeCell ref="C5:F5"/>
    <mergeCell ref="C2:I2"/>
    <mergeCell ref="C3:I3"/>
    <mergeCell ref="C4:I4"/>
    <mergeCell ref="B6:I6"/>
    <mergeCell ref="G5:I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K19"/>
  <sheetViews>
    <sheetView zoomScale="90" zoomScaleNormal="90" zoomScalePageLayoutView="0" workbookViewId="0" topLeftCell="E14">
      <selection activeCell="J26" sqref="J26"/>
    </sheetView>
  </sheetViews>
  <sheetFormatPr defaultColWidth="11.421875" defaultRowHeight="15"/>
  <cols>
    <col min="1" max="1" width="1.28515625" style="0" customWidth="1"/>
    <col min="2" max="2" width="20.140625" style="115" customWidth="1"/>
    <col min="3" max="3" width="34.57421875" style="0" customWidth="1"/>
    <col min="4" max="4" width="14.28125" style="0" customWidth="1"/>
    <col min="5" max="5" width="9.8515625" style="0" customWidth="1"/>
    <col min="6" max="6" width="47.00390625" style="0" customWidth="1"/>
    <col min="7" max="7" width="16.140625" style="0" customWidth="1"/>
    <col min="8" max="8" width="16.140625" style="115" customWidth="1"/>
    <col min="9" max="9" width="16.28125" style="0" customWidth="1"/>
    <col min="10" max="10" width="15.7109375" style="0" customWidth="1"/>
    <col min="11" max="11" width="33.8515625" style="0" customWidth="1"/>
    <col min="13" max="13" width="17.8515625" style="0" bestFit="1" customWidth="1"/>
    <col min="108" max="108" width="11.421875" style="0" customWidth="1"/>
    <col min="198" max="198" width="1.421875" style="0" customWidth="1"/>
  </cols>
  <sheetData>
    <row r="1" spans="2:10" ht="23.25" customHeight="1" thickBot="1">
      <c r="B1" s="539"/>
      <c r="C1" s="542" t="s">
        <v>363</v>
      </c>
      <c r="D1" s="543"/>
      <c r="E1" s="543"/>
      <c r="F1" s="543"/>
      <c r="G1" s="543"/>
      <c r="H1" s="543"/>
      <c r="I1" s="543"/>
      <c r="J1" s="544"/>
    </row>
    <row r="2" spans="2:10" ht="18" customHeight="1" thickBot="1">
      <c r="B2" s="540"/>
      <c r="C2" s="545" t="s">
        <v>118</v>
      </c>
      <c r="D2" s="546"/>
      <c r="E2" s="546"/>
      <c r="F2" s="546"/>
      <c r="G2" s="546"/>
      <c r="H2" s="546"/>
      <c r="I2" s="546"/>
      <c r="J2" s="547"/>
    </row>
    <row r="3" spans="2:10" ht="18" customHeight="1" thickBot="1">
      <c r="B3" s="540"/>
      <c r="C3" s="545" t="s">
        <v>364</v>
      </c>
      <c r="D3" s="546"/>
      <c r="E3" s="546"/>
      <c r="F3" s="546"/>
      <c r="G3" s="546"/>
      <c r="H3" s="546"/>
      <c r="I3" s="546"/>
      <c r="J3" s="547"/>
    </row>
    <row r="4" spans="2:10" ht="18" customHeight="1" thickBot="1">
      <c r="B4" s="541"/>
      <c r="C4" s="545" t="s">
        <v>365</v>
      </c>
      <c r="D4" s="546"/>
      <c r="E4" s="546"/>
      <c r="F4" s="546"/>
      <c r="G4" s="546"/>
      <c r="H4" s="548" t="s">
        <v>362</v>
      </c>
      <c r="I4" s="549"/>
      <c r="J4" s="550"/>
    </row>
    <row r="5" spans="2:10" ht="18" customHeight="1" thickBot="1">
      <c r="B5" s="111"/>
      <c r="C5" s="112"/>
      <c r="D5" s="112"/>
      <c r="E5" s="112"/>
      <c r="F5" s="112"/>
      <c r="G5" s="112"/>
      <c r="H5" s="112"/>
      <c r="I5" s="112"/>
      <c r="J5" s="113"/>
    </row>
    <row r="6" spans="2:10" ht="51.75" customHeight="1" thickBot="1">
      <c r="B6" s="122" t="s">
        <v>327</v>
      </c>
      <c r="C6" s="529" t="str">
        <f>+'[2]HV 2'!C11</f>
        <v>6219 - Apoyo Institucional en convenio con la Policía Nacional</v>
      </c>
      <c r="D6" s="530"/>
      <c r="E6" s="531"/>
      <c r="F6" s="114"/>
      <c r="G6" s="112"/>
      <c r="H6" s="112"/>
      <c r="I6" s="112"/>
      <c r="J6" s="113"/>
    </row>
    <row r="7" spans="2:10" ht="32.25" customHeight="1" thickBot="1">
      <c r="B7" s="26" t="s">
        <v>0</v>
      </c>
      <c r="C7" s="529" t="s">
        <v>355</v>
      </c>
      <c r="D7" s="530"/>
      <c r="E7" s="531"/>
      <c r="F7" s="114"/>
      <c r="G7" s="112"/>
      <c r="H7" s="112"/>
      <c r="I7" s="112"/>
      <c r="J7" s="113"/>
    </row>
    <row r="8" spans="2:10" ht="32.25" customHeight="1" thickBot="1">
      <c r="B8" s="123" t="s">
        <v>289</v>
      </c>
      <c r="C8" s="526" t="s">
        <v>356</v>
      </c>
      <c r="D8" s="527"/>
      <c r="E8" s="528"/>
      <c r="F8" s="27"/>
      <c r="G8" s="112"/>
      <c r="H8" s="112"/>
      <c r="I8" s="112"/>
      <c r="J8" s="113"/>
    </row>
    <row r="9" spans="2:10" ht="32.25" customHeight="1" thickBot="1">
      <c r="B9" s="123" t="s">
        <v>156</v>
      </c>
      <c r="C9" s="526" t="s">
        <v>357</v>
      </c>
      <c r="D9" s="527"/>
      <c r="E9" s="528"/>
      <c r="F9" s="27"/>
      <c r="G9" s="112"/>
      <c r="H9" s="112"/>
      <c r="I9" s="112"/>
      <c r="J9" s="113"/>
    </row>
    <row r="10" spans="2:10" ht="33.75" customHeight="1" thickBot="1">
      <c r="B10" s="123" t="s">
        <v>328</v>
      </c>
      <c r="C10" s="526" t="str">
        <f>+'[2]HV 1'!F9</f>
        <v>26. Realizar 6.000 controles preventivos y regulatorios.</v>
      </c>
      <c r="D10" s="527"/>
      <c r="E10" s="528"/>
      <c r="F10" s="114"/>
      <c r="G10" s="112"/>
      <c r="H10" s="112"/>
      <c r="I10" s="112"/>
      <c r="J10" s="113"/>
    </row>
    <row r="11" ht="45" customHeight="1"/>
    <row r="12" spans="2:11" ht="22.5" customHeight="1">
      <c r="B12" s="536" t="s">
        <v>375</v>
      </c>
      <c r="C12" s="537"/>
      <c r="D12" s="537"/>
      <c r="E12" s="537"/>
      <c r="F12" s="537"/>
      <c r="G12" s="537"/>
      <c r="H12" s="538"/>
      <c r="I12" s="551" t="s">
        <v>290</v>
      </c>
      <c r="J12" s="552"/>
      <c r="K12" s="552"/>
    </row>
    <row r="13" spans="2:11" s="116" customFormat="1" ht="30" customHeight="1">
      <c r="B13" s="532" t="s">
        <v>291</v>
      </c>
      <c r="C13" s="532" t="s">
        <v>292</v>
      </c>
      <c r="D13" s="532" t="s">
        <v>329</v>
      </c>
      <c r="E13" s="532" t="s">
        <v>293</v>
      </c>
      <c r="F13" s="532" t="s">
        <v>294</v>
      </c>
      <c r="G13" s="532" t="s">
        <v>330</v>
      </c>
      <c r="H13" s="532" t="s">
        <v>331</v>
      </c>
      <c r="I13" s="534" t="s">
        <v>332</v>
      </c>
      <c r="J13" s="534" t="s">
        <v>333</v>
      </c>
      <c r="K13" s="534" t="s">
        <v>334</v>
      </c>
    </row>
    <row r="14" spans="2:11" s="116" customFormat="1" ht="15">
      <c r="B14" s="533"/>
      <c r="C14" s="533"/>
      <c r="D14" s="533"/>
      <c r="E14" s="533"/>
      <c r="F14" s="533"/>
      <c r="G14" s="533"/>
      <c r="H14" s="533"/>
      <c r="I14" s="535"/>
      <c r="J14" s="535"/>
      <c r="K14" s="535"/>
    </row>
    <row r="15" spans="1:11" s="116" customFormat="1" ht="52.5" customHeight="1">
      <c r="A15" s="126"/>
      <c r="B15" s="525">
        <v>1</v>
      </c>
      <c r="C15" s="524" t="s">
        <v>335</v>
      </c>
      <c r="D15" s="129">
        <v>0</v>
      </c>
      <c r="E15" s="124">
        <v>1</v>
      </c>
      <c r="F15" s="120" t="s">
        <v>336</v>
      </c>
      <c r="G15" s="125">
        <v>0</v>
      </c>
      <c r="H15" s="134">
        <v>43831</v>
      </c>
      <c r="I15" s="125">
        <v>0</v>
      </c>
      <c r="J15" s="134">
        <v>43831</v>
      </c>
      <c r="K15" s="268" t="s">
        <v>587</v>
      </c>
    </row>
    <row r="16" spans="1:11" ht="52.5" customHeight="1">
      <c r="A16" s="128"/>
      <c r="B16" s="525"/>
      <c r="C16" s="524"/>
      <c r="D16" s="129">
        <v>0</v>
      </c>
      <c r="E16" s="267">
        <v>2</v>
      </c>
      <c r="F16" s="130" t="s">
        <v>347</v>
      </c>
      <c r="G16" s="131">
        <v>0</v>
      </c>
      <c r="H16" s="132">
        <v>43862</v>
      </c>
      <c r="I16" s="125">
        <v>0</v>
      </c>
      <c r="J16" s="132">
        <v>43862</v>
      </c>
      <c r="K16" s="268" t="s">
        <v>588</v>
      </c>
    </row>
    <row r="17" spans="1:11" ht="52.5" customHeight="1">
      <c r="A17" s="128"/>
      <c r="B17" s="525"/>
      <c r="C17" s="524"/>
      <c r="D17" s="129">
        <v>0</v>
      </c>
      <c r="E17" s="267">
        <v>3</v>
      </c>
      <c r="F17" s="130" t="s">
        <v>346</v>
      </c>
      <c r="G17" s="131">
        <v>0</v>
      </c>
      <c r="H17" s="132">
        <v>43862</v>
      </c>
      <c r="I17" s="125">
        <v>0</v>
      </c>
      <c r="J17" s="132">
        <v>43922</v>
      </c>
      <c r="K17" s="268" t="s">
        <v>590</v>
      </c>
    </row>
    <row r="18" spans="1:11" ht="52.5" customHeight="1">
      <c r="A18" s="128"/>
      <c r="B18" s="525"/>
      <c r="C18" s="524"/>
      <c r="D18" s="129">
        <v>0</v>
      </c>
      <c r="E18" s="267">
        <v>67</v>
      </c>
      <c r="F18" s="130" t="s">
        <v>348</v>
      </c>
      <c r="G18" s="131">
        <v>0</v>
      </c>
      <c r="H18" s="133">
        <v>43891</v>
      </c>
      <c r="I18" s="125">
        <v>0</v>
      </c>
      <c r="J18" s="133">
        <v>43891</v>
      </c>
      <c r="K18" s="268" t="s">
        <v>592</v>
      </c>
    </row>
    <row r="19" spans="1:11" ht="52.5" customHeight="1">
      <c r="A19" s="128"/>
      <c r="B19" s="525"/>
      <c r="C19" s="524"/>
      <c r="D19" s="129">
        <v>0</v>
      </c>
      <c r="E19" s="267">
        <v>8</v>
      </c>
      <c r="F19" s="130" t="s">
        <v>345</v>
      </c>
      <c r="G19" s="131">
        <v>0</v>
      </c>
      <c r="H19" s="132">
        <v>43862</v>
      </c>
      <c r="I19" s="125">
        <v>0</v>
      </c>
      <c r="J19" s="132">
        <v>43862</v>
      </c>
      <c r="K19" s="268" t="s">
        <v>589</v>
      </c>
    </row>
  </sheetData>
  <sheetProtection/>
  <mergeCells count="25">
    <mergeCell ref="C6:E6"/>
    <mergeCell ref="B12:H12"/>
    <mergeCell ref="B1:B4"/>
    <mergeCell ref="C1:J1"/>
    <mergeCell ref="C2:J2"/>
    <mergeCell ref="C3:J3"/>
    <mergeCell ref="C4:G4"/>
    <mergeCell ref="H4:J4"/>
    <mergeCell ref="I12:K12"/>
    <mergeCell ref="H13:H14"/>
    <mergeCell ref="I13:I14"/>
    <mergeCell ref="J13:J14"/>
    <mergeCell ref="K13:K14"/>
    <mergeCell ref="B13:B14"/>
    <mergeCell ref="C13:C14"/>
    <mergeCell ref="D13:D14"/>
    <mergeCell ref="F13:F14"/>
    <mergeCell ref="G13:G14"/>
    <mergeCell ref="C15:C19"/>
    <mergeCell ref="B15:B19"/>
    <mergeCell ref="C8:E8"/>
    <mergeCell ref="C9:E9"/>
    <mergeCell ref="C7:E7"/>
    <mergeCell ref="C10:E10"/>
    <mergeCell ref="E13:E14"/>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B2:N68"/>
  <sheetViews>
    <sheetView zoomScale="80" zoomScaleNormal="80" zoomScalePageLayoutView="0" workbookViewId="0" topLeftCell="A1">
      <selection activeCell="C34" sqref="C34"/>
    </sheetView>
  </sheetViews>
  <sheetFormatPr defaultColWidth="11.421875" defaultRowHeight="15"/>
  <cols>
    <col min="1" max="1" width="0.9921875" style="138" customWidth="1"/>
    <col min="2" max="2" width="25.421875" style="137" customWidth="1"/>
    <col min="3" max="3" width="14.57421875" style="138" customWidth="1"/>
    <col min="4" max="4" width="20.140625" style="138" customWidth="1"/>
    <col min="5" max="5" width="16.421875" style="138" customWidth="1"/>
    <col min="6" max="6" width="25.00390625" style="138" customWidth="1"/>
    <col min="7" max="7" width="22.00390625" style="139" customWidth="1"/>
    <col min="8" max="8" width="20.57421875" style="138" customWidth="1"/>
    <col min="9" max="9" width="22.421875" style="138" customWidth="1"/>
    <col min="10" max="11" width="22.421875" style="140" customWidth="1"/>
    <col min="12" max="21" width="11.421875" style="141" customWidth="1"/>
    <col min="22" max="24" width="11.421875" style="142" customWidth="1"/>
    <col min="25" max="16384" width="11.421875" style="138" customWidth="1"/>
  </cols>
  <sheetData>
    <row r="1" ht="6" customHeight="1"/>
    <row r="2" spans="2:13" ht="25.5" customHeight="1">
      <c r="B2" s="426"/>
      <c r="C2" s="394" t="s">
        <v>370</v>
      </c>
      <c r="D2" s="394"/>
      <c r="E2" s="394"/>
      <c r="F2" s="394"/>
      <c r="G2" s="394"/>
      <c r="H2" s="394"/>
      <c r="I2" s="394"/>
      <c r="J2" s="143"/>
      <c r="K2" s="143"/>
      <c r="M2" s="104" t="s">
        <v>197</v>
      </c>
    </row>
    <row r="3" spans="2:13" ht="25.5" customHeight="1">
      <c r="B3" s="426"/>
      <c r="C3" s="427" t="s">
        <v>118</v>
      </c>
      <c r="D3" s="427"/>
      <c r="E3" s="427"/>
      <c r="F3" s="427"/>
      <c r="G3" s="427"/>
      <c r="H3" s="427"/>
      <c r="I3" s="427"/>
      <c r="J3" s="143"/>
      <c r="K3" s="143"/>
      <c r="M3" s="104" t="s">
        <v>198</v>
      </c>
    </row>
    <row r="4" spans="2:13" ht="25.5" customHeight="1">
      <c r="B4" s="426"/>
      <c r="C4" s="427" t="s">
        <v>199</v>
      </c>
      <c r="D4" s="427"/>
      <c r="E4" s="427"/>
      <c r="F4" s="427"/>
      <c r="G4" s="427"/>
      <c r="H4" s="427"/>
      <c r="I4" s="427"/>
      <c r="J4" s="143"/>
      <c r="K4" s="143"/>
      <c r="M4" s="104" t="s">
        <v>200</v>
      </c>
    </row>
    <row r="5" spans="2:13" ht="25.5" customHeight="1">
      <c r="B5" s="426"/>
      <c r="C5" s="427" t="s">
        <v>201</v>
      </c>
      <c r="D5" s="427"/>
      <c r="E5" s="427"/>
      <c r="F5" s="427"/>
      <c r="G5" s="321" t="s">
        <v>362</v>
      </c>
      <c r="H5" s="321"/>
      <c r="I5" s="321"/>
      <c r="J5" s="143"/>
      <c r="K5" s="143"/>
      <c r="M5" s="104" t="s">
        <v>202</v>
      </c>
    </row>
    <row r="6" spans="2:11" ht="23.25" customHeight="1">
      <c r="B6" s="428" t="s">
        <v>203</v>
      </c>
      <c r="C6" s="429"/>
      <c r="D6" s="429"/>
      <c r="E6" s="429"/>
      <c r="F6" s="429"/>
      <c r="G6" s="429"/>
      <c r="H6" s="429"/>
      <c r="I6" s="430"/>
      <c r="J6" s="105"/>
      <c r="K6" s="105"/>
    </row>
    <row r="7" spans="2:11" ht="24" customHeight="1">
      <c r="B7" s="431" t="s">
        <v>204</v>
      </c>
      <c r="C7" s="432"/>
      <c r="D7" s="432"/>
      <c r="E7" s="432"/>
      <c r="F7" s="432"/>
      <c r="G7" s="432"/>
      <c r="H7" s="432"/>
      <c r="I7" s="433"/>
      <c r="J7" s="144"/>
      <c r="K7" s="144"/>
    </row>
    <row r="8" spans="2:14" ht="24" customHeight="1">
      <c r="B8" s="434" t="s">
        <v>205</v>
      </c>
      <c r="C8" s="434"/>
      <c r="D8" s="434"/>
      <c r="E8" s="434"/>
      <c r="F8" s="434"/>
      <c r="G8" s="434"/>
      <c r="H8" s="434"/>
      <c r="I8" s="434"/>
      <c r="J8" s="145"/>
      <c r="K8" s="145"/>
      <c r="N8" s="146" t="s">
        <v>206</v>
      </c>
    </row>
    <row r="9" spans="2:14" ht="30.75" customHeight="1">
      <c r="B9" s="147" t="s">
        <v>342</v>
      </c>
      <c r="C9" s="148">
        <v>27</v>
      </c>
      <c r="D9" s="435" t="s">
        <v>343</v>
      </c>
      <c r="E9" s="435"/>
      <c r="F9" s="438" t="s">
        <v>602</v>
      </c>
      <c r="G9" s="440"/>
      <c r="H9" s="440"/>
      <c r="I9" s="441"/>
      <c r="J9" s="149"/>
      <c r="K9" s="149"/>
      <c r="M9" s="104" t="s">
        <v>207</v>
      </c>
      <c r="N9" s="146" t="s">
        <v>208</v>
      </c>
    </row>
    <row r="10" spans="2:14" ht="55.5" customHeight="1">
      <c r="B10" s="150" t="s">
        <v>209</v>
      </c>
      <c r="C10" s="151" t="s">
        <v>228</v>
      </c>
      <c r="D10" s="436" t="s">
        <v>210</v>
      </c>
      <c r="E10" s="437"/>
      <c r="F10" s="438" t="str">
        <f>+'HV 1'!F10:G10</f>
        <v>Direección de Gestión de Tránsito y Control de Tránsito y Transporte / Subdirección de Control de Tránsito y Transporte</v>
      </c>
      <c r="G10" s="439"/>
      <c r="H10" s="152" t="s">
        <v>211</v>
      </c>
      <c r="I10" s="151" t="s">
        <v>228</v>
      </c>
      <c r="J10" s="153"/>
      <c r="K10" s="153"/>
      <c r="M10" s="104" t="s">
        <v>212</v>
      </c>
      <c r="N10" s="146" t="s">
        <v>213</v>
      </c>
    </row>
    <row r="11" spans="2:14" ht="30.75" customHeight="1">
      <c r="B11" s="154" t="s">
        <v>214</v>
      </c>
      <c r="C11" s="442" t="s">
        <v>305</v>
      </c>
      <c r="D11" s="442"/>
      <c r="E11" s="442"/>
      <c r="F11" s="442"/>
      <c r="G11" s="152" t="s">
        <v>215</v>
      </c>
      <c r="H11" s="443">
        <v>6219</v>
      </c>
      <c r="I11" s="444"/>
      <c r="J11" s="155"/>
      <c r="K11" s="155"/>
      <c r="M11" s="104" t="s">
        <v>216</v>
      </c>
      <c r="N11" s="146" t="s">
        <v>217</v>
      </c>
    </row>
    <row r="12" spans="2:13" ht="30.75" customHeight="1">
      <c r="B12" s="154" t="s">
        <v>218</v>
      </c>
      <c r="C12" s="445" t="s">
        <v>212</v>
      </c>
      <c r="D12" s="445"/>
      <c r="E12" s="445"/>
      <c r="F12" s="445"/>
      <c r="G12" s="152" t="s">
        <v>219</v>
      </c>
      <c r="H12" s="446" t="s">
        <v>366</v>
      </c>
      <c r="I12" s="447"/>
      <c r="J12" s="156"/>
      <c r="K12" s="156"/>
      <c r="M12" s="106" t="s">
        <v>220</v>
      </c>
    </row>
    <row r="13" spans="2:13" ht="30.75" customHeight="1">
      <c r="B13" s="154" t="s">
        <v>221</v>
      </c>
      <c r="C13" s="448" t="s">
        <v>191</v>
      </c>
      <c r="D13" s="448"/>
      <c r="E13" s="448"/>
      <c r="F13" s="448"/>
      <c r="G13" s="448"/>
      <c r="H13" s="448"/>
      <c r="I13" s="449"/>
      <c r="J13" s="157"/>
      <c r="K13" s="157"/>
      <c r="M13" s="106"/>
    </row>
    <row r="14" spans="2:14" ht="30.75" customHeight="1">
      <c r="B14" s="154" t="s">
        <v>222</v>
      </c>
      <c r="C14" s="450" t="s">
        <v>310</v>
      </c>
      <c r="D14" s="451"/>
      <c r="E14" s="451"/>
      <c r="F14" s="451"/>
      <c r="G14" s="451"/>
      <c r="H14" s="451"/>
      <c r="I14" s="452"/>
      <c r="J14" s="153"/>
      <c r="K14" s="153"/>
      <c r="M14" s="106"/>
      <c r="N14" s="146" t="s">
        <v>223</v>
      </c>
    </row>
    <row r="15" spans="2:14" ht="30.75" customHeight="1">
      <c r="B15" s="154" t="s">
        <v>224</v>
      </c>
      <c r="C15" s="453" t="s">
        <v>316</v>
      </c>
      <c r="D15" s="453"/>
      <c r="E15" s="453"/>
      <c r="F15" s="453"/>
      <c r="G15" s="152" t="s">
        <v>225</v>
      </c>
      <c r="H15" s="454" t="s">
        <v>238</v>
      </c>
      <c r="I15" s="455"/>
      <c r="J15" s="153"/>
      <c r="K15" s="153"/>
      <c r="M15" s="106" t="s">
        <v>227</v>
      </c>
      <c r="N15" s="146" t="s">
        <v>228</v>
      </c>
    </row>
    <row r="16" spans="2:13" ht="30.75" customHeight="1">
      <c r="B16" s="154" t="s">
        <v>229</v>
      </c>
      <c r="C16" s="456" t="s">
        <v>580</v>
      </c>
      <c r="D16" s="457"/>
      <c r="E16" s="457"/>
      <c r="F16" s="457"/>
      <c r="G16" s="152" t="s">
        <v>340</v>
      </c>
      <c r="H16" s="454" t="s">
        <v>206</v>
      </c>
      <c r="I16" s="455"/>
      <c r="J16" s="153"/>
      <c r="K16" s="153"/>
      <c r="M16" s="106" t="s">
        <v>231</v>
      </c>
    </row>
    <row r="17" spans="2:14" ht="40.5" customHeight="1">
      <c r="B17" s="154" t="s">
        <v>232</v>
      </c>
      <c r="C17" s="458" t="s">
        <v>317</v>
      </c>
      <c r="D17" s="458"/>
      <c r="E17" s="458"/>
      <c r="F17" s="458"/>
      <c r="G17" s="458"/>
      <c r="H17" s="458"/>
      <c r="I17" s="459"/>
      <c r="J17" s="157"/>
      <c r="K17" s="157"/>
      <c r="M17" s="106" t="s">
        <v>233</v>
      </c>
      <c r="N17" s="146" t="s">
        <v>190</v>
      </c>
    </row>
    <row r="18" spans="2:14" ht="30.75" customHeight="1">
      <c r="B18" s="154" t="s">
        <v>234</v>
      </c>
      <c r="C18" s="453" t="s">
        <v>318</v>
      </c>
      <c r="D18" s="453"/>
      <c r="E18" s="453"/>
      <c r="F18" s="453"/>
      <c r="G18" s="453"/>
      <c r="H18" s="453"/>
      <c r="I18" s="460"/>
      <c r="J18" s="158"/>
      <c r="K18" s="158"/>
      <c r="M18" s="106" t="s">
        <v>235</v>
      </c>
      <c r="N18" s="146" t="s">
        <v>191</v>
      </c>
    </row>
    <row r="19" spans="2:14" ht="30.75" customHeight="1">
      <c r="B19" s="154" t="s">
        <v>236</v>
      </c>
      <c r="C19" s="461" t="s">
        <v>319</v>
      </c>
      <c r="D19" s="461"/>
      <c r="E19" s="461"/>
      <c r="F19" s="461"/>
      <c r="G19" s="461"/>
      <c r="H19" s="461"/>
      <c r="I19" s="462"/>
      <c r="J19" s="159"/>
      <c r="K19" s="159"/>
      <c r="M19" s="106"/>
      <c r="N19" s="146" t="s">
        <v>339</v>
      </c>
    </row>
    <row r="20" spans="2:14" ht="30.75" customHeight="1">
      <c r="B20" s="154" t="s">
        <v>237</v>
      </c>
      <c r="C20" s="463" t="s">
        <v>320</v>
      </c>
      <c r="D20" s="463"/>
      <c r="E20" s="463"/>
      <c r="F20" s="463"/>
      <c r="G20" s="463"/>
      <c r="H20" s="463"/>
      <c r="I20" s="464"/>
      <c r="J20" s="160"/>
      <c r="K20" s="160"/>
      <c r="M20" s="106" t="s">
        <v>238</v>
      </c>
      <c r="N20" s="146" t="s">
        <v>193</v>
      </c>
    </row>
    <row r="21" spans="2:14" ht="27.75" customHeight="1">
      <c r="B21" s="465" t="s">
        <v>239</v>
      </c>
      <c r="C21" s="467" t="s">
        <v>240</v>
      </c>
      <c r="D21" s="467"/>
      <c r="E21" s="467"/>
      <c r="F21" s="468" t="s">
        <v>241</v>
      </c>
      <c r="G21" s="468"/>
      <c r="H21" s="468"/>
      <c r="I21" s="469"/>
      <c r="J21" s="161"/>
      <c r="K21" s="161"/>
      <c r="M21" s="106" t="s">
        <v>226</v>
      </c>
      <c r="N21" s="146" t="s">
        <v>325</v>
      </c>
    </row>
    <row r="22" spans="2:14" ht="34.5" customHeight="1">
      <c r="B22" s="466"/>
      <c r="C22" s="461" t="s">
        <v>308</v>
      </c>
      <c r="D22" s="461"/>
      <c r="E22" s="461"/>
      <c r="F22" s="461" t="s">
        <v>309</v>
      </c>
      <c r="G22" s="461"/>
      <c r="H22" s="461"/>
      <c r="I22" s="462"/>
      <c r="J22" s="159"/>
      <c r="K22" s="159"/>
      <c r="M22" s="106" t="s">
        <v>242</v>
      </c>
      <c r="N22" s="146" t="s">
        <v>194</v>
      </c>
    </row>
    <row r="23" spans="2:14" ht="39.75" customHeight="1">
      <c r="B23" s="154" t="s">
        <v>243</v>
      </c>
      <c r="C23" s="454" t="s">
        <v>320</v>
      </c>
      <c r="D23" s="454"/>
      <c r="E23" s="454"/>
      <c r="F23" s="454" t="s">
        <v>320</v>
      </c>
      <c r="G23" s="454"/>
      <c r="H23" s="454"/>
      <c r="I23" s="455"/>
      <c r="J23" s="153"/>
      <c r="K23" s="153"/>
      <c r="M23" s="106"/>
      <c r="N23" s="146" t="s">
        <v>195</v>
      </c>
    </row>
    <row r="24" spans="2:14" ht="44.25" customHeight="1">
      <c r="B24" s="154" t="s">
        <v>244</v>
      </c>
      <c r="C24" s="553" t="s">
        <v>353</v>
      </c>
      <c r="D24" s="554"/>
      <c r="E24" s="555"/>
      <c r="F24" s="438" t="s">
        <v>354</v>
      </c>
      <c r="G24" s="440"/>
      <c r="H24" s="440"/>
      <c r="I24" s="441"/>
      <c r="J24" s="158"/>
      <c r="K24" s="158"/>
      <c r="M24" s="107"/>
      <c r="N24" s="146" t="s">
        <v>196</v>
      </c>
    </row>
    <row r="25" spans="2:13" ht="29.25" customHeight="1">
      <c r="B25" s="154" t="s">
        <v>245</v>
      </c>
      <c r="C25" s="473" t="s">
        <v>580</v>
      </c>
      <c r="D25" s="474"/>
      <c r="E25" s="475"/>
      <c r="F25" s="152" t="s">
        <v>246</v>
      </c>
      <c r="G25" s="556">
        <v>18635</v>
      </c>
      <c r="H25" s="557"/>
      <c r="I25" s="558"/>
      <c r="J25" s="162"/>
      <c r="K25" s="162"/>
      <c r="M25" s="107"/>
    </row>
    <row r="26" spans="2:13" ht="27" customHeight="1">
      <c r="B26" s="154" t="s">
        <v>247</v>
      </c>
      <c r="C26" s="438" t="s">
        <v>581</v>
      </c>
      <c r="D26" s="440"/>
      <c r="E26" s="439"/>
      <c r="F26" s="152" t="s">
        <v>248</v>
      </c>
      <c r="G26" s="556">
        <v>13109</v>
      </c>
      <c r="H26" s="557"/>
      <c r="I26" s="558"/>
      <c r="J26" s="163"/>
      <c r="K26" s="163"/>
      <c r="M26" s="107"/>
    </row>
    <row r="27" spans="2:13" ht="108" customHeight="1">
      <c r="B27" s="164" t="s">
        <v>249</v>
      </c>
      <c r="C27" s="482" t="s">
        <v>233</v>
      </c>
      <c r="D27" s="483"/>
      <c r="E27" s="484"/>
      <c r="F27" s="165" t="s">
        <v>250</v>
      </c>
      <c r="G27" s="485" t="s">
        <v>369</v>
      </c>
      <c r="H27" s="486"/>
      <c r="I27" s="487"/>
      <c r="J27" s="161"/>
      <c r="K27" s="161"/>
      <c r="M27" s="107"/>
    </row>
    <row r="28" spans="2:13" ht="30" customHeight="1">
      <c r="B28" s="488" t="s">
        <v>251</v>
      </c>
      <c r="C28" s="489"/>
      <c r="D28" s="489"/>
      <c r="E28" s="489"/>
      <c r="F28" s="489"/>
      <c r="G28" s="489"/>
      <c r="H28" s="489"/>
      <c r="I28" s="490"/>
      <c r="J28" s="145"/>
      <c r="K28" s="145"/>
      <c r="M28" s="107"/>
    </row>
    <row r="29" spans="2:13" ht="56.25" customHeight="1">
      <c r="B29" s="180" t="s">
        <v>252</v>
      </c>
      <c r="C29" s="135" t="s">
        <v>253</v>
      </c>
      <c r="D29" s="135" t="s">
        <v>254</v>
      </c>
      <c r="E29" s="135" t="s">
        <v>255</v>
      </c>
      <c r="F29" s="135" t="s">
        <v>256</v>
      </c>
      <c r="G29" s="181" t="s">
        <v>257</v>
      </c>
      <c r="H29" s="181" t="s">
        <v>258</v>
      </c>
      <c r="I29" s="182" t="s">
        <v>259</v>
      </c>
      <c r="J29" s="159"/>
      <c r="K29" s="297"/>
      <c r="M29" s="107"/>
    </row>
    <row r="30" spans="2:13" ht="19.5" customHeight="1">
      <c r="B30" s="183" t="s">
        <v>260</v>
      </c>
      <c r="C30" s="190">
        <v>3200</v>
      </c>
      <c r="D30" s="191">
        <f>+C30</f>
        <v>3200</v>
      </c>
      <c r="E30" s="190">
        <v>3200</v>
      </c>
      <c r="F30" s="119">
        <f>+E30</f>
        <v>3200</v>
      </c>
      <c r="G30" s="186">
        <f>+C30/E30</f>
        <v>1</v>
      </c>
      <c r="H30" s="187">
        <f>+D30/F30</f>
        <v>1</v>
      </c>
      <c r="I30" s="188">
        <f>+D30/$G$26</f>
        <v>0.24410710199099855</v>
      </c>
      <c r="J30" s="167"/>
      <c r="K30" s="167"/>
      <c r="M30" s="107"/>
    </row>
    <row r="31" spans="2:13" ht="19.5" customHeight="1">
      <c r="B31" s="183" t="s">
        <v>261</v>
      </c>
      <c r="C31" s="190">
        <v>2200</v>
      </c>
      <c r="D31" s="191">
        <f>+D30+C31</f>
        <v>5400</v>
      </c>
      <c r="E31" s="190">
        <v>2200</v>
      </c>
      <c r="F31" s="119">
        <f>+F30+E31</f>
        <v>5400</v>
      </c>
      <c r="G31" s="186">
        <f aca="true" t="shared" si="0" ref="G31:H41">+C31/E31</f>
        <v>1</v>
      </c>
      <c r="H31" s="187">
        <f t="shared" si="0"/>
        <v>1</v>
      </c>
      <c r="I31" s="188">
        <f aca="true" t="shared" si="1" ref="I31:I41">+D31/$G$26</f>
        <v>0.41193073460981006</v>
      </c>
      <c r="J31" s="296"/>
      <c r="K31" s="296"/>
      <c r="M31" s="107"/>
    </row>
    <row r="32" spans="2:13" ht="19.5" customHeight="1">
      <c r="B32" s="183" t="s">
        <v>262</v>
      </c>
      <c r="C32" s="190">
        <v>2200</v>
      </c>
      <c r="D32" s="191">
        <f>+D31+C32</f>
        <v>7600</v>
      </c>
      <c r="E32" s="190">
        <v>2200</v>
      </c>
      <c r="F32" s="119">
        <f>+F31+E32</f>
        <v>7600</v>
      </c>
      <c r="G32" s="186">
        <f t="shared" si="0"/>
        <v>1</v>
      </c>
      <c r="H32" s="187">
        <f t="shared" si="0"/>
        <v>1</v>
      </c>
      <c r="I32" s="188">
        <f t="shared" si="1"/>
        <v>0.5797543672286215</v>
      </c>
      <c r="J32" s="296"/>
      <c r="K32" s="167"/>
      <c r="M32" s="107"/>
    </row>
    <row r="33" spans="2:11" ht="19.5" customHeight="1">
      <c r="B33" s="183" t="s">
        <v>263</v>
      </c>
      <c r="C33" s="190">
        <v>2300</v>
      </c>
      <c r="D33" s="191">
        <f>+D32+C33</f>
        <v>9900</v>
      </c>
      <c r="E33" s="190">
        <v>2300</v>
      </c>
      <c r="F33" s="119">
        <f>+F32+E33</f>
        <v>9900</v>
      </c>
      <c r="G33" s="186">
        <f t="shared" si="0"/>
        <v>1</v>
      </c>
      <c r="H33" s="187">
        <f t="shared" si="0"/>
        <v>1</v>
      </c>
      <c r="I33" s="188">
        <f t="shared" si="1"/>
        <v>0.7552063467846518</v>
      </c>
      <c r="J33" s="167"/>
      <c r="K33" s="167"/>
    </row>
    <row r="34" spans="2:11" ht="19.5" customHeight="1">
      <c r="B34" s="183" t="s">
        <v>264</v>
      </c>
      <c r="C34" s="190">
        <v>3209</v>
      </c>
      <c r="D34" s="191">
        <f>+D33+C34</f>
        <v>13109</v>
      </c>
      <c r="E34" s="190">
        <v>3209</v>
      </c>
      <c r="F34" s="119">
        <f>+F33+E34</f>
        <v>13109</v>
      </c>
      <c r="G34" s="186">
        <f t="shared" si="0"/>
        <v>1</v>
      </c>
      <c r="H34" s="187">
        <f t="shared" si="0"/>
        <v>1</v>
      </c>
      <c r="I34" s="188">
        <f t="shared" si="1"/>
        <v>1</v>
      </c>
      <c r="J34" s="167"/>
      <c r="K34" s="167"/>
    </row>
    <row r="35" spans="2:11" ht="19.5" customHeight="1">
      <c r="B35" s="183" t="s">
        <v>265</v>
      </c>
      <c r="C35" s="190">
        <v>1821</v>
      </c>
      <c r="D35" s="191">
        <f aca="true" t="shared" si="2" ref="D35:D41">+D34+C35</f>
        <v>14930</v>
      </c>
      <c r="E35" s="190">
        <v>0</v>
      </c>
      <c r="F35" s="119">
        <f aca="true" t="shared" si="3" ref="F35:F41">+E35+F34</f>
        <v>13109</v>
      </c>
      <c r="G35" s="186" t="e">
        <f t="shared" si="0"/>
        <v>#DIV/0!</v>
      </c>
      <c r="H35" s="187">
        <f t="shared" si="0"/>
        <v>1.1389121977267527</v>
      </c>
      <c r="I35" s="188">
        <f t="shared" si="1"/>
        <v>1.1389121977267527</v>
      </c>
      <c r="J35" s="167"/>
      <c r="K35" s="167"/>
    </row>
    <row r="36" spans="2:11" ht="19.5" customHeight="1" hidden="1">
      <c r="B36" s="183" t="s">
        <v>266</v>
      </c>
      <c r="C36" s="190"/>
      <c r="D36" s="191">
        <f t="shared" si="2"/>
        <v>14930</v>
      </c>
      <c r="E36" s="190"/>
      <c r="F36" s="119">
        <f t="shared" si="3"/>
        <v>13109</v>
      </c>
      <c r="G36" s="186" t="e">
        <f t="shared" si="0"/>
        <v>#DIV/0!</v>
      </c>
      <c r="H36" s="187">
        <f t="shared" si="0"/>
        <v>1.1389121977267527</v>
      </c>
      <c r="I36" s="188">
        <f t="shared" si="1"/>
        <v>1.1389121977267527</v>
      </c>
      <c r="J36" s="167"/>
      <c r="K36" s="167"/>
    </row>
    <row r="37" spans="2:11" ht="19.5" customHeight="1" hidden="1">
      <c r="B37" s="183" t="s">
        <v>267</v>
      </c>
      <c r="C37" s="190"/>
      <c r="D37" s="191">
        <f t="shared" si="2"/>
        <v>14930</v>
      </c>
      <c r="E37" s="190"/>
      <c r="F37" s="119">
        <f t="shared" si="3"/>
        <v>13109</v>
      </c>
      <c r="G37" s="186" t="e">
        <f t="shared" si="0"/>
        <v>#DIV/0!</v>
      </c>
      <c r="H37" s="187">
        <f t="shared" si="0"/>
        <v>1.1389121977267527</v>
      </c>
      <c r="I37" s="188">
        <f t="shared" si="1"/>
        <v>1.1389121977267527</v>
      </c>
      <c r="J37" s="167"/>
      <c r="K37" s="167"/>
    </row>
    <row r="38" spans="2:11" ht="19.5" customHeight="1" hidden="1">
      <c r="B38" s="183" t="s">
        <v>268</v>
      </c>
      <c r="C38" s="190"/>
      <c r="D38" s="191">
        <f t="shared" si="2"/>
        <v>14930</v>
      </c>
      <c r="E38" s="190"/>
      <c r="F38" s="119">
        <f t="shared" si="3"/>
        <v>13109</v>
      </c>
      <c r="G38" s="186" t="e">
        <f t="shared" si="0"/>
        <v>#DIV/0!</v>
      </c>
      <c r="H38" s="187">
        <f t="shared" si="0"/>
        <v>1.1389121977267527</v>
      </c>
      <c r="I38" s="188">
        <f t="shared" si="1"/>
        <v>1.1389121977267527</v>
      </c>
      <c r="J38" s="167"/>
      <c r="K38" s="167"/>
    </row>
    <row r="39" spans="2:11" ht="19.5" customHeight="1" hidden="1">
      <c r="B39" s="183" t="s">
        <v>269</v>
      </c>
      <c r="C39" s="190"/>
      <c r="D39" s="191">
        <f t="shared" si="2"/>
        <v>14930</v>
      </c>
      <c r="E39" s="190"/>
      <c r="F39" s="119">
        <f t="shared" si="3"/>
        <v>13109</v>
      </c>
      <c r="G39" s="186" t="e">
        <f t="shared" si="0"/>
        <v>#DIV/0!</v>
      </c>
      <c r="H39" s="187">
        <f t="shared" si="0"/>
        <v>1.1389121977267527</v>
      </c>
      <c r="I39" s="188">
        <f t="shared" si="1"/>
        <v>1.1389121977267527</v>
      </c>
      <c r="J39" s="167"/>
      <c r="K39" s="167"/>
    </row>
    <row r="40" spans="2:11" ht="19.5" customHeight="1" hidden="1">
      <c r="B40" s="183" t="s">
        <v>270</v>
      </c>
      <c r="C40" s="190"/>
      <c r="D40" s="191">
        <f t="shared" si="2"/>
        <v>14930</v>
      </c>
      <c r="E40" s="190"/>
      <c r="F40" s="119">
        <f t="shared" si="3"/>
        <v>13109</v>
      </c>
      <c r="G40" s="186" t="e">
        <f t="shared" si="0"/>
        <v>#DIV/0!</v>
      </c>
      <c r="H40" s="187">
        <f t="shared" si="0"/>
        <v>1.1389121977267527</v>
      </c>
      <c r="I40" s="188">
        <f t="shared" si="1"/>
        <v>1.1389121977267527</v>
      </c>
      <c r="J40" s="167"/>
      <c r="K40" s="167"/>
    </row>
    <row r="41" spans="2:11" ht="19.5" customHeight="1" hidden="1">
      <c r="B41" s="183" t="s">
        <v>271</v>
      </c>
      <c r="C41" s="190"/>
      <c r="D41" s="191">
        <f t="shared" si="2"/>
        <v>14930</v>
      </c>
      <c r="E41" s="190"/>
      <c r="F41" s="119">
        <f t="shared" si="3"/>
        <v>13109</v>
      </c>
      <c r="G41" s="186" t="e">
        <f t="shared" si="0"/>
        <v>#DIV/0!</v>
      </c>
      <c r="H41" s="187">
        <f t="shared" si="0"/>
        <v>1.1389121977267527</v>
      </c>
      <c r="I41" s="188">
        <f t="shared" si="1"/>
        <v>1.1389121977267527</v>
      </c>
      <c r="J41" s="167"/>
      <c r="K41" s="167"/>
    </row>
    <row r="42" spans="2:11" ht="53.25" customHeight="1">
      <c r="B42" s="136" t="s">
        <v>272</v>
      </c>
      <c r="C42" s="491" t="s">
        <v>606</v>
      </c>
      <c r="D42" s="491"/>
      <c r="E42" s="491"/>
      <c r="F42" s="491"/>
      <c r="G42" s="491"/>
      <c r="H42" s="491"/>
      <c r="I42" s="491"/>
      <c r="J42" s="169"/>
      <c r="K42" s="169"/>
    </row>
    <row r="43" spans="2:11" ht="29.25" customHeight="1">
      <c r="B43" s="489" t="s">
        <v>273</v>
      </c>
      <c r="C43" s="489"/>
      <c r="D43" s="489"/>
      <c r="E43" s="489"/>
      <c r="F43" s="489"/>
      <c r="G43" s="489"/>
      <c r="H43" s="489"/>
      <c r="I43" s="489"/>
      <c r="J43" s="145"/>
      <c r="K43" s="145"/>
    </row>
    <row r="44" spans="2:11" ht="40.5" customHeight="1">
      <c r="B44" s="504"/>
      <c r="C44" s="505"/>
      <c r="D44" s="505"/>
      <c r="E44" s="505"/>
      <c r="F44" s="505"/>
      <c r="G44" s="505"/>
      <c r="H44" s="505"/>
      <c r="I44" s="506"/>
      <c r="J44" s="145"/>
      <c r="K44" s="145"/>
    </row>
    <row r="45" spans="2:11" ht="40.5" customHeight="1">
      <c r="B45" s="507"/>
      <c r="C45" s="508"/>
      <c r="D45" s="508"/>
      <c r="E45" s="508"/>
      <c r="F45" s="508"/>
      <c r="G45" s="508"/>
      <c r="H45" s="508"/>
      <c r="I45" s="509"/>
      <c r="J45" s="169"/>
      <c r="K45" s="169"/>
    </row>
    <row r="46" spans="2:11" ht="40.5" customHeight="1">
      <c r="B46" s="507"/>
      <c r="C46" s="508"/>
      <c r="D46" s="508"/>
      <c r="E46" s="508"/>
      <c r="F46" s="508"/>
      <c r="G46" s="508"/>
      <c r="H46" s="508"/>
      <c r="I46" s="509"/>
      <c r="J46" s="169"/>
      <c r="K46" s="169"/>
    </row>
    <row r="47" spans="2:11" ht="40.5" customHeight="1">
      <c r="B47" s="507"/>
      <c r="C47" s="508"/>
      <c r="D47" s="508"/>
      <c r="E47" s="508"/>
      <c r="F47" s="508"/>
      <c r="G47" s="508"/>
      <c r="H47" s="508"/>
      <c r="I47" s="509"/>
      <c r="J47" s="169"/>
      <c r="K47" s="169"/>
    </row>
    <row r="48" spans="2:11" ht="40.5" customHeight="1">
      <c r="B48" s="510"/>
      <c r="C48" s="511"/>
      <c r="D48" s="511"/>
      <c r="E48" s="511"/>
      <c r="F48" s="511"/>
      <c r="G48" s="511"/>
      <c r="H48" s="511"/>
      <c r="I48" s="512"/>
      <c r="J48" s="105"/>
      <c r="K48" s="105"/>
    </row>
    <row r="49" spans="2:11" ht="67.5" customHeight="1">
      <c r="B49" s="189" t="s">
        <v>274</v>
      </c>
      <c r="C49" s="479" t="s">
        <v>609</v>
      </c>
      <c r="D49" s="480"/>
      <c r="E49" s="480"/>
      <c r="F49" s="480"/>
      <c r="G49" s="480"/>
      <c r="H49" s="480"/>
      <c r="I49" s="481"/>
      <c r="J49" s="170"/>
      <c r="K49" s="170"/>
    </row>
    <row r="50" spans="2:11" ht="27" customHeight="1">
      <c r="B50" s="189" t="s">
        <v>275</v>
      </c>
      <c r="C50" s="479" t="s">
        <v>371</v>
      </c>
      <c r="D50" s="480"/>
      <c r="E50" s="480"/>
      <c r="F50" s="480"/>
      <c r="G50" s="480"/>
      <c r="H50" s="480"/>
      <c r="I50" s="481"/>
      <c r="J50" s="170"/>
      <c r="K50" s="170"/>
    </row>
    <row r="51" spans="2:11" ht="69.75" customHeight="1">
      <c r="B51" s="136" t="s">
        <v>276</v>
      </c>
      <c r="C51" s="479" t="s">
        <v>586</v>
      </c>
      <c r="D51" s="480"/>
      <c r="E51" s="480"/>
      <c r="F51" s="480"/>
      <c r="G51" s="480"/>
      <c r="H51" s="480"/>
      <c r="I51" s="481"/>
      <c r="J51" s="170"/>
      <c r="K51" s="170"/>
    </row>
    <row r="52" spans="2:11" ht="29.25" customHeight="1">
      <c r="B52" s="434" t="s">
        <v>277</v>
      </c>
      <c r="C52" s="434"/>
      <c r="D52" s="434"/>
      <c r="E52" s="434"/>
      <c r="F52" s="434"/>
      <c r="G52" s="434"/>
      <c r="H52" s="434"/>
      <c r="I52" s="434"/>
      <c r="J52" s="170"/>
      <c r="K52" s="170"/>
    </row>
    <row r="53" spans="2:11" ht="33" customHeight="1">
      <c r="B53" s="513" t="s">
        <v>278</v>
      </c>
      <c r="C53" s="166" t="s">
        <v>279</v>
      </c>
      <c r="D53" s="492" t="s">
        <v>280</v>
      </c>
      <c r="E53" s="492"/>
      <c r="F53" s="492"/>
      <c r="G53" s="492" t="s">
        <v>281</v>
      </c>
      <c r="H53" s="492"/>
      <c r="I53" s="492"/>
      <c r="J53" s="171"/>
      <c r="K53" s="171"/>
    </row>
    <row r="54" spans="2:11" ht="33" customHeight="1">
      <c r="B54" s="513"/>
      <c r="C54" s="295">
        <v>43920</v>
      </c>
      <c r="D54" s="493" t="s">
        <v>584</v>
      </c>
      <c r="E54" s="494"/>
      <c r="F54" s="495"/>
      <c r="G54" s="496" t="s">
        <v>611</v>
      </c>
      <c r="H54" s="497"/>
      <c r="I54" s="498"/>
      <c r="J54" s="171"/>
      <c r="K54" s="171"/>
    </row>
    <row r="55" spans="2:11" ht="42" customHeight="1">
      <c r="B55" s="513"/>
      <c r="C55" s="295">
        <v>43987</v>
      </c>
      <c r="D55" s="493" t="s">
        <v>584</v>
      </c>
      <c r="E55" s="494"/>
      <c r="F55" s="495"/>
      <c r="G55" s="496" t="s">
        <v>610</v>
      </c>
      <c r="H55" s="497"/>
      <c r="I55" s="498"/>
      <c r="J55" s="171"/>
      <c r="K55" s="171"/>
    </row>
    <row r="56" spans="2:11" ht="31.5" customHeight="1">
      <c r="B56" s="168" t="s">
        <v>282</v>
      </c>
      <c r="C56" s="499" t="str">
        <f>+'HV 1'!C55:D55</f>
        <v>ANGELICA MARIA PICO</v>
      </c>
      <c r="D56" s="500"/>
      <c r="E56" s="501" t="s">
        <v>283</v>
      </c>
      <c r="F56" s="501"/>
      <c r="G56" s="502" t="s">
        <v>601</v>
      </c>
      <c r="H56" s="502"/>
      <c r="I56" s="503"/>
      <c r="J56" s="172"/>
      <c r="K56" s="172"/>
    </row>
    <row r="57" spans="2:11" ht="31.5" customHeight="1">
      <c r="B57" s="168" t="s">
        <v>284</v>
      </c>
      <c r="C57" s="453" t="str">
        <f>+'HV 1'!C56:D56</f>
        <v>RAFAEL ALBERTO GONZALEZ RODRIGUEZ</v>
      </c>
      <c r="D57" s="453"/>
      <c r="E57" s="513" t="s">
        <v>285</v>
      </c>
      <c r="F57" s="513"/>
      <c r="G57" s="454" t="s">
        <v>600</v>
      </c>
      <c r="H57" s="454"/>
      <c r="I57" s="454"/>
      <c r="J57" s="172"/>
      <c r="K57" s="172"/>
    </row>
    <row r="58" spans="2:11" ht="31.5" customHeight="1">
      <c r="B58" s="168" t="s">
        <v>286</v>
      </c>
      <c r="C58" s="453"/>
      <c r="D58" s="453"/>
      <c r="E58" s="514" t="s">
        <v>287</v>
      </c>
      <c r="F58" s="515"/>
      <c r="G58" s="518"/>
      <c r="H58" s="519"/>
      <c r="I58" s="520"/>
      <c r="J58" s="173"/>
      <c r="K58" s="173"/>
    </row>
    <row r="59" spans="2:11" ht="31.5" customHeight="1">
      <c r="B59" s="168" t="s">
        <v>288</v>
      </c>
      <c r="C59" s="453"/>
      <c r="D59" s="453"/>
      <c r="E59" s="516"/>
      <c r="F59" s="517"/>
      <c r="G59" s="521"/>
      <c r="H59" s="522"/>
      <c r="I59" s="523"/>
      <c r="J59" s="173"/>
      <c r="K59" s="173"/>
    </row>
    <row r="60" spans="2:11" ht="15" hidden="1">
      <c r="B60" s="108"/>
      <c r="C60" s="108"/>
      <c r="D60" s="11"/>
      <c r="E60" s="11"/>
      <c r="F60" s="11"/>
      <c r="G60" s="11"/>
      <c r="H60" s="11"/>
      <c r="I60" s="109"/>
      <c r="J60" s="110"/>
      <c r="K60" s="110"/>
    </row>
    <row r="61" spans="2:11" ht="12.75" hidden="1">
      <c r="B61" s="174"/>
      <c r="C61" s="175"/>
      <c r="D61" s="175"/>
      <c r="E61" s="176"/>
      <c r="F61" s="176"/>
      <c r="G61" s="177"/>
      <c r="H61" s="178"/>
      <c r="I61" s="175"/>
      <c r="J61" s="179"/>
      <c r="K61" s="179"/>
    </row>
    <row r="62" spans="2:11" ht="12.75" hidden="1">
      <c r="B62" s="174"/>
      <c r="C62" s="175"/>
      <c r="D62" s="175"/>
      <c r="E62" s="176"/>
      <c r="F62" s="176"/>
      <c r="G62" s="177"/>
      <c r="H62" s="178"/>
      <c r="I62" s="175"/>
      <c r="J62" s="179"/>
      <c r="K62" s="179"/>
    </row>
    <row r="63" spans="2:11" ht="12.75" hidden="1">
      <c r="B63" s="174"/>
      <c r="C63" s="175"/>
      <c r="D63" s="175"/>
      <c r="E63" s="176"/>
      <c r="F63" s="176"/>
      <c r="G63" s="177"/>
      <c r="H63" s="178"/>
      <c r="I63" s="175"/>
      <c r="J63" s="179"/>
      <c r="K63" s="179"/>
    </row>
    <row r="64" spans="2:11" ht="12.75" hidden="1">
      <c r="B64" s="174"/>
      <c r="C64" s="175"/>
      <c r="D64" s="175"/>
      <c r="E64" s="176"/>
      <c r="F64" s="176"/>
      <c r="G64" s="177"/>
      <c r="H64" s="178"/>
      <c r="I64" s="175"/>
      <c r="J64" s="179"/>
      <c r="K64" s="179"/>
    </row>
    <row r="65" spans="2:11" ht="12.75" hidden="1">
      <c r="B65" s="174"/>
      <c r="C65" s="175"/>
      <c r="D65" s="175"/>
      <c r="E65" s="176"/>
      <c r="F65" s="176"/>
      <c r="G65" s="177"/>
      <c r="H65" s="178"/>
      <c r="I65" s="175"/>
      <c r="J65" s="179"/>
      <c r="K65" s="179"/>
    </row>
    <row r="66" spans="2:11" ht="12.75" hidden="1">
      <c r="B66" s="174"/>
      <c r="C66" s="175"/>
      <c r="D66" s="175"/>
      <c r="E66" s="176"/>
      <c r="F66" s="176"/>
      <c r="G66" s="177"/>
      <c r="H66" s="178"/>
      <c r="I66" s="175"/>
      <c r="J66" s="179"/>
      <c r="K66" s="179"/>
    </row>
    <row r="67" spans="2:11" ht="12.75" hidden="1">
      <c r="B67" s="174"/>
      <c r="C67" s="175"/>
      <c r="D67" s="175"/>
      <c r="E67" s="176"/>
      <c r="F67" s="176"/>
      <c r="G67" s="177"/>
      <c r="H67" s="178"/>
      <c r="I67" s="175"/>
      <c r="J67" s="179"/>
      <c r="K67" s="179"/>
    </row>
    <row r="68" spans="2:11" ht="12.75" hidden="1">
      <c r="B68" s="174"/>
      <c r="C68" s="175"/>
      <c r="D68" s="175"/>
      <c r="E68" s="176"/>
      <c r="F68" s="176"/>
      <c r="G68" s="177"/>
      <c r="H68" s="178"/>
      <c r="I68" s="175"/>
      <c r="J68" s="179"/>
      <c r="K68" s="179"/>
    </row>
  </sheetData>
  <sheetProtection formatCells="0" formatColumns="0" formatRows="0"/>
  <mergeCells count="67">
    <mergeCell ref="B43:I43"/>
    <mergeCell ref="B44:I48"/>
    <mergeCell ref="C57:D57"/>
    <mergeCell ref="E57:F57"/>
    <mergeCell ref="G57:I57"/>
    <mergeCell ref="C58:D58"/>
    <mergeCell ref="E58:F59"/>
    <mergeCell ref="G58:I59"/>
    <mergeCell ref="C59:D59"/>
    <mergeCell ref="B53:B55"/>
    <mergeCell ref="D53:F53"/>
    <mergeCell ref="G53:I53"/>
    <mergeCell ref="D55:F55"/>
    <mergeCell ref="G55:I55"/>
    <mergeCell ref="C56:D56"/>
    <mergeCell ref="E56:F56"/>
    <mergeCell ref="G56:I56"/>
    <mergeCell ref="D54:F54"/>
    <mergeCell ref="G54:I54"/>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D10:E10"/>
    <mergeCell ref="F10:G10"/>
    <mergeCell ref="F9:I9"/>
    <mergeCell ref="B2:B5"/>
    <mergeCell ref="C5:F5"/>
    <mergeCell ref="C2:I2"/>
    <mergeCell ref="C3:I3"/>
    <mergeCell ref="C4:I4"/>
    <mergeCell ref="B6:I6"/>
    <mergeCell ref="G5:I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20"/>
  <sheetViews>
    <sheetView zoomScale="90" zoomScaleNormal="90" zoomScalePageLayoutView="0" workbookViewId="0" topLeftCell="D15">
      <selection activeCell="F20" sqref="F20"/>
    </sheetView>
  </sheetViews>
  <sheetFormatPr defaultColWidth="11.421875" defaultRowHeight="15"/>
  <cols>
    <col min="1" max="1" width="1.28515625" style="0" customWidth="1"/>
    <col min="2" max="2" width="20.140625" style="115" customWidth="1"/>
    <col min="3" max="3" width="34.57421875" style="0" customWidth="1"/>
    <col min="4" max="4" width="14.28125" style="0" customWidth="1"/>
    <col min="5" max="5" width="9.8515625" style="0" customWidth="1"/>
    <col min="6" max="6" width="47.00390625" style="0" customWidth="1"/>
    <col min="7" max="8" width="16.140625" style="0" customWidth="1"/>
    <col min="9" max="9" width="16.28125" style="0" customWidth="1"/>
    <col min="10" max="10" width="15.7109375" style="0" customWidth="1"/>
    <col min="11" max="11" width="40.28125" style="0" customWidth="1"/>
    <col min="13" max="13" width="17.8515625" style="0" bestFit="1" customWidth="1"/>
    <col min="108" max="108" width="11.421875" style="0" customWidth="1"/>
    <col min="198" max="198" width="1.421875" style="0" customWidth="1"/>
  </cols>
  <sheetData>
    <row r="1" spans="2:10" ht="23.25" customHeight="1" thickBot="1">
      <c r="B1" s="539"/>
      <c r="C1" s="542" t="s">
        <v>363</v>
      </c>
      <c r="D1" s="543"/>
      <c r="E1" s="543"/>
      <c r="F1" s="543"/>
      <c r="G1" s="543"/>
      <c r="H1" s="543"/>
      <c r="I1" s="543"/>
      <c r="J1" s="544"/>
    </row>
    <row r="2" spans="2:10" ht="18" customHeight="1" thickBot="1">
      <c r="B2" s="540"/>
      <c r="C2" s="545" t="s">
        <v>118</v>
      </c>
      <c r="D2" s="546"/>
      <c r="E2" s="546"/>
      <c r="F2" s="546"/>
      <c r="G2" s="546"/>
      <c r="H2" s="546"/>
      <c r="I2" s="546"/>
      <c r="J2" s="547"/>
    </row>
    <row r="3" spans="2:10" ht="18" customHeight="1" thickBot="1">
      <c r="B3" s="540"/>
      <c r="C3" s="545" t="s">
        <v>364</v>
      </c>
      <c r="D3" s="546"/>
      <c r="E3" s="546"/>
      <c r="F3" s="546"/>
      <c r="G3" s="546"/>
      <c r="H3" s="546"/>
      <c r="I3" s="546"/>
      <c r="J3" s="547"/>
    </row>
    <row r="4" spans="2:10" ht="18" customHeight="1" thickBot="1">
      <c r="B4" s="541"/>
      <c r="C4" s="545" t="s">
        <v>365</v>
      </c>
      <c r="D4" s="546"/>
      <c r="E4" s="546"/>
      <c r="F4" s="546"/>
      <c r="G4" s="546"/>
      <c r="H4" s="548" t="s">
        <v>362</v>
      </c>
      <c r="I4" s="549"/>
      <c r="J4" s="550"/>
    </row>
    <row r="5" spans="2:10" ht="18" customHeight="1" thickBot="1">
      <c r="B5" s="111"/>
      <c r="C5" s="112"/>
      <c r="D5" s="112"/>
      <c r="E5" s="112"/>
      <c r="F5" s="112"/>
      <c r="G5" s="112"/>
      <c r="H5" s="112"/>
      <c r="I5" s="112"/>
      <c r="J5" s="113"/>
    </row>
    <row r="6" spans="2:10" ht="51.75" customHeight="1" thickBot="1">
      <c r="B6" s="122" t="s">
        <v>327</v>
      </c>
      <c r="C6" s="529" t="str">
        <f>+'[2]HV 2'!C11:F11</f>
        <v>6219 - Apoyo Institucional en convenio con la Policía Nacional</v>
      </c>
      <c r="D6" s="530"/>
      <c r="E6" s="531"/>
      <c r="F6" s="114"/>
      <c r="G6" s="112"/>
      <c r="H6" s="112"/>
      <c r="I6" s="112"/>
      <c r="J6" s="113"/>
    </row>
    <row r="7" spans="2:10" ht="32.25" customHeight="1" thickBot="1">
      <c r="B7" s="26" t="s">
        <v>0</v>
      </c>
      <c r="C7" s="529" t="str">
        <f>+'Act. 1'!C7:E7</f>
        <v>Dirección de Gestión de Tránsito y Control de Tránsito y Transporte</v>
      </c>
      <c r="D7" s="530"/>
      <c r="E7" s="531"/>
      <c r="F7" s="114"/>
      <c r="G7" s="112"/>
      <c r="H7" s="112"/>
      <c r="I7" s="112"/>
      <c r="J7" s="113"/>
    </row>
    <row r="8" spans="2:10" ht="32.25" customHeight="1" thickBot="1">
      <c r="B8" s="123" t="s">
        <v>289</v>
      </c>
      <c r="C8" s="526" t="str">
        <f>+'Act. 1'!C8:E8</f>
        <v>Subsecretaría de Gestión de la Movilidad</v>
      </c>
      <c r="D8" s="527"/>
      <c r="E8" s="528"/>
      <c r="F8" s="27"/>
      <c r="G8" s="112"/>
      <c r="H8" s="112"/>
      <c r="I8" s="112"/>
      <c r="J8" s="113"/>
    </row>
    <row r="9" spans="2:10" ht="32.25" customHeight="1" thickBot="1">
      <c r="B9" s="123" t="s">
        <v>156</v>
      </c>
      <c r="C9" s="526" t="str">
        <f>+'Act. 1'!C9:E9</f>
        <v>LEONARDO VASQUEZ ESCOBAR</v>
      </c>
      <c r="D9" s="527"/>
      <c r="E9" s="528"/>
      <c r="F9" s="27"/>
      <c r="G9" s="112"/>
      <c r="H9" s="112"/>
      <c r="I9" s="112"/>
      <c r="J9" s="113"/>
    </row>
    <row r="10" spans="2:10" ht="33.75" customHeight="1" thickBot="1">
      <c r="B10" s="123" t="s">
        <v>328</v>
      </c>
      <c r="C10" s="526" t="str">
        <f>+'HV 2'!F9</f>
        <v>27. Realizar 90.699 controles sancionatorios para mitigar problemas en seguridad vial.</v>
      </c>
      <c r="D10" s="527"/>
      <c r="E10" s="528"/>
      <c r="F10" s="114"/>
      <c r="G10" s="112"/>
      <c r="H10" s="112"/>
      <c r="I10" s="112"/>
      <c r="J10" s="113"/>
    </row>
    <row r="11" ht="45" customHeight="1"/>
    <row r="12" spans="2:11" ht="22.5" customHeight="1">
      <c r="B12" s="536" t="s">
        <v>375</v>
      </c>
      <c r="C12" s="537"/>
      <c r="D12" s="537"/>
      <c r="E12" s="537"/>
      <c r="F12" s="537"/>
      <c r="G12" s="537"/>
      <c r="H12" s="538"/>
      <c r="I12" s="551" t="s">
        <v>290</v>
      </c>
      <c r="J12" s="552"/>
      <c r="K12" s="552"/>
    </row>
    <row r="13" spans="2:11" s="116" customFormat="1" ht="30" customHeight="1">
      <c r="B13" s="532" t="s">
        <v>291</v>
      </c>
      <c r="C13" s="532" t="s">
        <v>292</v>
      </c>
      <c r="D13" s="532" t="s">
        <v>329</v>
      </c>
      <c r="E13" s="532" t="s">
        <v>293</v>
      </c>
      <c r="F13" s="532" t="s">
        <v>294</v>
      </c>
      <c r="G13" s="532" t="s">
        <v>330</v>
      </c>
      <c r="H13" s="532" t="s">
        <v>331</v>
      </c>
      <c r="I13" s="534" t="s">
        <v>332</v>
      </c>
      <c r="J13" s="561" t="s">
        <v>333</v>
      </c>
      <c r="K13" s="563" t="s">
        <v>334</v>
      </c>
    </row>
    <row r="14" spans="2:11" s="116" customFormat="1" ht="15">
      <c r="B14" s="559"/>
      <c r="C14" s="559"/>
      <c r="D14" s="559"/>
      <c r="E14" s="559"/>
      <c r="F14" s="559"/>
      <c r="G14" s="559"/>
      <c r="H14" s="559"/>
      <c r="I14" s="560"/>
      <c r="J14" s="562"/>
      <c r="K14" s="563"/>
    </row>
    <row r="15" spans="2:11" s="116" customFormat="1" ht="120" customHeight="1">
      <c r="B15" s="564">
        <v>1</v>
      </c>
      <c r="C15" s="565" t="s">
        <v>337</v>
      </c>
      <c r="D15" s="129">
        <v>0</v>
      </c>
      <c r="E15" s="124">
        <v>1</v>
      </c>
      <c r="F15" s="121" t="s">
        <v>338</v>
      </c>
      <c r="G15" s="125">
        <v>0</v>
      </c>
      <c r="H15" s="134">
        <v>43831</v>
      </c>
      <c r="I15" s="129">
        <v>0</v>
      </c>
      <c r="J15" s="134">
        <v>43831</v>
      </c>
      <c r="K15" s="121" t="s">
        <v>587</v>
      </c>
    </row>
    <row r="16" spans="2:11" ht="68.25" customHeight="1">
      <c r="B16" s="564"/>
      <c r="C16" s="565"/>
      <c r="D16" s="129">
        <v>0</v>
      </c>
      <c r="E16" s="267">
        <v>2</v>
      </c>
      <c r="F16" s="121" t="s">
        <v>341</v>
      </c>
      <c r="G16" s="129">
        <v>0</v>
      </c>
      <c r="H16" s="134">
        <v>43831</v>
      </c>
      <c r="I16" s="129">
        <v>0</v>
      </c>
      <c r="J16" s="134">
        <v>43831</v>
      </c>
      <c r="K16" s="121" t="s">
        <v>593</v>
      </c>
    </row>
    <row r="17" spans="2:11" ht="45">
      <c r="B17" s="564"/>
      <c r="C17" s="565"/>
      <c r="D17" s="129">
        <v>0</v>
      </c>
      <c r="E17" s="127">
        <v>3</v>
      </c>
      <c r="F17" s="121" t="s">
        <v>349</v>
      </c>
      <c r="G17" s="129">
        <v>0</v>
      </c>
      <c r="H17" s="134">
        <v>43831</v>
      </c>
      <c r="I17" s="129">
        <v>0</v>
      </c>
      <c r="J17" s="134">
        <v>43831</v>
      </c>
      <c r="K17" s="121" t="s">
        <v>594</v>
      </c>
    </row>
    <row r="18" spans="2:11" ht="59.25" customHeight="1">
      <c r="B18" s="564"/>
      <c r="C18" s="565"/>
      <c r="D18" s="129">
        <v>0</v>
      </c>
      <c r="E18" s="127">
        <v>4</v>
      </c>
      <c r="F18" s="121" t="s">
        <v>350</v>
      </c>
      <c r="G18" s="129">
        <v>0</v>
      </c>
      <c r="H18" s="134">
        <v>43891</v>
      </c>
      <c r="I18" s="129">
        <v>0</v>
      </c>
      <c r="J18" s="134">
        <v>44105</v>
      </c>
      <c r="K18" s="121" t="s">
        <v>591</v>
      </c>
    </row>
    <row r="19" spans="2:11" ht="75">
      <c r="B19" s="564"/>
      <c r="C19" s="565"/>
      <c r="D19" s="129">
        <v>0</v>
      </c>
      <c r="E19" s="127">
        <v>5</v>
      </c>
      <c r="F19" s="121" t="s">
        <v>351</v>
      </c>
      <c r="G19" s="129">
        <v>0</v>
      </c>
      <c r="H19" s="134">
        <v>43891</v>
      </c>
      <c r="I19" s="129">
        <v>0</v>
      </c>
      <c r="J19" s="134">
        <v>43891</v>
      </c>
      <c r="K19" s="121" t="s">
        <v>595</v>
      </c>
    </row>
    <row r="20" spans="2:11" ht="60">
      <c r="B20" s="564"/>
      <c r="C20" s="565"/>
      <c r="D20" s="129">
        <v>0</v>
      </c>
      <c r="E20" s="127">
        <v>11</v>
      </c>
      <c r="F20" s="121" t="s">
        <v>352</v>
      </c>
      <c r="G20" s="129">
        <v>0</v>
      </c>
      <c r="H20" s="134">
        <v>43952</v>
      </c>
      <c r="I20" s="129">
        <v>0</v>
      </c>
      <c r="J20" s="134">
        <v>43952</v>
      </c>
      <c r="K20" s="121" t="s">
        <v>596</v>
      </c>
    </row>
  </sheetData>
  <sheetProtection/>
  <mergeCells count="25">
    <mergeCell ref="B1:B4"/>
    <mergeCell ref="C1:J1"/>
    <mergeCell ref="C2:J2"/>
    <mergeCell ref="C3:J3"/>
    <mergeCell ref="C4:G4"/>
    <mergeCell ref="H4:J4"/>
    <mergeCell ref="E13:E14"/>
    <mergeCell ref="I13:I14"/>
    <mergeCell ref="J13:J14"/>
    <mergeCell ref="K13:K14"/>
    <mergeCell ref="B15:B20"/>
    <mergeCell ref="C15:C20"/>
    <mergeCell ref="F13:F14"/>
    <mergeCell ref="G13:G14"/>
    <mergeCell ref="H13:H14"/>
    <mergeCell ref="C6:E6"/>
    <mergeCell ref="C7:E7"/>
    <mergeCell ref="B12:H12"/>
    <mergeCell ref="I12:K12"/>
    <mergeCell ref="B13:B14"/>
    <mergeCell ref="C8:E8"/>
    <mergeCell ref="C9:E9"/>
    <mergeCell ref="C10:E10"/>
    <mergeCell ref="C13:C14"/>
    <mergeCell ref="D13:D14"/>
  </mergeCell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
      <selection activeCell="A52" sqref="A1:IV16384"/>
    </sheetView>
  </sheetViews>
  <sheetFormatPr defaultColWidth="11.421875" defaultRowHeight="15"/>
  <cols>
    <col min="1" max="1" width="65.28125" style="18" bestFit="1" customWidth="1"/>
    <col min="2" max="2" width="11.421875" style="3" customWidth="1"/>
    <col min="3" max="3" width="63.421875" style="18" customWidth="1"/>
    <col min="4" max="4" width="11.421875" style="18" customWidth="1"/>
    <col min="5" max="5" width="11.421875" style="19" customWidth="1"/>
    <col min="6" max="6" width="18.8515625" style="19" customWidth="1"/>
    <col min="7" max="16384" width="11.421875" style="3" customWidth="1"/>
  </cols>
  <sheetData>
    <row r="1" spans="1:6" ht="23.25" customHeight="1">
      <c r="A1" s="270" t="s">
        <v>376</v>
      </c>
      <c r="C1" s="270" t="s">
        <v>11</v>
      </c>
      <c r="E1" s="270" t="s">
        <v>33</v>
      </c>
      <c r="F1" s="270" t="s">
        <v>10</v>
      </c>
    </row>
    <row r="2" spans="1:6" ht="37.5" customHeight="1">
      <c r="A2" s="87" t="s">
        <v>377</v>
      </c>
      <c r="C2" s="22" t="s">
        <v>34</v>
      </c>
      <c r="E2" s="24">
        <v>1</v>
      </c>
      <c r="F2" s="24" t="s">
        <v>35</v>
      </c>
    </row>
    <row r="3" spans="1:6" ht="37.5" customHeight="1">
      <c r="A3" s="271" t="s">
        <v>378</v>
      </c>
      <c r="C3" s="22" t="s">
        <v>36</v>
      </c>
      <c r="E3" s="24">
        <v>2</v>
      </c>
      <c r="F3" s="24" t="s">
        <v>37</v>
      </c>
    </row>
    <row r="4" spans="3:6" ht="37.5" customHeight="1">
      <c r="C4" s="22" t="s">
        <v>38</v>
      </c>
      <c r="E4" s="24">
        <v>3</v>
      </c>
      <c r="F4" s="24" t="s">
        <v>39</v>
      </c>
    </row>
    <row r="5" spans="3:6" ht="37.5" customHeight="1">
      <c r="C5" s="22" t="s">
        <v>40</v>
      </c>
      <c r="E5" s="24">
        <v>4</v>
      </c>
      <c r="F5" s="24" t="s">
        <v>41</v>
      </c>
    </row>
    <row r="6" spans="1:6" ht="37.5" customHeight="1">
      <c r="A6" s="17" t="s">
        <v>153</v>
      </c>
      <c r="C6" s="22" t="s">
        <v>42</v>
      </c>
      <c r="E6" s="24">
        <v>5</v>
      </c>
      <c r="F6" s="24" t="s">
        <v>43</v>
      </c>
    </row>
    <row r="7" spans="1:6" ht="37.5" customHeight="1">
      <c r="A7" s="22" t="s">
        <v>138</v>
      </c>
      <c r="C7" s="22" t="s">
        <v>44</v>
      </c>
      <c r="E7" s="24">
        <v>6</v>
      </c>
      <c r="F7" s="24" t="s">
        <v>45</v>
      </c>
    </row>
    <row r="8" spans="1:6" ht="37.5" customHeight="1">
      <c r="A8" s="22" t="s">
        <v>139</v>
      </c>
      <c r="C8" s="22" t="s">
        <v>67</v>
      </c>
      <c r="E8" s="24">
        <v>7</v>
      </c>
      <c r="F8" s="24" t="s">
        <v>46</v>
      </c>
    </row>
    <row r="9" spans="1:6" ht="37.5" customHeight="1">
      <c r="A9" s="22" t="s">
        <v>140</v>
      </c>
      <c r="C9" s="270" t="s">
        <v>8</v>
      </c>
      <c r="E9" s="24">
        <v>8</v>
      </c>
      <c r="F9" s="24" t="s">
        <v>47</v>
      </c>
    </row>
    <row r="10" spans="1:6" ht="37.5" customHeight="1">
      <c r="A10" s="22" t="s">
        <v>141</v>
      </c>
      <c r="C10" s="22" t="s">
        <v>50</v>
      </c>
      <c r="E10" s="24">
        <v>9</v>
      </c>
      <c r="F10" s="24" t="s">
        <v>48</v>
      </c>
    </row>
    <row r="11" spans="1:6" ht="37.5" customHeight="1">
      <c r="A11" s="22" t="s">
        <v>142</v>
      </c>
      <c r="C11" s="22" t="s">
        <v>52</v>
      </c>
      <c r="E11" s="24">
        <v>10</v>
      </c>
      <c r="F11" s="24" t="s">
        <v>49</v>
      </c>
    </row>
    <row r="12" spans="1:6" ht="37.5" customHeight="1">
      <c r="A12" s="22" t="s">
        <v>143</v>
      </c>
      <c r="C12" s="22" t="s">
        <v>53</v>
      </c>
      <c r="E12" s="24">
        <v>11</v>
      </c>
      <c r="F12" s="24" t="s">
        <v>51</v>
      </c>
    </row>
    <row r="13" spans="1:6" ht="37.5" customHeight="1">
      <c r="A13" s="22" t="s">
        <v>144</v>
      </c>
      <c r="C13" s="22" t="s">
        <v>54</v>
      </c>
      <c r="E13" s="24">
        <v>12</v>
      </c>
      <c r="F13" s="24" t="s">
        <v>13</v>
      </c>
    </row>
    <row r="14" spans="1:6" ht="37.5" customHeight="1">
      <c r="A14" s="22" t="s">
        <v>145</v>
      </c>
      <c r="C14" s="22" t="s">
        <v>55</v>
      </c>
      <c r="E14" s="24">
        <v>13</v>
      </c>
      <c r="F14" s="24" t="s">
        <v>15</v>
      </c>
    </row>
    <row r="15" spans="1:6" ht="37.5" customHeight="1">
      <c r="A15" s="22" t="s">
        <v>146</v>
      </c>
      <c r="C15" s="22" t="s">
        <v>56</v>
      </c>
      <c r="E15" s="24">
        <v>14</v>
      </c>
      <c r="F15" s="24" t="s">
        <v>17</v>
      </c>
    </row>
    <row r="16" spans="1:6" ht="37.5" customHeight="1">
      <c r="A16" s="22" t="s">
        <v>147</v>
      </c>
      <c r="C16" s="22" t="s">
        <v>57</v>
      </c>
      <c r="E16" s="24">
        <v>15</v>
      </c>
      <c r="F16" s="24" t="s">
        <v>19</v>
      </c>
    </row>
    <row r="17" spans="1:6" ht="37.5" customHeight="1">
      <c r="A17" s="17" t="s">
        <v>148</v>
      </c>
      <c r="C17" s="22" t="s">
        <v>59</v>
      </c>
      <c r="E17" s="24">
        <v>16</v>
      </c>
      <c r="F17" s="24" t="s">
        <v>21</v>
      </c>
    </row>
    <row r="18" spans="1:6" ht="37.5" customHeight="1">
      <c r="A18" s="272" t="s">
        <v>190</v>
      </c>
      <c r="C18" s="22" t="s">
        <v>60</v>
      </c>
      <c r="E18" s="24">
        <v>17</v>
      </c>
      <c r="F18" s="24" t="s">
        <v>58</v>
      </c>
    </row>
    <row r="19" spans="1:6" ht="37.5" customHeight="1">
      <c r="A19" s="272" t="s">
        <v>191</v>
      </c>
      <c r="C19" s="22" t="s">
        <v>61</v>
      </c>
      <c r="E19" s="24">
        <v>18</v>
      </c>
      <c r="F19" s="24" t="s">
        <v>23</v>
      </c>
    </row>
    <row r="20" spans="1:6" ht="37.5" customHeight="1">
      <c r="A20" s="272" t="s">
        <v>192</v>
      </c>
      <c r="C20" s="22" t="s">
        <v>62</v>
      </c>
      <c r="E20" s="24">
        <v>19</v>
      </c>
      <c r="F20" s="24" t="s">
        <v>25</v>
      </c>
    </row>
    <row r="21" spans="1:6" ht="37.5" customHeight="1">
      <c r="A21" s="272" t="s">
        <v>193</v>
      </c>
      <c r="C21" s="22" t="s">
        <v>14</v>
      </c>
      <c r="E21" s="24">
        <v>20</v>
      </c>
      <c r="F21" s="24" t="s">
        <v>27</v>
      </c>
    </row>
    <row r="22" spans="1:6" ht="37.5" customHeight="1">
      <c r="A22" s="272" t="s">
        <v>379</v>
      </c>
      <c r="C22" s="22" t="s">
        <v>16</v>
      </c>
      <c r="E22" s="24">
        <v>55</v>
      </c>
      <c r="F22" s="24" t="s">
        <v>29</v>
      </c>
    </row>
    <row r="23" spans="1:6" ht="37.5" customHeight="1">
      <c r="A23" s="272" t="s">
        <v>194</v>
      </c>
      <c r="C23" s="23" t="s">
        <v>18</v>
      </c>
      <c r="E23" s="24">
        <v>66</v>
      </c>
      <c r="F23" s="24" t="s">
        <v>31</v>
      </c>
    </row>
    <row r="24" spans="1:6" ht="37.5" customHeight="1">
      <c r="A24" s="272" t="s">
        <v>195</v>
      </c>
      <c r="C24" s="22" t="s">
        <v>20</v>
      </c>
      <c r="E24" s="24">
        <v>77</v>
      </c>
      <c r="F24" s="24" t="s">
        <v>63</v>
      </c>
    </row>
    <row r="25" spans="1:6" ht="37.5" customHeight="1">
      <c r="A25" s="272" t="s">
        <v>196</v>
      </c>
      <c r="C25" s="22" t="s">
        <v>22</v>
      </c>
      <c r="E25" s="24">
        <v>88</v>
      </c>
      <c r="F25" s="24" t="s">
        <v>64</v>
      </c>
    </row>
    <row r="26" spans="1:6" ht="37.5" customHeight="1">
      <c r="A26" s="17" t="s">
        <v>154</v>
      </c>
      <c r="C26" s="22" t="s">
        <v>66</v>
      </c>
      <c r="E26" s="24">
        <v>98</v>
      </c>
      <c r="F26" s="24" t="s">
        <v>65</v>
      </c>
    </row>
    <row r="27" spans="1:6" ht="37.5" customHeight="1">
      <c r="A27" s="273" t="s">
        <v>380</v>
      </c>
      <c r="C27" s="22" t="s">
        <v>24</v>
      </c>
      <c r="E27" s="25"/>
      <c r="F27" s="25"/>
    </row>
    <row r="28" spans="1:3" ht="37.5" customHeight="1">
      <c r="A28" s="273" t="s">
        <v>381</v>
      </c>
      <c r="C28" s="22" t="s">
        <v>26</v>
      </c>
    </row>
    <row r="29" spans="1:3" ht="37.5" customHeight="1">
      <c r="A29" s="273" t="s">
        <v>382</v>
      </c>
      <c r="C29" s="22" t="s">
        <v>28</v>
      </c>
    </row>
    <row r="30" spans="1:3" ht="37.5" customHeight="1">
      <c r="A30" s="273" t="s">
        <v>383</v>
      </c>
      <c r="C30" s="22" t="s">
        <v>30</v>
      </c>
    </row>
    <row r="31" spans="1:3" ht="37.5" customHeight="1">
      <c r="A31" s="273" t="s">
        <v>384</v>
      </c>
      <c r="C31" s="22" t="s">
        <v>32</v>
      </c>
    </row>
    <row r="32" spans="1:3" ht="37.5" customHeight="1">
      <c r="A32" s="270" t="s">
        <v>385</v>
      </c>
      <c r="C32" s="22" t="s">
        <v>72</v>
      </c>
    </row>
    <row r="33" spans="1:3" ht="37.5" customHeight="1">
      <c r="A33" s="274" t="s">
        <v>323</v>
      </c>
      <c r="C33" s="270" t="s">
        <v>9</v>
      </c>
    </row>
    <row r="34" spans="1:3" ht="37.5" customHeight="1">
      <c r="A34" s="275" t="s">
        <v>386</v>
      </c>
      <c r="C34" s="22" t="s">
        <v>67</v>
      </c>
    </row>
    <row r="35" spans="1:3" ht="37.5" customHeight="1">
      <c r="A35" s="276" t="s">
        <v>387</v>
      </c>
      <c r="C35" s="22" t="s">
        <v>68</v>
      </c>
    </row>
    <row r="36" spans="1:3" ht="37.5" customHeight="1">
      <c r="A36" s="277" t="s">
        <v>388</v>
      </c>
      <c r="C36" s="22" t="s">
        <v>69</v>
      </c>
    </row>
    <row r="37" spans="1:4" ht="37.5" customHeight="1">
      <c r="A37" s="277" t="s">
        <v>389</v>
      </c>
      <c r="C37" s="22" t="s">
        <v>70</v>
      </c>
      <c r="D37" s="20"/>
    </row>
    <row r="38" spans="1:4" ht="37.5" customHeight="1">
      <c r="A38" s="278" t="s">
        <v>390</v>
      </c>
      <c r="C38" s="22" t="s">
        <v>71</v>
      </c>
      <c r="D38" s="21"/>
    </row>
    <row r="39" spans="1:4" ht="37.5" customHeight="1">
      <c r="A39" s="275"/>
      <c r="C39" s="22" t="s">
        <v>73</v>
      </c>
      <c r="D39" s="21"/>
    </row>
    <row r="40" spans="3:4" ht="37.5" customHeight="1">
      <c r="C40" s="22" t="s">
        <v>74</v>
      </c>
      <c r="D40" s="21"/>
    </row>
    <row r="41" ht="22.5" customHeight="1"/>
  </sheetData>
  <sheetProtection/>
  <dataValidations count="1">
    <dataValidation type="list" allowBlank="1" showInputMessage="1" showErrorMessage="1" sqref="A10">
      <formula1>$A$13:$A$42</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2019-04-15T14:20:47Z</cp:lastPrinted>
  <dcterms:created xsi:type="dcterms:W3CDTF">2010-03-25T16:40:43Z</dcterms:created>
  <dcterms:modified xsi:type="dcterms:W3CDTF">2021-01-24T21:10:55Z</dcterms:modified>
  <cp:category/>
  <cp:version/>
  <cp:contentType/>
  <cp:contentStatus/>
</cp:coreProperties>
</file>