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13_ncr:1_{6512FE9F-4F78-41DD-80E3-7A84B76EF994}" xr6:coauthVersionLast="47" xr6:coauthVersionMax="47" xr10:uidLastSave="{00000000-0000-0000-0000-000000000000}"/>
  <bookViews>
    <workbookView xWindow="-120" yWindow="-120" windowWidth="20730" windowHeight="11040" tabRatio="765" activeTab="1"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 name="Hoja1" sheetId="66" r:id="rId9"/>
  </sheets>
  <externalReferences>
    <externalReference r:id="rId10"/>
    <externalReference r:id="rId11"/>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65" l="1"/>
  <c r="Q13" i="65"/>
  <c r="R12" i="65"/>
  <c r="Q12" i="65"/>
  <c r="R11" i="65"/>
  <c r="Q11" i="65"/>
  <c r="Q10" i="65"/>
  <c r="Q9" i="65"/>
  <c r="Q8" i="65"/>
  <c r="Q7" i="65"/>
  <c r="Q6" i="65"/>
  <c r="Q5" i="65"/>
  <c r="Q4" i="65"/>
  <c r="Q3" i="65"/>
  <c r="P11" i="65"/>
  <c r="P10" i="65"/>
  <c r="P9" i="65"/>
  <c r="P8" i="65"/>
  <c r="P7" i="65"/>
  <c r="P6" i="65"/>
  <c r="N10" i="65"/>
  <c r="N11" i="65"/>
  <c r="N12" i="65"/>
  <c r="N13" i="65"/>
  <c r="N14" i="65"/>
  <c r="N9" i="65"/>
  <c r="N7" i="65"/>
  <c r="N8" i="65"/>
  <c r="N6" i="65"/>
  <c r="N5" i="65"/>
  <c r="N4" i="65"/>
  <c r="L14" i="65"/>
  <c r="L13" i="65"/>
  <c r="L12" i="65"/>
  <c r="L10" i="65"/>
  <c r="L9" i="65"/>
  <c r="L8" i="65"/>
  <c r="L7" i="65"/>
  <c r="L6" i="65"/>
  <c r="L5" i="65"/>
  <c r="L4" i="65"/>
  <c r="L3" i="65"/>
  <c r="N3" i="65" l="1"/>
  <c r="BR15" i="61"/>
  <c r="BS28" i="61"/>
  <c r="BR28" i="61"/>
  <c r="BS32" i="61"/>
  <c r="BR32" i="61"/>
  <c r="BS33" i="61"/>
  <c r="BR33" i="61"/>
  <c r="BR27" i="61"/>
  <c r="BP10" i="61" l="1"/>
  <c r="AY9" i="61"/>
  <c r="AS30" i="61"/>
  <c r="BL14" i="61" l="1"/>
  <c r="BS27" i="61"/>
  <c r="AA32" i="61"/>
  <c r="AA33" i="61"/>
  <c r="AA30" i="61"/>
  <c r="AA28" i="61"/>
  <c r="AA27" i="61"/>
  <c r="AA13" i="61"/>
  <c r="AA12" i="61"/>
  <c r="AA9" i="61"/>
  <c r="V33" i="61"/>
  <c r="V32" i="61"/>
  <c r="V30" i="61"/>
  <c r="V28" i="61"/>
  <c r="V27" i="61"/>
  <c r="V13" i="61"/>
  <c r="V12" i="61"/>
  <c r="V9" i="61"/>
  <c r="Q33" i="61"/>
  <c r="Q32" i="61"/>
  <c r="Q30" i="61"/>
  <c r="Q28" i="61"/>
  <c r="Q27" i="61"/>
  <c r="Q13" i="61"/>
  <c r="Q12" i="61"/>
  <c r="Q9" i="61"/>
  <c r="L33" i="61"/>
  <c r="L32" i="61"/>
  <c r="L30" i="61"/>
  <c r="L28" i="61"/>
  <c r="L27" i="61"/>
  <c r="L13" i="61"/>
  <c r="L12" i="61"/>
  <c r="L9" i="61"/>
  <c r="BF33" i="61" l="1"/>
  <c r="BE33" i="61"/>
  <c r="BG32" i="61"/>
  <c r="BF32" i="61"/>
  <c r="BE32" i="61"/>
  <c r="AZ33" i="61"/>
  <c r="AY33" i="61"/>
  <c r="BA32" i="61"/>
  <c r="AZ32" i="61"/>
  <c r="AY32" i="61"/>
  <c r="AT33" i="61"/>
  <c r="AS33" i="61"/>
  <c r="AU32" i="61"/>
  <c r="AT32" i="61"/>
  <c r="AS32" i="61"/>
  <c r="AM33" i="61"/>
  <c r="AN32" i="61"/>
  <c r="AM32" i="61"/>
  <c r="BS30" i="61"/>
  <c r="BR30" i="61"/>
  <c r="BL28" i="61"/>
  <c r="BF28" i="61"/>
  <c r="BE28" i="61"/>
  <c r="AZ28" i="61"/>
  <c r="AY28" i="61"/>
  <c r="AT28" i="61"/>
  <c r="AS28" i="61"/>
  <c r="AN28" i="61"/>
  <c r="AM28" i="61"/>
  <c r="BT27" i="61"/>
  <c r="BS13" i="61"/>
  <c r="BR13" i="61"/>
  <c r="BS12" i="61"/>
  <c r="BR12" i="61"/>
  <c r="BS9" i="61"/>
  <c r="P4" i="65" s="1"/>
  <c r="BR9" i="61"/>
  <c r="BF15" i="61"/>
  <c r="Z15" i="61" s="1"/>
  <c r="BE15" i="61"/>
  <c r="Y15" i="61" s="1"/>
  <c r="AZ15" i="61"/>
  <c r="AY15" i="61"/>
  <c r="T15" i="61" s="1"/>
  <c r="AT15" i="61"/>
  <c r="P15" i="61" s="1"/>
  <c r="AS15" i="61"/>
  <c r="O15" i="61" s="1"/>
  <c r="AN15" i="61"/>
  <c r="K15" i="61" s="1"/>
  <c r="AM15" i="61"/>
  <c r="J15" i="61" s="1"/>
  <c r="BF30" i="61"/>
  <c r="BE30" i="61"/>
  <c r="BF27" i="61"/>
  <c r="BE27" i="61"/>
  <c r="BF14" i="61"/>
  <c r="BE14" i="61"/>
  <c r="BF13" i="61"/>
  <c r="BE13" i="61"/>
  <c r="BF12" i="61"/>
  <c r="BE12" i="61"/>
  <c r="BF10" i="61"/>
  <c r="Z10" i="61" s="1"/>
  <c r="BE10" i="61"/>
  <c r="Y10" i="61" s="1"/>
  <c r="BF9" i="61"/>
  <c r="BE9" i="61"/>
  <c r="BF4" i="61"/>
  <c r="Z4" i="61" s="1"/>
  <c r="BE4" i="61"/>
  <c r="Y4" i="61" s="1"/>
  <c r="AZ30" i="61"/>
  <c r="AY30" i="61"/>
  <c r="AZ27" i="61"/>
  <c r="AY27" i="61"/>
  <c r="AZ14" i="61"/>
  <c r="AY14" i="61"/>
  <c r="T14" i="61" s="1"/>
  <c r="AZ13" i="61"/>
  <c r="AY13" i="61"/>
  <c r="AZ12" i="61"/>
  <c r="AY12" i="61"/>
  <c r="AZ10" i="61"/>
  <c r="U10" i="61" s="1"/>
  <c r="AY10" i="61"/>
  <c r="T10" i="61" s="1"/>
  <c r="AZ9" i="61"/>
  <c r="AZ4" i="61"/>
  <c r="AY4" i="61"/>
  <c r="T4" i="61" s="1"/>
  <c r="AT30" i="61"/>
  <c r="AT27" i="61"/>
  <c r="AS27" i="61"/>
  <c r="AT14" i="61"/>
  <c r="P14" i="61" s="1"/>
  <c r="AS14" i="61"/>
  <c r="O14" i="61" s="1"/>
  <c r="AT13" i="61"/>
  <c r="AS13" i="61"/>
  <c r="AT12" i="61"/>
  <c r="AS12" i="61"/>
  <c r="AT10" i="61"/>
  <c r="P10" i="61" s="1"/>
  <c r="AS10" i="61"/>
  <c r="O10" i="61" s="1"/>
  <c r="AT9" i="61"/>
  <c r="AS9" i="61"/>
  <c r="AT4" i="61"/>
  <c r="AS4" i="61"/>
  <c r="O4" i="61" s="1"/>
  <c r="AI33" i="61"/>
  <c r="AI32" i="61"/>
  <c r="AI14" i="61"/>
  <c r="AN30" i="61"/>
  <c r="AM30" i="61"/>
  <c r="AN27" i="61"/>
  <c r="AM27" i="61"/>
  <c r="AN14" i="61"/>
  <c r="AM14" i="61"/>
  <c r="J14" i="61" s="1"/>
  <c r="AN13" i="61"/>
  <c r="AM13" i="61"/>
  <c r="AN12" i="61"/>
  <c r="AM12" i="61"/>
  <c r="AM10" i="61"/>
  <c r="J10" i="61" s="1"/>
  <c r="BM9" i="61"/>
  <c r="BJ9" i="61"/>
  <c r="BD9" i="61"/>
  <c r="AX9" i="61"/>
  <c r="AN9" i="61"/>
  <c r="AM9" i="61"/>
  <c r="BM4" i="61"/>
  <c r="BM5" i="61"/>
  <c r="BM6" i="61"/>
  <c r="BM7" i="61"/>
  <c r="BM8" i="61"/>
  <c r="AX8" i="61"/>
  <c r="AX7" i="61"/>
  <c r="AX6" i="61"/>
  <c r="AX5" i="61"/>
  <c r="AX4" i="61"/>
  <c r="AM4" i="61"/>
  <c r="J4" i="61" s="1"/>
  <c r="BL8" i="61"/>
  <c r="BL5" i="61"/>
  <c r="BL6" i="61"/>
  <c r="BL7" i="61"/>
  <c r="L15" i="61" l="1"/>
  <c r="AA4" i="61"/>
  <c r="BT12" i="61"/>
  <c r="V10" i="61"/>
  <c r="AA10" i="61"/>
  <c r="BT13" i="61"/>
  <c r="AA15" i="61"/>
  <c r="V4" i="61"/>
  <c r="BT30" i="61"/>
  <c r="BG9" i="61"/>
  <c r="L10" i="61"/>
  <c r="BA9" i="61"/>
  <c r="BG14" i="61"/>
  <c r="Q14" i="61"/>
  <c r="AU15" i="61"/>
  <c r="Q15" i="61"/>
  <c r="Q10" i="61"/>
  <c r="AU27" i="61"/>
  <c r="L4" i="61"/>
  <c r="Q4" i="61"/>
  <c r="AU9" i="61"/>
  <c r="BO14" i="61"/>
  <c r="BP13" i="61"/>
  <c r="BA14" i="61"/>
  <c r="BG12" i="61"/>
  <c r="BO27" i="61"/>
  <c r="BP27" i="61"/>
  <c r="BA27" i="61"/>
  <c r="BP15" i="61"/>
  <c r="BT28" i="61"/>
  <c r="R10" i="65"/>
  <c r="BP30" i="61"/>
  <c r="BP9" i="61"/>
  <c r="BP28" i="61"/>
  <c r="BS10" i="61"/>
  <c r="BG4" i="61"/>
  <c r="BG27" i="61"/>
  <c r="AO33" i="61"/>
  <c r="BR4" i="61"/>
  <c r="BS15" i="61"/>
  <c r="BT15" i="61" s="1"/>
  <c r="BR10" i="61"/>
  <c r="AU13" i="61"/>
  <c r="BG33" i="61"/>
  <c r="AU14" i="61"/>
  <c r="U14" i="61"/>
  <c r="V14" i="61" s="1"/>
  <c r="BA28" i="61"/>
  <c r="AU33" i="61"/>
  <c r="P12" i="65"/>
  <c r="BG15" i="61"/>
  <c r="BP33" i="61"/>
  <c r="BG28" i="61"/>
  <c r="U15" i="61"/>
  <c r="V15" i="61" s="1"/>
  <c r="BS4" i="61"/>
  <c r="Y14" i="61"/>
  <c r="BT32" i="61"/>
  <c r="R4" i="65"/>
  <c r="AU28" i="61"/>
  <c r="BP14" i="61"/>
  <c r="BG13" i="61"/>
  <c r="BA33" i="61"/>
  <c r="BT33" i="61"/>
  <c r="BN7" i="61"/>
  <c r="L14" i="61"/>
  <c r="BO32" i="61"/>
  <c r="BO33" i="61"/>
  <c r="BP32" i="61"/>
  <c r="BA4" i="61"/>
  <c r="AU4" i="61"/>
  <c r="AO14" i="61"/>
  <c r="BG30" i="61"/>
  <c r="BG10" i="61"/>
  <c r="BA10" i="61"/>
  <c r="BA15" i="61"/>
  <c r="BA12" i="61"/>
  <c r="BA13" i="61"/>
  <c r="BA30" i="61"/>
  <c r="AU10" i="61"/>
  <c r="AU30" i="61"/>
  <c r="AU12" i="61"/>
  <c r="BP4" i="61"/>
  <c r="BN8" i="61"/>
  <c r="BN5" i="61"/>
  <c r="BN6" i="61"/>
  <c r="AO27" i="61"/>
  <c r="BO9" i="61"/>
  <c r="AO13" i="61"/>
  <c r="AO9" i="61"/>
  <c r="BQ14" i="61" l="1"/>
  <c r="R7" i="65"/>
  <c r="BR14" i="61"/>
  <c r="AA14" i="61"/>
  <c r="BQ32" i="61"/>
  <c r="BQ9" i="61"/>
  <c r="R5" i="65"/>
  <c r="P5" i="65"/>
  <c r="BQ33" i="61"/>
  <c r="BQ27" i="61"/>
  <c r="R3" i="65"/>
  <c r="P3" i="65"/>
  <c r="R14" i="65"/>
  <c r="P14" i="65"/>
  <c r="R13" i="65"/>
  <c r="P13" i="65"/>
  <c r="R6" i="65"/>
  <c r="BM29" i="61"/>
  <c r="BM30" i="61"/>
  <c r="BM31" i="61"/>
  <c r="BM32" i="61"/>
  <c r="BM33" i="61"/>
  <c r="BL30" i="61"/>
  <c r="BL31" i="61"/>
  <c r="BL32" i="61"/>
  <c r="BL33" i="61"/>
  <c r="BJ33" i="61"/>
  <c r="BJ32" i="61"/>
  <c r="BJ31" i="61"/>
  <c r="BJ30" i="61"/>
  <c r="BD33" i="61"/>
  <c r="BD32" i="61"/>
  <c r="BD31" i="61"/>
  <c r="BD30" i="61"/>
  <c r="AX33" i="61"/>
  <c r="AX32" i="61"/>
  <c r="AX31" i="61"/>
  <c r="AX30" i="61"/>
  <c r="AR30" i="61"/>
  <c r="AR31" i="61"/>
  <c r="AR32" i="61"/>
  <c r="AR33" i="61"/>
  <c r="BM24" i="61"/>
  <c r="BM25" i="61"/>
  <c r="BM26" i="61"/>
  <c r="BM27" i="61"/>
  <c r="BM28" i="61"/>
  <c r="BL25" i="61"/>
  <c r="BL26" i="61"/>
  <c r="BL27" i="61"/>
  <c r="BL29" i="61"/>
  <c r="BJ29" i="61"/>
  <c r="BJ28" i="61"/>
  <c r="BJ27" i="61"/>
  <c r="BJ26" i="61"/>
  <c r="BJ25" i="61"/>
  <c r="BD29" i="61"/>
  <c r="BD28" i="61"/>
  <c r="BD27" i="61"/>
  <c r="BD26" i="61"/>
  <c r="BD25" i="61"/>
  <c r="AX29" i="61"/>
  <c r="AX28" i="61"/>
  <c r="AX27" i="61"/>
  <c r="AX26" i="61"/>
  <c r="AX25" i="61"/>
  <c r="AR26" i="61"/>
  <c r="AR27" i="61"/>
  <c r="AR28" i="61"/>
  <c r="AR29" i="61"/>
  <c r="AR25" i="61"/>
  <c r="BM21" i="61"/>
  <c r="BM22" i="61"/>
  <c r="BM23" i="61"/>
  <c r="BL22" i="61"/>
  <c r="BL23" i="61"/>
  <c r="BL24" i="61"/>
  <c r="BJ24" i="61"/>
  <c r="BJ23" i="61"/>
  <c r="BJ22" i="61"/>
  <c r="BD24" i="61"/>
  <c r="BD23" i="61"/>
  <c r="BD22" i="61"/>
  <c r="AX24" i="61"/>
  <c r="AX23" i="61"/>
  <c r="AX22" i="61"/>
  <c r="AR22" i="61"/>
  <c r="AR23" i="61"/>
  <c r="AR24" i="61"/>
  <c r="R9" i="65" l="1"/>
  <c r="BN24" i="61"/>
  <c r="BN28" i="61"/>
  <c r="BN27" i="61"/>
  <c r="BN26" i="61"/>
  <c r="BN25" i="61"/>
  <c r="BO30" i="61"/>
  <c r="BN33" i="61"/>
  <c r="BN31" i="61"/>
  <c r="BN32" i="61"/>
  <c r="BN29" i="61"/>
  <c r="BN23" i="61"/>
  <c r="BN22" i="61"/>
  <c r="BN30" i="61"/>
  <c r="BQ30" i="61" l="1"/>
  <c r="BM12" i="61"/>
  <c r="BM13" i="61"/>
  <c r="BM14" i="61"/>
  <c r="BM15" i="61"/>
  <c r="BM16" i="61"/>
  <c r="BM17" i="61"/>
  <c r="BM19" i="61"/>
  <c r="BM20" i="61"/>
  <c r="BL13" i="61"/>
  <c r="BL15" i="61"/>
  <c r="BL20" i="61"/>
  <c r="BL21" i="61"/>
  <c r="BN21" i="61" s="1"/>
  <c r="BJ13" i="61"/>
  <c r="BJ14" i="61"/>
  <c r="BJ15" i="61"/>
  <c r="BJ20" i="61"/>
  <c r="BJ21" i="61"/>
  <c r="BJ19" i="61"/>
  <c r="BJ17" i="61"/>
  <c r="BD13" i="61"/>
  <c r="BD14" i="61"/>
  <c r="BS14" i="61" s="1"/>
  <c r="BT14" i="61" s="1"/>
  <c r="BD15" i="61"/>
  <c r="BD16" i="61"/>
  <c r="BD17" i="61"/>
  <c r="BD19" i="61"/>
  <c r="BD20" i="61"/>
  <c r="BD21" i="61"/>
  <c r="AX13" i="61"/>
  <c r="AX14" i="61"/>
  <c r="AX15" i="61"/>
  <c r="AX16" i="61"/>
  <c r="AX17" i="61"/>
  <c r="AX19" i="61"/>
  <c r="AX20" i="61"/>
  <c r="AX21" i="61"/>
  <c r="AR13" i="61"/>
  <c r="AR14" i="61"/>
  <c r="AR15" i="61"/>
  <c r="AR16" i="61"/>
  <c r="AR17" i="61"/>
  <c r="AR19" i="61"/>
  <c r="AR20" i="61"/>
  <c r="AR21" i="61"/>
  <c r="BN14" i="61" l="1"/>
  <c r="BN15" i="61"/>
  <c r="BO13" i="61"/>
  <c r="BN13" i="61"/>
  <c r="BN20" i="61"/>
  <c r="BO15" i="61"/>
  <c r="BL17" i="61"/>
  <c r="BN17" i="61" s="1"/>
  <c r="BL16" i="61"/>
  <c r="BN16" i="61" s="1"/>
  <c r="BL19" i="61"/>
  <c r="BN19" i="61" s="1"/>
  <c r="BJ16" i="61"/>
  <c r="AO15" i="61"/>
  <c r="R8" i="65" l="1"/>
  <c r="BQ13" i="61"/>
  <c r="BQ15" i="61"/>
  <c r="BM10" i="61" l="1"/>
  <c r="BM11" i="61"/>
  <c r="BL9" i="61"/>
  <c r="BL10" i="61"/>
  <c r="BL11" i="61"/>
  <c r="BL12" i="61"/>
  <c r="BO12" i="61" l="1"/>
  <c r="BT9" i="61"/>
  <c r="AO12" i="61"/>
  <c r="BP12" i="61"/>
  <c r="BN10" i="61"/>
  <c r="BN12" i="61"/>
  <c r="BN11" i="61"/>
  <c r="BN9" i="61"/>
  <c r="BQ12" i="61" l="1"/>
  <c r="BJ12" i="61" l="1"/>
  <c r="BD12" i="61"/>
  <c r="AX12" i="61"/>
  <c r="AR12" i="61"/>
  <c r="BJ10" i="61"/>
  <c r="BD10" i="61"/>
  <c r="AX10" i="61"/>
  <c r="AR10" i="61"/>
  <c r="BJ5" i="61"/>
  <c r="BJ6" i="61"/>
  <c r="BJ7" i="61"/>
  <c r="BJ8" i="61"/>
  <c r="BJ11" i="61"/>
  <c r="BD5" i="61"/>
  <c r="BD6" i="61"/>
  <c r="BD7" i="61"/>
  <c r="BD8" i="61"/>
  <c r="BD11" i="61"/>
  <c r="AX11" i="61"/>
  <c r="BL4" i="61"/>
  <c r="BJ4" i="61"/>
  <c r="BD4" i="61"/>
  <c r="AR5" i="61"/>
  <c r="AR6" i="61"/>
  <c r="AR7" i="61"/>
  <c r="AR8" i="61"/>
  <c r="AR9" i="61"/>
  <c r="AR11" i="61"/>
  <c r="AR4" i="61"/>
  <c r="BO4" i="61" l="1"/>
  <c r="BQ4" i="61" s="1"/>
  <c r="BN4" i="61"/>
  <c r="AO4" i="61"/>
  <c r="BT4" i="61" l="1"/>
  <c r="BI3" i="61"/>
  <c r="BH3" i="61"/>
  <c r="BF3" i="61"/>
  <c r="BE3" i="61"/>
  <c r="BC3" i="61"/>
  <c r="BB3" i="61"/>
  <c r="AZ3" i="61"/>
  <c r="AY3" i="61"/>
  <c r="AW3" i="61"/>
  <c r="AV3" i="61"/>
  <c r="AT3" i="61"/>
  <c r="AS3" i="61"/>
  <c r="AQ3" i="61"/>
  <c r="AP3" i="61"/>
  <c r="AN3" i="61"/>
  <c r="AM3" i="61"/>
  <c r="T25" i="62" l="1"/>
  <c r="S25" i="62"/>
  <c r="R25" i="62"/>
  <c r="AO32" i="61" l="1"/>
  <c r="AO30" i="61"/>
  <c r="BO10" i="61" l="1"/>
  <c r="BQ10" i="61" s="1"/>
  <c r="BT10" i="61"/>
  <c r="AO10" i="61"/>
  <c r="AO28" i="61"/>
  <c r="BO28" i="61"/>
  <c r="BQ28" i="61" s="1"/>
</calcChain>
</file>

<file path=xl/sharedStrings.xml><?xml version="1.0" encoding="utf-8"?>
<sst xmlns="http://schemas.openxmlformats.org/spreadsheetml/2006/main" count="2477" uniqueCount="969">
  <si>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</si>
  <si>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</si>
  <si>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</si>
  <si>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</si>
  <si>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</si>
  <si>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</si>
  <si>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</si>
  <si>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</si>
  <si>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</si>
  <si>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</si>
  <si>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</si>
  <si>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</si>
  <si>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</si>
  <si>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</si>
  <si>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</si>
  <si>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</si>
  <si>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</si>
  <si>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</si>
  <si>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</si>
  <si>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</si>
  <si>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</si>
  <si>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</si>
  <si>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</si>
  <si>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</si>
  <si>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</si>
  <si>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</si>
  <si>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</si>
  <si>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</si>
  <si>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</si>
  <si>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</si>
  <si>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</si>
  <si>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</si>
  <si>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</si>
  <si>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</si>
  <si>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</si>
  <si>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</si>
  <si>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</si>
  <si>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</si>
  <si>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</si>
  <si>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</si>
  <si>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</si>
  <si>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</si>
  <si>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</si>
  <si>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</si>
  <si>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</si>
  <si>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</si>
  <si>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</si>
  <si>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</si>
  <si>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</si>
  <si>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</si>
  <si>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</si>
  <si>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</si>
  <si>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</si>
  <si>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</si>
  <si>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</si>
  <si>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</si>
  <si>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</si>
  <si>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</si>
  <si>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</si>
  <si>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</si>
  <si>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</si>
  <si>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</si>
  <si>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</si>
  <si>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</si>
  <si>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</si>
  <si>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</si>
  <si>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</si>
  <si>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</si>
  <si>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</si>
  <si>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</si>
  <si>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</si>
  <si>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</si>
  <si>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</si>
  <si>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</si>
  <si>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</si>
  <si>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</si>
  <si>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</si>
  <si>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</si>
  <si>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</si>
  <si>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</si>
  <si>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</si>
  <si>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</si>
  <si>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</si>
  <si>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</si>
  <si>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</si>
  <si>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</si>
  <si>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</si>
  <si>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</si>
  <si>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</si>
  <si>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</si>
  <si>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</si>
  <si>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</si>
  <si>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</si>
  <si>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</si>
  <si>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</si>
  <si>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</si>
  <si>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</si>
  <si>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</si>
  <si>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</si>
  <si>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</si>
  <si>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</si>
  <si>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</si>
  <si>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</si>
  <si>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</si>
  <si>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</si>
  <si>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</si>
  <si>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</si>
  <si>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</si>
  <si>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</si>
  <si>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</si>
  <si>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</si>
  <si>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</si>
  <si>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</si>
  <si>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</si>
  <si>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</si>
  <si>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</si>
  <si>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</si>
  <si>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</si>
  <si>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</si>
  <si>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</si>
  <si>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</si>
  <si>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</si>
  <si>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</si>
  <si>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</si>
  <si>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</si>
  <si>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</si>
  <si>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</si>
  <si>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</si>
  <si>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</si>
  <si>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</si>
  <si>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</si>
  <si>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</si>
  <si>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</si>
  <si>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</si>
  <si>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</si>
  <si>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</si>
  <si>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</si>
  <si>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</si>
  <si>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</si>
  <si>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</si>
  <si>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</si>
  <si>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</si>
  <si>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</si>
  <si>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</si>
  <si>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</si>
  <si>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</si>
  <si>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</si>
  <si>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</si>
  <si>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</si>
  <si>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</si>
  <si>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</si>
  <si>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</si>
  <si>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</si>
  <si>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</si>
  <si>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</si>
  <si>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</si>
  <si>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</si>
  <si>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</si>
  <si>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</si>
  <si>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</si>
  <si>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</si>
  <si>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</si>
  <si>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</si>
  <si>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</si>
  <si>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</si>
  <si>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</si>
  <si>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</si>
  <si>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</si>
  <si>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</si>
  <si>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</si>
  <si>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</si>
  <si>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</si>
  <si>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</si>
  <si>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</si>
  <si>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</si>
  <si>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</si>
  <si>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</si>
  <si>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</si>
  <si>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</si>
  <si>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</si>
  <si>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</si>
  <si>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</si>
  <si>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</si>
  <si>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</si>
  <si>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</si>
  <si>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</si>
  <si>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</si>
  <si>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</si>
  <si>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</si>
  <si>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</si>
  <si>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</si>
  <si>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</si>
  <si>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</si>
  <si>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</si>
  <si>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</si>
  <si>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</si>
  <si>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</si>
  <si>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</si>
  <si>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</si>
  <si>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</si>
  <si>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</si>
  <si>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</si>
  <si>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</si>
  <si>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</si>
  <si>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</si>
  <si>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</si>
  <si>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</si>
  <si>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</si>
  <si>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</si>
  <si>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</si>
  <si>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</si>
  <si>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</si>
  <si>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</si>
  <si>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</si>
  <si>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</si>
  <si>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</si>
  <si>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</si>
  <si>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</si>
  <si>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</si>
  <si>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</si>
  <si>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</si>
  <si>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</si>
  <si>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</si>
  <si>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</si>
  <si>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</si>
  <si>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</si>
  <si>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</si>
  <si>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</si>
  <si>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</si>
  <si>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</si>
  <si>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</si>
  <si>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</si>
  <si>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</si>
  <si>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</si>
  <si>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</si>
  <si>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</si>
  <si>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</si>
  <si>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</si>
  <si>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</si>
  <si>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</si>
  <si>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</si>
  <si>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</si>
  <si>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</si>
  <si>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</si>
  <si>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</si>
  <si>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</si>
  <si>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</si>
  <si>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</si>
  <si>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</si>
  <si>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</si>
  <si>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</si>
  <si>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</si>
  <si>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</si>
  <si>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</si>
  <si>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</si>
  <si>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</si>
  <si>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</si>
  <si>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</si>
  <si>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</si>
  <si>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</si>
  <si>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</si>
  <si>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</si>
  <si>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</si>
  <si>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</si>
  <si>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</si>
  <si>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</si>
  <si>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</si>
  <si>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</si>
  <si>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</si>
  <si>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</si>
  <si>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</si>
  <si>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</si>
  <si>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</si>
  <si>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</si>
  <si>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</si>
  <si>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</si>
  <si>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</si>
  <si>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</si>
  <si>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</si>
  <si>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</si>
  <si>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</si>
  <si>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</si>
  <si>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</si>
  <si>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</si>
  <si>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</si>
  <si>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</si>
  <si>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</si>
  <si>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</si>
  <si>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</si>
  <si>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</si>
  <si>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</si>
  <si>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</si>
  <si>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</si>
  <si>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</si>
  <si>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</si>
  <si>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</si>
  <si>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</si>
  <si>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</si>
  <si>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</si>
  <si>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</si>
  <si>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</si>
  <si>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</si>
  <si>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</si>
  <si>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</si>
  <si>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</si>
  <si>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</si>
  <si>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</si>
  <si>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</si>
  <si>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</si>
  <si>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</si>
  <si>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</si>
  <si>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</si>
  <si>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</si>
  <si>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</si>
  <si>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</si>
  <si>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</si>
  <si>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</si>
  <si>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</si>
  <si>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</si>
  <si>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</si>
  <si>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</si>
  <si>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</si>
  <si>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</si>
  <si>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</si>
  <si>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</si>
  <si>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</si>
  <si>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</si>
  <si>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</si>
  <si>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</si>
  <si>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</si>
  <si>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</si>
  <si>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</si>
  <si>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</si>
  <si>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</si>
  <si>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</si>
  <si>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</si>
  <si>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</si>
  <si>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</si>
  <si>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</si>
  <si>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</si>
  <si>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</si>
  <si>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</si>
  <si>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</si>
  <si>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</si>
  <si>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</si>
  <si>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</si>
  <si>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</si>
  <si>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</si>
  <si>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</si>
  <si>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</si>
  <si>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</si>
  <si>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</si>
  <si>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</si>
  <si>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</si>
  <si>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</si>
  <si>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</si>
  <si>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</si>
  <si>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</si>
  <si>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</si>
  <si>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</si>
  <si>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</si>
  <si>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</si>
  <si>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</si>
  <si>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</si>
  <si>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</si>
  <si>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</si>
  <si>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</si>
  <si>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</si>
  <si>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</si>
  <si>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</si>
  <si>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</si>
  <si>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</si>
  <si>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</si>
  <si>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</si>
  <si>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</si>
  <si>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</si>
  <si>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</si>
  <si>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</si>
  <si>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</si>
  <si>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</si>
  <si>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</si>
  <si>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</si>
  <si>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</si>
  <si>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</si>
  <si>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</si>
  <si>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</si>
  <si>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</si>
  <si>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</si>
  <si>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</si>
  <si>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</si>
  <si>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</si>
  <si>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</si>
  <si>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</si>
  <si>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</si>
  <si>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</si>
  <si>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</si>
  <si>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</si>
  <si>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</si>
  <si>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</si>
  <si>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</si>
  <si>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</si>
  <si>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</si>
  <si>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</si>
  <si>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</si>
  <si>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</si>
  <si>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</si>
  <si>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</si>
  <si>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</si>
  <si>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</si>
  <si>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</si>
  <si>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</si>
  <si>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</si>
  <si>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</si>
  <si>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</si>
  <si>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</si>
  <si>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</si>
  <si>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</si>
  <si>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</si>
  <si>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</si>
  <si>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</si>
  <si>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</si>
  <si>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</si>
  <si>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</si>
  <si>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</si>
  <si>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</si>
  <si>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</si>
  <si>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</si>
  <si>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</si>
  <si>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</si>
  <si>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</si>
  <si>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</si>
  <si>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</si>
  <si>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</si>
  <si>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</si>
  <si>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</si>
  <si>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</si>
  <si>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</si>
  <si>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</si>
  <si>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</si>
  <si>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</si>
  <si>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</si>
  <si>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</si>
  <si>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</si>
  <si>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</si>
  <si>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</si>
  <si>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</si>
  <si>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</si>
  <si>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</si>
  <si>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</si>
  <si>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</si>
  <si>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</si>
  <si>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</si>
  <si>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</si>
  <si>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</si>
  <si>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</si>
  <si>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</si>
  <si>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</si>
  <si>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</si>
  <si>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</si>
  <si>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</si>
  <si>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</si>
  <si>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</si>
  <si>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</si>
  <si>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</si>
  <si>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</si>
  <si>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</si>
  <si>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</si>
  <si>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</si>
  <si>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</si>
  <si>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</si>
  <si>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</si>
  <si>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</si>
  <si>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</si>
  <si>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</si>
  <si>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</si>
  <si>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</si>
  <si>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</si>
  <si>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</si>
  <si>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</si>
  <si>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</si>
  <si>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</si>
  <si>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</si>
  <si>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</si>
  <si>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</si>
  <si>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</si>
  <si>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</si>
  <si>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</si>
  <si>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</si>
  <si>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</si>
  <si>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</si>
  <si>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</si>
  <si>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</si>
  <si>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</si>
  <si>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</si>
  <si>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</si>
  <si>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</si>
  <si>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</si>
  <si>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</si>
  <si>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</si>
  <si>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</si>
  <si>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</si>
  <si>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</si>
  <si>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</si>
  <si>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</si>
  <si>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</si>
  <si>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</si>
  <si>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</si>
  <si>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</si>
  <si>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</si>
  <si>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</si>
  <si>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</si>
  <si>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</si>
  <si>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</si>
  <si>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</si>
  <si>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</si>
  <si>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</si>
  <si>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</si>
  <si>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</si>
  <si>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</si>
  <si>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</si>
  <si>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</si>
  <si>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</si>
  <si>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</si>
  <si>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</si>
  <si>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</si>
  <si>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</si>
  <si>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</si>
  <si>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</si>
  <si>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</si>
  <si>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</si>
  <si>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</si>
  <si>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</si>
  <si>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</si>
  <si>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</si>
  <si>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</si>
  <si>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</si>
  <si>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</si>
  <si>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</si>
  <si>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</si>
  <si>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</si>
  <si>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</si>
  <si>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</si>
  <si>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</si>
  <si>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</si>
  <si>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</si>
  <si>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</si>
  <si>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</si>
  <si>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</si>
  <si>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</si>
  <si>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</si>
  <si>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</si>
  <si>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</si>
  <si>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</si>
  <si>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</si>
  <si>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</si>
  <si>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</si>
  <si>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</si>
  <si>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</si>
  <si>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</si>
  <si>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</si>
  <si>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</si>
  <si>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</si>
  <si>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</si>
  <si>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</si>
  <si>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</si>
  <si>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</si>
  <si>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</si>
  <si>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</si>
  <si>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</si>
  <si>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</si>
  <si>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</si>
  <si>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</si>
  <si>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</si>
  <si>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</si>
  <si>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</si>
  <si>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</si>
  <si>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</si>
  <si>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</si>
  <si>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</si>
  <si>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</si>
  <si>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</si>
  <si>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</si>
  <si>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</si>
  <si>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</si>
  <si>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</si>
  <si>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</si>
  <si>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</si>
  <si>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</si>
  <si>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</si>
  <si>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</si>
  <si>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</si>
  <si>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</si>
  <si>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</si>
  <si>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</si>
  <si>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</si>
  <si>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</si>
  <si>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</si>
  <si>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</si>
  <si>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</si>
  <si>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</si>
  <si>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</si>
  <si>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</si>
  <si>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</si>
  <si>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</si>
  <si>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</si>
  <si>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</si>
  <si>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</si>
  <si>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</si>
  <si>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</si>
  <si>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</si>
  <si>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</si>
  <si>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</si>
  <si>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</si>
  <si>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</si>
  <si>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</si>
  <si>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</si>
  <si>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</si>
  <si>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</si>
  <si>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</si>
  <si>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</si>
  <si>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</si>
  <si>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</si>
  <si>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</si>
  <si>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</si>
  <si>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</si>
  <si>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</si>
  <si>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</si>
  <si>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</si>
  <si>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</si>
  <si>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</si>
  <si>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</si>
  <si>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</si>
  <si>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</si>
  <si>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</si>
  <si>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</si>
  <si>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</si>
  <si>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</si>
  <si>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</si>
  <si>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</si>
  <si>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</si>
  <si>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</si>
  <si>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</si>
  <si>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</si>
  <si>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</si>
  <si>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</si>
  <si>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</si>
  <si>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</si>
  <si>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</si>
  <si>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</si>
  <si>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</si>
  <si>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</si>
  <si>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</si>
  <si>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</si>
  <si>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</si>
  <si>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</si>
  <si>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</si>
  <si>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</si>
  <si>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</si>
  <si>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</si>
  <si>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</si>
  <si>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</si>
  <si>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</si>
  <si>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</si>
  <si>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</si>
  <si>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</si>
  <si>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</si>
  <si>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</si>
  <si>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</si>
  <si>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</si>
  <si>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</si>
  <si>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</si>
  <si>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</si>
  <si>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</si>
  <si>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Excel</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</si>
  <si>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</si>
  <si>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</si>
  <si>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</si>
  <si>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</si>
  <si>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</si>
  <si>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</si>
  <si>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</si>
  <si>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</si>
  <si>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</si>
  <si>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</si>
  <si>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</si>
  <si>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</si>
  <si>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Numérica</t>
  </si>
  <si>
    <t>Numérico</t>
  </si>
  <si>
    <t>Apoyo</t>
  </si>
  <si>
    <t>Número</t>
  </si>
  <si>
    <t>OSGA- Promover acciones que contribuyan a la adaptación y mitigación al cambio climático y mejora de la calidad del paisaje de la sede principal de la SDM.</t>
  </si>
  <si>
    <t xml:space="preserve"> Constante</t>
  </si>
  <si>
    <t>Word</t>
  </si>
  <si>
    <t>Versión: 2.0</t>
  </si>
  <si>
    <t>Versión: 3.0</t>
  </si>
  <si>
    <t>Gestión de Talento Humano</t>
  </si>
  <si>
    <t>1. Talento Humano</t>
  </si>
  <si>
    <t>1. Política de Gestión Estratégica del Talento Humano</t>
  </si>
  <si>
    <t>Realizar seguimiento al cumplimiento de metas del Plan Institucional de Capacitación, Plan Anual de Vacantes; Plan de Previsión de Recursos Humanos, Plan de Bienestar Social e Incentivos, Plan de SST</t>
  </si>
  <si>
    <t>Planear y Ejecutar las actividades del Plan de Capacitación</t>
  </si>
  <si>
    <t>Planear y Ejecutar las actividades del Plan de SST</t>
  </si>
  <si>
    <t>Planear y Ejecutar las actividades del Plan Anual de Vacantes</t>
  </si>
  <si>
    <t>Planear y Ejecutar las actividades del Plan de Previsión de RRHH</t>
  </si>
  <si>
    <t>Consolidar los resultados de las encuestas de satisfacción relacionadas con las capacitaciones Interistitucionales de acuerdo con los registros entregados por las entidades</t>
  </si>
  <si>
    <t>Evaluar la satisfacción de los participantes en las capacitaciones  Interistitucionales realizadas y reportadas por las entidades</t>
  </si>
  <si>
    <t>Contar con un excelente equipo humano y condiciones laborales que hagan de la Secretaría Distrital de Movilidad un lugar atractivo para trabajar y desarrollarse profesionalmente</t>
  </si>
  <si>
    <t xml:space="preserve">Identificar los empleos que fueron sujetos de modificación en su provisión </t>
  </si>
  <si>
    <t xml:space="preserve">Actualizar la base de datos de la planta de personal de la SDM, identificando las vacantes definitivas y/o temporales de la planta de personal de la SDM y su correspondiente provisión en los casos que proceda. </t>
  </si>
  <si>
    <t>Consolidar los resultados de las encuestas de satisfacción de las actividades realizadas del programa de bienestar</t>
  </si>
  <si>
    <t>Evaluar la satisfacción de los participantes en las actividades de Bienestar</t>
  </si>
  <si>
    <t>Consolidar los resultados de las encuestas de satisfacción realizadas a  los participantes frente  los  incentivos otorgados.</t>
  </si>
  <si>
    <t>Evaluar la satisfacción de los participantes en las actividades de Incentivos</t>
  </si>
  <si>
    <t>Ejecutar de actividades de medicina preventiva y del trabajo, Higiene industrial y condiciones de trabajo y medio ambiente</t>
  </si>
  <si>
    <t>Desarrollar las actividades propuestas en el Plan de Trabajo Anual del SG SST</t>
  </si>
  <si>
    <t xml:space="preserve">Realizar la medición de los indicadores efr, utilizando la métrica definida para cada uno de ellos en el anexo 1000-10 edición 5 del modelo de gestión efr </t>
  </si>
  <si>
    <t>Medir el indicador "Propuesta de valor de la conciliación" de acuerdo a la métrica definida en la norma</t>
  </si>
  <si>
    <t>Medir el indicador "Estabilidad en el empleo" de acuerdo a la métrica definida en la norma</t>
  </si>
  <si>
    <t>Medir el indicador "Conocimiento, utilización, satisfacción, valoración y aplicabilidad de las medidas efr" de acuerdo a la métrica definida en la norma</t>
  </si>
  <si>
    <t>Medir el indicador "Maternidad" de acuerdo a la métrica definida en la norma</t>
  </si>
  <si>
    <t>Medir el indicador "Igualdad de oportunidades entre mujeres y hombres" de acuerdo a la métrica definida en la norma</t>
  </si>
  <si>
    <t>Medir el indicador "Igualdad de oportunidades en otras formas de diversidad" de acuerdo a la métrica definida en la norma</t>
  </si>
  <si>
    <t>Medir el indicador "Inversión en conciliación y sugestión" de acuerdo a la métrica definida en la norma</t>
  </si>
  <si>
    <t>Medir el indicador "Extensión de la cultura efr en la cadena de valor" de acuerdo a la métrica definida en la norma</t>
  </si>
  <si>
    <t>Medir el indicador "Productividad" de acuerdo a la métrica definida en la norma</t>
  </si>
  <si>
    <t>Medir el indicador "Rotación no deseada" de acuerdo a la métrica definida en la norma</t>
  </si>
  <si>
    <t>Consolidar los resultados de las evaluaciones diagnósticas frente a las evaluaciones finales de las capacitaciones por contrato realizadas. Con una intensidad horaria igual o superior a 4 horas.</t>
  </si>
  <si>
    <t>Realizar la evaluación de conocimientos pre y post a las actividades de capacitación por contrato</t>
  </si>
  <si>
    <t>Realizar seguimiento al puntaje obtenido por la Entidad en la Política de Gestión Estratégica de Talento Humano de la evaluación de desempeño institucional de FURAG en la vigencia anterior</t>
  </si>
  <si>
    <t>Diligenciar el Formulario de desempeño institucional de FURAG para la política de Gestión Estratégica de Talento Humano de la vigencia anterior</t>
  </si>
  <si>
    <t>Obtener una calificación superior a 95 en la política de Gestión Estratégica de Talento Humano de la vigencia anterior</t>
  </si>
  <si>
    <t>Identificar continua y sistemáticamente los peligros, evaluar, valorar los riesgos en SST y determinar los controles operacionales para su eliminación o mitigación</t>
  </si>
  <si>
    <t>Identificar los peligros y valorar los riesgos en SST</t>
  </si>
  <si>
    <t>Definir e implementar los controles para mitigar o eliminar los riesgos y peligros</t>
  </si>
  <si>
    <t>Cumplir la normatividad nacional vigente en materia de riesgos laborales y de otra índole, teniendo en cuenta los requisitos aplicables a la Secretaría.</t>
  </si>
  <si>
    <t>Evaluar el cumplimiento de la normatividad de la matriz de requisitos legales</t>
  </si>
  <si>
    <t>Definir e implementar planes y estrategias para el mejoramiento continuo de las condiciones de salud y seguridad en el trabajo</t>
  </si>
  <si>
    <t>Gestionar el cierre de las oportunidades de mejora identificadas</t>
  </si>
  <si>
    <t xml:space="preserve">Cumplir el 100% de las metas establecidas en los planes definidos (Plan Institucional de Capacitación, Plan Anual de Vacantes; Plan de Previsión de Recursos Humanos, Plan de Bienestar Social e Incentivos, Plan de SST) </t>
  </si>
  <si>
    <t>Alcanzar el 80% porciento de satisfacción en las capacitaciones interinstitucionales de acuerdo con los Resultado de las encuestas aplicadas a los colaboradores de la SDM que participaron en la capacitación</t>
  </si>
  <si>
    <t>Actualizar el 100 % de la base de datos de la planta de personal, identificando las vacantes definitivas y/o temporales y su correspondiente provisión en los casos que proceda.</t>
  </si>
  <si>
    <t>Alcanzar el 80% porciento de satisfacción  en las actividades realizadas en el marco del programa de bienestar, a través de la aplicación de encuestas</t>
  </si>
  <si>
    <t>Alcanzar el 80% porciento de satisfacción  en las actividades realizadas en el marco del programa de incentivos, a través de la aplicación de encuestas</t>
  </si>
  <si>
    <t xml:space="preserve">Ejecutar el 100%  del Plan de Trabajo Anual del SG SST </t>
  </si>
  <si>
    <t>Realizar el 100% de las actividades programadas para la medición de los indicadores adoptados en la Entidad para el sistema de gestión efr.</t>
  </si>
  <si>
    <t>Aumentar el 10% del total de conocimiento previo que sobre el tema de la capacitación realizada, tengan los funcionarios</t>
  </si>
  <si>
    <t xml:space="preserve">Obtener un puntaje superior a 95 en la Política de Gestión Estratégica del Talento Humano de la  evaluación anual de desempeño institucional del FURAG </t>
  </si>
  <si>
    <t>Gestionar el 100% de los riesgos identificados en la matriz de identificación de peligros, evaluación y valoración de riesgos</t>
  </si>
  <si>
    <t>Cumplir con el 100% de requisitos legales aplicables a la SDM en materia de riesgos laborales y de otra índole</t>
  </si>
  <si>
    <t>Cerrar el 100% de acciones implementadas en los PMP</t>
  </si>
  <si>
    <t xml:space="preserve">Constante </t>
  </si>
  <si>
    <t>Ejecutar el 100% del plan de trabajo de SG-SST</t>
  </si>
  <si>
    <t>PA02_Gestión del Talento Humano</t>
  </si>
  <si>
    <t>Dirección de Talento Humano</t>
  </si>
  <si>
    <t xml:space="preserve">POA Dirección de Talento Humano
Meta 1 - Cumplir el 100% de las metas establecidas en los planes definidos (Plan Institucional de Capacitación, Plan Anual de Vacantes; Plan de Previsión de Recursos Humanos, Plan de Bienestar Social e Incentivos, Plan de SST) </t>
  </si>
  <si>
    <t xml:space="preserve">Porcentaje cumplido de las metas establecidas en los planes definidos </t>
  </si>
  <si>
    <t>Resultado de las metas en los planes definidos</t>
  </si>
  <si>
    <t>Indicador creado para hacer seguimiento a la ejecución de las metas y actividades definidas en los Planes Institucionales de Talento Humano y al cumplimiento de los cronogramas de cada Plan</t>
  </si>
  <si>
    <t xml:space="preserve">Corresponde a la sumatoria de los porcentajes de cumplimiento en cada uno de los planes de Talento Humano (Plan Institucional de Capacitación, Plan Anual de Vacantes; Plan de Previsión de Recursos Humanos, Plan de Bienestar Social e Incentivos, Plan de SST) . </t>
  </si>
  <si>
    <t xml:space="preserve"> Porcentajes de avance ejecutados</t>
  </si>
  <si>
    <t>porcentaje de avance programado</t>
  </si>
  <si>
    <t>Matriz de seguimiento a la ejecución de los Planes Institucionales de TH</t>
  </si>
  <si>
    <t>Cronogramas definidos para los Planes Institucionales de TH</t>
  </si>
  <si>
    <t>Validación del cumplimiento porcentual en la ejecución de las actividades programadas en cada uno de los planes institucionales de TH</t>
  </si>
  <si>
    <t>Porcentaje de ejecución programado mes a mes para cada uno de los planes institucionales de TH</t>
  </si>
  <si>
    <t xml:space="preserve">Paula Tatiana Arenas Gonzalez </t>
  </si>
  <si>
    <t xml:space="preserve">Verificar el cumplimiento de las metas definidas en los planes de Talento Humano (Plan Institucional de Capacitación, Plan Anual de Vacantes; Plan de Previsión de Recursos Humanos, Plan de Bienestar Social e Incentivos, Plan de SST) </t>
  </si>
  <si>
    <t>(Sumatoria de porcentaje de avances ejecutados / porcentaje de avance programado)*100%</t>
  </si>
  <si>
    <t>Actualización de la Directora de Talento Humano ,  del responsable del reporte y del análisis</t>
  </si>
  <si>
    <t xml:space="preserve">Porcentaje alcalzado de satisfacción en las capacitaciones Insteristitucionales de acuerdo con los resultados de las encuestas aplicadas a los colaboradores de la SDM que participaron en la capacitación </t>
  </si>
  <si>
    <t>Indicador creado para medir la satisfacción de los colaboradores frente a las capacitaciones Interistitucionales realizadas</t>
  </si>
  <si>
    <t>Resultado de las encuestas aplicadas
Deficiente (D): menor a 0.7 Aceptable (A): de 0.7 a 0.799 Satisfactorio (S): de 0.8 a 0.899 Altamente Satisfactorio (AS): mayor o igual a 0.9</t>
  </si>
  <si>
    <t>S: Total de respuestas satisfactorias</t>
  </si>
  <si>
    <t>AS: Total de respuestas altamente satisfactorias</t>
  </si>
  <si>
    <t>T: Total de respuestas</t>
  </si>
  <si>
    <t>Númerico</t>
  </si>
  <si>
    <t>Encuesta definida para la encuesta de satisfacción</t>
  </si>
  <si>
    <t>Describe la cantidad de encuentas con calificación satisfactoria</t>
  </si>
  <si>
    <t>Describe la cantidad de encuentas con calificación altamente satisfactorias</t>
  </si>
  <si>
    <t>Cantidad total de encuestas aplicadas</t>
  </si>
  <si>
    <t>POA Dirección de Talento Humano
Meta 5 - Actualizar el 100 % de la base de datos de la planta de personal, identificando las vacantes definitivas y/o temporales y su correspondiente provisión en los casos que proceda.</t>
  </si>
  <si>
    <t>Porcentaje actualizado de la base de datos de la planta de personal, identificando las vacantes definitivas y/o temporales y su correspondiente provisión en los casos que proceda.</t>
  </si>
  <si>
    <t>Base de datos DTH actualizada</t>
  </si>
  <si>
    <t xml:space="preserve">Matriz Excel </t>
  </si>
  <si>
    <t>Este indicador permite identificar las vacantes definitivas y temporales que se encuentran en la planta de personal y los movimientos que generaron algun ajuste</t>
  </si>
  <si>
    <t>Actualizar las vacantes de los cargos de la entidad definitivas y/o temporales frente a la provisión transitoria en la que se encuentran para disponer de la información al día.</t>
  </si>
  <si>
    <t>Corresponde al porcentaje total de la base de datos actualizado</t>
  </si>
  <si>
    <t>(Porcentaje de actualizacion alcanzado / Porcentaje de avance programado)</t>
  </si>
  <si>
    <t xml:space="preserve">Porcentaje de actualizacion alcanzado </t>
  </si>
  <si>
    <t xml:space="preserve"> Porcentaje de avance programado</t>
  </si>
  <si>
    <t xml:space="preserve">Matriz de planta de personal </t>
  </si>
  <si>
    <t xml:space="preserve">Reporte ingresos, egresos y movimientos de la planta de personal </t>
  </si>
  <si>
    <t>Julio César Bustos Roa - Maria Claudia Gómez Salazar</t>
  </si>
  <si>
    <t>Maria Claudia Gómez Salazar</t>
  </si>
  <si>
    <t>POA Dirección de Talento Humano
Meta 6 -  Alcanzar el 80% porciento de satisfacción en las actividades realizadas en el marco del programa de bienestar, a través de la aplicación de encuestas</t>
  </si>
  <si>
    <t>Porcentaje alcanzado de satisfacción en las actividades realizadas en el marco del programa de bienestar, a través de la aplicación de encuestas</t>
  </si>
  <si>
    <t>Resultado de las encuestas aplicadas</t>
  </si>
  <si>
    <t xml:space="preserve">Matriz de excel </t>
  </si>
  <si>
    <t>Indicador creado par medir la satisfacción de los colaboradores frente a las actividades contempladas en el Plan de Bienestar Social e Incentivos</t>
  </si>
  <si>
    <t>Evaluar los estándares, requisitos y condiciones necesarias para llevar a cabo un evento o actividad del proceso de Bienestar</t>
  </si>
  <si>
    <t xml:space="preserve">Corresponde a las actividades ponderadas porcentualmente del seguimiento al nivel de satisfacción de los participantes en las en el Plan de Bienestar Social. </t>
  </si>
  <si>
    <t>Encuestas con calificación (excelente y bueno)</t>
  </si>
  <si>
    <t>No. de encuestas</t>
  </si>
  <si>
    <t>Númerica</t>
  </si>
  <si>
    <t xml:space="preserve">Matríz de excel consolidación de respuestasa la evaluación </t>
  </si>
  <si>
    <t>Describe la cantidad de encuestas con calificación exelente o buena</t>
  </si>
  <si>
    <t>Describe el número total de encuestas aplicadas</t>
  </si>
  <si>
    <t>POA Dirección de Talento Humano
Meta 7 -  Alcanzar el 80% porciento de satisfacción en las actividades realizadas en el marco del programa de incentivos, a través de la aplicación de encuestas</t>
  </si>
  <si>
    <t>Porcentaje alcanzado de satisfacción en las actividades realizadas en el marco del programa de incentivos, a través de la aplicación de encuestas</t>
  </si>
  <si>
    <t>POA Dirección de Talento Humano
Meta 10 -  Ejecutar el 100%  del Plan de Trabajo Anual del SG SST</t>
  </si>
  <si>
    <t>Porcentaje ejecutado de actividades del plan de trabajo de SG-SST</t>
  </si>
  <si>
    <t>Registros de la ejecución de las actividades del Plan de Trabajo del SGSST</t>
  </si>
  <si>
    <t>Planes del Decreto 612 de 2018</t>
  </si>
  <si>
    <t>Medir la ejecución del Plan de Trabajo Anual del SG SST</t>
  </si>
  <si>
    <t>Corresponde a la sumatoria de la cantidad de actividades ejecutadas en el periodo frente a la sumatoria de la cantidad  de actividades programadas en el período</t>
  </si>
  <si>
    <t>Porcentaje de Actividades del Plan de Trabajo del SGSST Ejecutadas en el periodo / Porcentaje de Actividades del Plan de Trabajo del SGSST Programadas en el periodo</t>
  </si>
  <si>
    <t>Actividades Ejecutadas</t>
  </si>
  <si>
    <t>Actividades Programadas</t>
  </si>
  <si>
    <t>Registros de la ejecución de las actividades establecidas en el  Plan de Trabajo del SGSST</t>
  </si>
  <si>
    <t xml:space="preserve"> Plan de Trabajo del SGSST</t>
  </si>
  <si>
    <t>Corresponde a la sumatoria de actividades del Plan de Trabajo del SGSST efectivmente ejecutadas durante el periodo</t>
  </si>
  <si>
    <t>Corresponde al total de actividades del plan de trabajo del SGSST programadas en el período</t>
  </si>
  <si>
    <t>Julio César Bustos Roa - Ivón Yaneth Veloza Rios</t>
  </si>
  <si>
    <t>Ivón Yaneth Veloza Rios</t>
  </si>
  <si>
    <t>POA Dirección de Talento Humano
Meta 27 -  Realizar el 100% de las actividades programadas para la medición de los indicadores adoptados en la Entidad para el sistema de gestión EFR.</t>
  </si>
  <si>
    <t>Sostenimiento del Sistema de Gestión EFR</t>
  </si>
  <si>
    <t xml:space="preserve">Matriz de medidas efr; Planta de personal; Registros de la DTH; Encuestas  </t>
  </si>
  <si>
    <t>Norma efr 1000 - 1 edición 5</t>
  </si>
  <si>
    <t xml:space="preserve">Medir los indicadores efr adoptados en la Entidad bajo la norma EFR 1000-01 </t>
  </si>
  <si>
    <t>Recopilar la información de actividades asociadas a cada indicador y aplicar la métrica definida en la norma</t>
  </si>
  <si>
    <t>(Indicadores EFR medidos/Total de indicadores EFR)*100%</t>
  </si>
  <si>
    <t>Número de indicadores EFR medidos</t>
  </si>
  <si>
    <t>Matriz de indicadores efr</t>
  </si>
  <si>
    <t>Contiene el indicador y la metrica</t>
  </si>
  <si>
    <t>Julio César Bustos Roa  - Martha Rocio Parra - Jhoan Matallana</t>
  </si>
  <si>
    <t>Martha Rocio Parra - Jhoan Matallana</t>
  </si>
  <si>
    <t>POA Dirección de Talento Humano
Meta 28 -  Aumentar el 10% del total de conocimiento sobre el tema de la capacitación realizada</t>
  </si>
  <si>
    <t>Porcentaje aumentado del total de conocimiento previo que sobre el tema de la capacitación realizada, tengan los funcionarios</t>
  </si>
  <si>
    <t>Resultado de las evaluaciones diagnósticas y finales aplicadas</t>
  </si>
  <si>
    <t xml:space="preserve">Matriz de excel  </t>
  </si>
  <si>
    <t>Indicardor para medir el aumento del conocimiento adquirido en la capacitación</t>
  </si>
  <si>
    <t>Identificar en que porcentaje se logró el aprendizaje efectivo respecto de sus conocimientos de entrada a la capacitación</t>
  </si>
  <si>
    <t>% Aumentado= ((PNF-PNI)/PNI)*100%</t>
  </si>
  <si>
    <t>PNF= Promedio Nota Final</t>
  </si>
  <si>
    <t>PNI= Promedio Nota Inicial o diagnóstica</t>
  </si>
  <si>
    <t xml:space="preserve">Nivel de conocimiento adquirido al finalizar la capacitación </t>
  </si>
  <si>
    <t xml:space="preserve">Nivel de conocimiento previo a la capacitación </t>
  </si>
  <si>
    <t xml:space="preserve">POA Dirección de Talento Humano
Meta 29 -  Obtener un puntaje superior a 95 en la Política de Gestión Estratégica del Talento Humano de la  evaluación anual de desempeño institucional del FURAG </t>
  </si>
  <si>
    <t>Puntaje obtenido en la Política de Gestión Estratégica de Talento Humano de la Evaluación anual de Desempeño Institucional del FURAG</t>
  </si>
  <si>
    <t>Reporte anual de evaluación del desempeño institucional del FURAG</t>
  </si>
  <si>
    <t>Indicador creado para hacer seguimiento al puntaje obtenido por la SDM en la Política de Gestión Estratégica de Talento Humano de la Evaluación anual de Desempeño Institucional del FURAG y que permite evidenciar el desempeño en la Gestión de la Dirección de Talento Humano</t>
  </si>
  <si>
    <t>Garantizar el desempeño en la gestión de la Dirección de Talento Humano medido a través de los resultados del  Formulario único de reportes y avances de Gestión  -FURAG-.</t>
  </si>
  <si>
    <t>Corresponde al resultado anual obtenido por la Entidad en la evaluación de desempeño institucional del FURAG de la vigencia anterior</t>
  </si>
  <si>
    <t>(Puntaje anual obtenido en la evaluación de desempeño institucional FURAG / Puntaje esperado) * 100%</t>
  </si>
  <si>
    <t>Puntaje Anual Obtenido</t>
  </si>
  <si>
    <t>Puntaje Esperado</t>
  </si>
  <si>
    <t>Validación del puntaje obtenido por la SDM en la Política de Gestión Estratégica de Talento Humano de la Evaluación anual de Desempeño Institucional del FURAG</t>
  </si>
  <si>
    <t>Puntaje proyectado por la Dirección de Talento Humano a obtener en la Política de Gestión Estratégica de Talento Humano de la Evaluación anual de Desempeño Institucional del FURAG</t>
  </si>
  <si>
    <t>POA Dirección de Talento Humano
Meta 30 -  Gestionar el 100% de los riesgos identificados en la matriz de identificación de peligros, evaluación y valoración de riesgos</t>
  </si>
  <si>
    <t>Porcentaje de gestión de los riesgos identificados en la matriz de identificación de peligros, evaluación y valoración de riesgos.</t>
  </si>
  <si>
    <t>Matriz de seguimiento a controles</t>
  </si>
  <si>
    <t>Requisito establecido en el Numeral 8.1.2 de la Norma ISO 45001:2018 y Artículo 16 Decreto 312 de 2019.</t>
  </si>
  <si>
    <t>Identificación de los riesgos y gestión de los controles para su eliminación o mitigación</t>
  </si>
  <si>
    <t xml:space="preserve">Riesgos identificados </t>
  </si>
  <si>
    <t>Riesgos gestionados</t>
  </si>
  <si>
    <t>Corresponde a la sumatoria de riesgos identificados durante el periodo</t>
  </si>
  <si>
    <t>Corresponde a la sumatoria de controlesgestionados durante el periodo</t>
  </si>
  <si>
    <t>POA Dirección de Talento Humano
Meta 31 -  Cumplir con el 100% de requisitos legales aplicables a la SDM en materia de riesgos laborales y de otra índole</t>
  </si>
  <si>
    <t>Porcentaje de cumplimiento de los requisitos legales</t>
  </si>
  <si>
    <t>Informe evaluación cumplimiento legal</t>
  </si>
  <si>
    <t>Requisito establecido en el Numeral 9.1.2 de la Norma ISO 45001:2018 y Artículo 16 Decreto 312 de 2019.</t>
  </si>
  <si>
    <t>Recopilación de las normas aplicables y evaluación de su cumplimiento</t>
  </si>
  <si>
    <t>(No. Requisitos cumplidos +  Requistos cumplidos parcialmente identificados en el informe de evaluación de requisitos de SST / No.  Total de Requisitos  evaluados en el informe de requisitos legales de SST ) X 100%</t>
  </si>
  <si>
    <t xml:space="preserve"> Requisitos Cumplidos y Parcialmente Cumplidos</t>
  </si>
  <si>
    <t>Total de Requisitos identificados en el informe de evaluación de requisitos de SST</t>
  </si>
  <si>
    <t>Corresponde al resultado de requisitos cumplidos y parcialmente cumplidos en identificados en el infrome de evaluación de requisitos legales de SST</t>
  </si>
  <si>
    <t>Corresponde al total de requisitos legales evaluados en el infrome de de requisitos legales de SST</t>
  </si>
  <si>
    <t>POA Dirección de Talento Humano
Meta 32 -  Cerrar el 100% de acciones implementadas en los PMP</t>
  </si>
  <si>
    <t>Porcentaje de gestión a las oportunidades de mejora del SG-SST</t>
  </si>
  <si>
    <t>Planes de Mejoramiento por Procesos</t>
  </si>
  <si>
    <t>Requisito establecido en el Numeral 10 de la Norma ISO 45001:2018 y Artículo 16 Decreto 312 de 2019.</t>
  </si>
  <si>
    <t>Identificación de las oportunidades de mejora y gestión para el cierre de las mismas</t>
  </si>
  <si>
    <t>(No. de acciones de PMP cerrados en la fecha de terminación / No. De acciones PMP identificadas) X 100%</t>
  </si>
  <si>
    <t>Acciones de PMP cerrados</t>
  </si>
  <si>
    <t>Acciones PMP identificadas</t>
  </si>
  <si>
    <t>Corresponde a la sumatoria de las acciones de mejora gestionadas  en el periodo de reporte</t>
  </si>
  <si>
    <t>Corresponde a la sumatoria de las acciones de mejora identificadas  en el periodo</t>
  </si>
  <si>
    <t>Número de indicadores efr a medir</t>
  </si>
  <si>
    <t>Contiene la cantidad de indicadores a los que se debe realizar medición</t>
  </si>
  <si>
    <t>(Número de encuestas con calificación de excelente y bueno / número total de encuestas) * 100%</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</si>
  <si>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</si>
  <si>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 </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</si>
  <si>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</si>
  <si>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</si>
  <si>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</si>
  <si>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</si>
  <si>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</si>
  <si>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</si>
  <si>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</si>
  <si>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</si>
  <si>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</si>
  <si>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</si>
  <si>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</si>
  <si>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</si>
  <si>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</si>
  <si>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</si>
  <si>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</si>
  <si>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</si>
  <si>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</si>
  <si>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</si>
  <si>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</si>
  <si>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</si>
  <si>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</si>
  <si>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</si>
  <si>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</si>
  <si>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</si>
  <si>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</si>
  <si>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</si>
  <si>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Planear y Ejecutar las actividades del Plan de Bienestar Social e Incentivos</t>
  </si>
  <si>
    <t>(No.de medidas de intervención proyectadas en la matriz de identificación de peligros, evaluación y valoración de riesgos para gestionar en el mes / No. de medidas de intervención gestionados en el mes) X 100</t>
  </si>
  <si>
    <t xml:space="preserve">Alcanzar el 80% de satisfacción en las capacitaciones incluidas en el contrato
interadministrativo por el cual se ejecuta el plan institucional de capacitación
– PIC 2024 de acuerdo con los Resultado de las encuestas aplicadas a los(as) servidores(as) de la SDM que participaron en las jornadas de capacitación
</t>
  </si>
  <si>
    <t>% satisfacción=(PS/MAXS)*100
PS: Promedio de satisfacción de cada uno de los cursos ejecutados a través del contrato interadministrativo por el cual se ejecutó el PIC 2024Total de respuestas satisfactorias
MAXS: Corresponde al máximo nivel que puede lograrse de satisfacción.</t>
  </si>
  <si>
    <t>96,91.%</t>
  </si>
  <si>
    <t xml:space="preserve">Porcentaje alcalzado de satisfacción en las capacitaciones incluidas en el contrato interadministrativo por el cual se ejecuta el PIC de acuerdo con los resultados de las encuestas aplicadas a los servidores de la SDM que participaron en la capacitación </t>
  </si>
  <si>
    <t>Determinar la satisfacción de los participantes con las capacitaciones realizadas, incluidas en el contrato interadministrativo por el cual se ejecuta el PIC.</t>
  </si>
  <si>
    <t>POA Dirección de Talento Humano
Meta 3 - Alcanzar el 80% de satisfacción en las capacitaciones incluidas en el contrato interadministrativo por el cual se ejecuta el plan institucional de capacitación – PIC 2024 de acuerdo con los Resultado de las encuestas aplicadas a los(as) servidores(as) de la SDM que participaron en las jornadas de capacitación</t>
  </si>
  <si>
    <t>Medir el indicador "Flexibilidad temporal" Y  "Flexibilidad espacial" de acuerdo a la métrica definida en la norma</t>
  </si>
  <si>
    <t>Base de planta de personal en la cual se identifican los empleos que cambiaron su provisión entre el 01 de Enero de 2024 y el 31 de Marzo de 2024
Base de la planta de personal actualizada con corte al 31/1/2024, 29/02/2024 y 31/03/2024,  en la cual se identifican los empleos provisto y las vacantes de acuerdo a cada tipo.</t>
  </si>
  <si>
    <t>Consolidado planta cargos 31/01/2024
Consolidado planta cargos 29/02/2024  
Consolidado planta cargos 31/03/2024</t>
  </si>
  <si>
    <t>No aplica para este periodo.</t>
  </si>
  <si>
    <t>Planta de personal de la Entidad</t>
  </si>
  <si>
    <t>Para cada finalización de mes se actualizó la base de la planta de personal.  en la cual se identifican los 945 empleos provistos y las 60  vacantes de acuerdo a cada tipo,  para un total de los 1005 funcionarios de la planta de personal.</t>
  </si>
  <si>
    <t>Maria Claudia Gómez Salazar ( E )</t>
  </si>
  <si>
    <t>Julio César Bustos Roa - 
Nelson Arturo Carranza Jimenez</t>
  </si>
  <si>
    <t>Nelson Arturo Carranza Jimenez</t>
  </si>
  <si>
    <t xml:space="preserve">No aplica para este periodo </t>
  </si>
  <si>
    <t xml:space="preserve">Maria Claudia Gomez  Salazar ( E ) </t>
  </si>
  <si>
    <t>Julio César Bustos Roa -  Laura Cristina Camargo Diaz</t>
  </si>
  <si>
    <t>Laura Cristina Camargo Diaz</t>
  </si>
  <si>
    <t>No Aplica para este periodo</t>
  </si>
  <si>
    <t>Julio César Bustos Roa - Zulma Tatiana Peña Otalora</t>
  </si>
  <si>
    <t>Zulma Tatiana Peña Otalora</t>
  </si>
  <si>
    <t>Julio César Bustos Roa - Ivón Yaneth Veloza Ríos</t>
  </si>
  <si>
    <t>Ivón Yaneth Veloza Ríos</t>
  </si>
  <si>
    <t>Los Planes Institucionales se aprobaron en la sesión del Comité Institucional de Gestión y Desempeño del 31 de enero de 2024. https://www.movilidadbogota.gov.co/intranet/sites/default/files/2024-03-05/acta_cigd_30-01-2024.pdf. Y publicados en la página de la SDM de la siguiente manera:
1, PA02-PL03 Plan Estratégico de Talento Humano SDM 2024: https://www.movilidadbogota.gov.co/web/sites/default/files/Paginas/30-01-2024/6._pa02-pl03_plan_estrategico_de_talento_humano_sdm_2024.pdf 
2, PA02-PL01 Plan Institucional de Capacitación PIC 2023-2024: https://www.movilidadbogota.gov.co/web/sites/default/files/Paginas/22-02-2024/7._pa02-pl01_plan_institucional_de_capacitacion_pic_2024_2025_1.pdf
3, PA02-PL06 Plan de Bienestar Social e Incentivos SDM 2024: https://www.movilidadbogota.gov.co/web/sites/default/files/Paginas/21-02-2024/8._pa02-pl06_plan_de_bienestar_social_e_incentivos_sdm_2024.pdf
4, PA02-PL05 Plan de Previsión de Recursos Humanos SDM 2024: https://www.movilidadbogota.gov.co/web/sites/default/files/Paginas/30-01-2024/5._pa02-pl05_plan_de_prevision_de_recursos_humanos_sdm_2024.pdf
5, PA02-PL04 Plan Anual de Vacantes SDM 2024: https://www.movilidadbogota.gov.co/web/sites/default/files/Paginas/30-01-2024/4._pa02-pl04_plan_anual_de_vacantes_sdm_2024.pdf
6, PA02-PL07 Plan de Trabajo Anual del SST SDM 2024: https://www.movilidadbogota.gov.co/web/sites/default/files/Paginas/30-01-2024/9._pa02-pl07_plan_de_trabajo_anual_del_sst_sdm_2024.pdf</t>
  </si>
  <si>
    <t>Planes institucionales publicados en la web link:  https://www.movilidadbogota.gov.co/web/planes_institucionales_y_estrategicos</t>
  </si>
  <si>
    <t>Se identificaron las necesidades para la construcción de los planes de Capacitación, Bienestar e Incentivos y trabajo de SST, alineadas a las temáticas de los mismos, se definieron el siguiente número de actividades para realizar durante la vigencia:
1. Plan de Capacitación: 86 actividades aprobadas
2. Plan de Bienestar: 43 actividades aprobadas
3. Plan de SST: 52 actividades aprobadas y 7 actividades ejecutadas
4. Plan de Vacantes: 7 actividades aprobadas
5. Plan de Previsión RRHH: 7 actividades aprobadas</t>
  </si>
  <si>
    <t>Servidores de Planta y sus Familiares directos, Contratistas directos de la Entidad, Ciudadanos</t>
  </si>
  <si>
    <t>Se tenian programas para cierre nueve (9) actividades del Plan de Trabajo Anual del SG SST, de las cuales se finalizaron siete (7) actividades y dos (2) actividades estan en ejecución en un 90%.
Cerradas:
1, Elaborar cronograma de inspecciones (locativas, botiquines, punto de primeros auxilios, EPP, escenarios deportivos, extintores y gabinetes, maquinas y equipos de emergencia).
2, Elaborar el informe del análisis estadístico de la accidentalidad del año 2023.
3, Realizar convocatoria para la conformación de la brigada de emergencias de la SDM 2024.
4, Realizar convocatoria y conformación del Comité de convivencia laboral.
5, Elaborar el plan de trabajo de la brigada de emergencias año 2024.
6, Elaborar el Plan de Trabajo del Sistema Comando de Incidentes.
7, Realizar la evaluación anual al SG-SST de acuerdo con los estándares mínimos establecidos en la Res. 312 de 2019.
En ejecución:
1, Actualizar la matriz de Elementos de Protección Personal (EPP) en concordancia con las medidas de intervención de EPP establecidas en la matriz de peligros, pendiente cargue en Daruma.
2,  Elaborar el informe de la evaluación al SG-SST para la revisión por la alta dirección, retrazo debido a la revisión de las oportunidades de mejora del SGSST, que quedarán en el informe final.
Las demás actividades programadas para el I trimestre avanzaron conforme a lo establecido en el cronograma.</t>
  </si>
  <si>
    <t>Plan de Trabajo SST</t>
  </si>
  <si>
    <t>No aplica para este período</t>
  </si>
  <si>
    <t>En el mes de enero se solicitó cierre de las acciones 136-2023-3, 136-2023-7, 160-2023-5 y 115-2023-2, mediante memorando 202462000015963
En el mes de febrero se solicitó cierre de las acciones 069-2023-4 y 127-2023-1, mediante memorando 202462000065633
En el mes de marzo se solicito cierre de las acciones 048-2023-5, 049-2023-2, 049-2023-3, 132-2023 -1 y 158-2023-1 mediante memorando 202462000065633</t>
  </si>
  <si>
    <t>Memorandos radicados a la OCI</t>
  </si>
  <si>
    <t>Los avances y logros obtenidos durante el periodo son:
1. Ejecución de actividades concernientes a la promoción y prevención de la salud y seguridad en el trabajo, lo cual conlleva al fomento del mantenimiento del bienestar físico, mental y social del personal de la Entidad.
2. Cumplimiento del cronograma de Inspecciones dando cubrimiento ainspecciones de elementos de emergencia, elementos de protección peronal, dotacion de botiquines e inspeccion ateletrabajadores.
3. Convocatoria y eleccion del comite de convivencia laboral periodo 2024-2026.
4.Presentacion de informe del análisis estadístico de la accidentalidad del año 2023 al Copasst.
5. Elaboracion y aprobación del Plan de Trabajo de la Brigada de emeegncias y el Sistema Comando de Incidentes.
6. Creación y conformación del comite de ayuda mutua de la sede Villa Alsacia ante el IDIGER.</t>
  </si>
  <si>
    <t>1. Pendiente cargue en Daruma de matriz de EPP, lo cual se realizara durante el mes de abril, a fin de dar cierre a la accion en un 100%.
2.  Revisión de las oportunidades de mejora del SGSST, que quedarán en el informe para la revisión por la alta dirección, retrazo debido a los ajustes de las oportunidades de mejora del SGSST, que quedarán en el informe final, este informe quedara en el mes de abril, con el fin de presentar al comite directivo.</t>
  </si>
  <si>
    <t>Todo el personal de planta y colaboradores directos de la Entidad</t>
  </si>
  <si>
    <t>https://drive.google.com/drive/u/1/folders/17Za21vTSmiroSIxTQ78QgvgoJdDJzy67</t>
  </si>
  <si>
    <t>Durante los meses de enero, febrero y marzo se realizo reunión del Equipo SST , con el fin de realizar seguimiento a la implementación de las medidas de intervención establecidas en la matriz de identificación de peligros, evaluación y valoración de riesgos, donde se evidencia el cumplimiento de las acciones programadas.</t>
  </si>
  <si>
    <t>En el trimestre se logro el cierre de once (11) acciones derivadas de los PMP asociadas al equipo de SST.</t>
  </si>
  <si>
    <t>Se realiza seguimiento a medidas de intervención matriz de identificación de peligros, evaluación y valoración de riesgos (MIPEVR)</t>
  </si>
  <si>
    <t>Se actualizaron los numerales 23 y 25</t>
  </si>
  <si>
    <t>Versión: 4.0</t>
  </si>
  <si>
    <t>Se actualizaron los numerales 6, 7, 14 y 25</t>
  </si>
  <si>
    <t>Actualización del responsable del reporte y del análisis</t>
  </si>
  <si>
    <t>Versión: 4.1</t>
  </si>
  <si>
    <t>Se actualiza numeral 20</t>
  </si>
  <si>
    <t>Actualización  del responsable del reporte y del análisis</t>
  </si>
  <si>
    <t>Versión: 3.1</t>
  </si>
  <si>
    <t>Se actualiza el nuemeral 23</t>
  </si>
  <si>
    <t>Actualización de las numerales 9,10,11 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</si>
</sst>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1"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b/>
      <sz val="10"/>
      <name val="Calibri"/>
      <family val="2"/>
      <scheme val="minor"/>
    </font>
    <font>
      <sz val="8"/>
      <name val="Calibri"/>
      <family val="2"/>
      <scheme val="minor"/>
    </font>
    <font>
      <sz val="10"/>
      <color theme="1"/>
      <name val="Arial"/>
      <family val="2"/>
    </font>
    <font>
      <sz val="10"/>
      <color rgb="FF000000"/>
      <name val="Arial"/>
      <family val="2"/>
    </font>
    <font>
      <sz val="9"/>
      <color theme="0"/>
      <name val="Arial"/>
      <family val="2"/>
    </font>
    <font>
      <sz val="10"/>
      <color theme="0"/>
      <name val="Arial"/>
      <family val="2"/>
    </font>
    <font>
      <b/>
      <sz val="10"/>
      <color theme="1"/>
      <name val="Arial"/>
      <family val="2"/>
    </font>
    <font>
      <b/>
      <sz val="11"/>
      <color theme="0"/>
      <name val="Calibri"/>
      <family val="2"/>
      <scheme val="minor"/>
    </font>
    <font>
      <sz val="9"/>
      <color theme="0"/>
      <name val="Calibri"/>
      <family val="2"/>
      <scheme val="minor"/>
    </font>
    <font>
      <b/>
      <sz val="11"/>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theme="0"/>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rgb="FF000000"/>
      </left>
      <right style="hair">
        <color rgb="FF000000"/>
      </right>
      <top style="hair">
        <color rgb="FF000000"/>
      </top>
      <bottom style="hair">
        <color rgb="FF000000"/>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style="hair">
        <color theme="1"/>
      </right>
      <top style="hair">
        <color theme="1"/>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cellStyleXfs>
  <cellXfs count="529">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2" fillId="2" borderId="0" xfId="0" applyFont="1" applyFill="1"/>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0" fontId="39" fillId="2" borderId="2" xfId="0" applyNumberFormat="1" applyFont="1" applyFill="1" applyBorder="1" applyAlignment="1">
      <alignment horizontal="center" vertical="center"/>
    </xf>
    <xf numFmtId="0" fontId="51" fillId="2" borderId="0" xfId="0" applyFont="1" applyFill="1" applyAlignment="1">
      <alignment vertical="center" wrapText="1"/>
    </xf>
    <xf numFmtId="10" fontId="39" fillId="2" borderId="2" xfId="0" applyNumberFormat="1"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protection locked="0"/>
    </xf>
    <xf numFmtId="10" fontId="39" fillId="2" borderId="2" xfId="1" applyNumberFormat="1" applyFont="1" applyFill="1" applyBorder="1" applyAlignment="1">
      <alignment horizontal="center" vertical="center" wrapText="1"/>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0" fontId="32" fillId="2" borderId="0" xfId="0" applyFont="1" applyFill="1" applyAlignment="1">
      <alignment wrapText="1"/>
    </xf>
    <xf numFmtId="10" fontId="39" fillId="22" borderId="2" xfId="0" applyNumberFormat="1" applyFont="1" applyFill="1" applyBorder="1" applyAlignment="1" applyProtection="1">
      <alignment horizontal="center" vertical="center"/>
      <protection locked="0"/>
    </xf>
    <xf numFmtId="0" fontId="51"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66" fontId="39" fillId="2" borderId="10"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vertical="center"/>
      <protection locked="0"/>
    </xf>
    <xf numFmtId="0" fontId="36" fillId="3" borderId="51" xfId="0" applyFont="1" applyFill="1" applyBorder="1" applyAlignment="1">
      <alignment horizontal="center" vertical="center" wrapText="1"/>
    </xf>
    <xf numFmtId="10" fontId="39" fillId="2" borderId="54" xfId="0" applyNumberFormat="1" applyFont="1" applyFill="1" applyBorder="1" applyAlignment="1">
      <alignment horizontal="center" vertical="center" wrapText="1"/>
    </xf>
    <xf numFmtId="10" fontId="39" fillId="22" borderId="2" xfId="0" applyNumberFormat="1" applyFont="1" applyFill="1" applyBorder="1" applyAlignment="1">
      <alignment horizontal="center" vertical="center"/>
    </xf>
    <xf numFmtId="9" fontId="39" fillId="2" borderId="2" xfId="0" applyNumberFormat="1" applyFont="1" applyFill="1" applyBorder="1" applyAlignment="1">
      <alignment horizontal="center" vertical="center"/>
    </xf>
    <xf numFmtId="10" fontId="39" fillId="23" borderId="50" xfId="1" applyNumberFormat="1" applyFont="1" applyFill="1" applyBorder="1" applyAlignment="1" applyProtection="1">
      <alignment horizontal="center" vertical="center" wrapText="1"/>
      <protection locked="0"/>
    </xf>
    <xf numFmtId="10" fontId="39" fillId="2" borderId="11" xfId="0" applyNumberFormat="1" applyFont="1" applyFill="1" applyBorder="1" applyAlignment="1">
      <alignment horizontal="center" vertical="center" wrapText="1"/>
    </xf>
    <xf numFmtId="0" fontId="53" fillId="0" borderId="2" xfId="0" applyFont="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10" fontId="32" fillId="24" borderId="53" xfId="19" applyNumberFormat="1" applyFont="1" applyFill="1" applyBorder="1" applyAlignment="1">
      <alignment horizontal="center" vertical="center"/>
    </xf>
    <xf numFmtId="10" fontId="32" fillId="24" borderId="53" xfId="0" applyNumberFormat="1" applyFont="1" applyFill="1" applyBorder="1" applyAlignment="1">
      <alignment horizontal="center" vertical="center"/>
    </xf>
    <xf numFmtId="10" fontId="39" fillId="24" borderId="53" xfId="0" applyNumberFormat="1" applyFont="1" applyFill="1" applyBorder="1" applyAlignment="1">
      <alignment horizontal="center" vertical="center"/>
    </xf>
    <xf numFmtId="10" fontId="32" fillId="0" borderId="2" xfId="0" applyNumberFormat="1" applyFont="1" applyBorder="1" applyAlignment="1">
      <alignment horizontal="center" vertical="center" wrapText="1"/>
    </xf>
    <xf numFmtId="10" fontId="39" fillId="22" borderId="1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1" fontId="13" fillId="2"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protection locked="0"/>
    </xf>
    <xf numFmtId="10" fontId="13" fillId="2" borderId="2" xfId="1" applyNumberFormat="1" applyFont="1" applyFill="1" applyBorder="1" applyAlignment="1" applyProtection="1">
      <alignment horizontal="center" vertical="center"/>
    </xf>
    <xf numFmtId="1" fontId="13" fillId="0" borderId="2" xfId="2" applyNumberFormat="1" applyFont="1" applyFill="1" applyBorder="1" applyAlignment="1" applyProtection="1">
      <alignment horizontal="center" vertical="center"/>
      <protection locked="0"/>
    </xf>
    <xf numFmtId="0" fontId="13" fillId="0" borderId="2" xfId="2" applyNumberFormat="1" applyFont="1" applyFill="1" applyBorder="1" applyAlignment="1" applyProtection="1">
      <alignment horizontal="left" vertical="center" wrapText="1"/>
      <protection locked="0"/>
    </xf>
    <xf numFmtId="10" fontId="13" fillId="0" borderId="2" xfId="1" applyNumberFormat="1" applyFont="1" applyFill="1" applyBorder="1" applyAlignment="1" applyProtection="1">
      <alignment horizontal="center" vertical="center"/>
    </xf>
    <xf numFmtId="10" fontId="39" fillId="2" borderId="4" xfId="0" applyNumberFormat="1" applyFont="1" applyFill="1" applyBorder="1" applyAlignment="1">
      <alignment horizontal="center" vertical="center" wrapText="1"/>
    </xf>
    <xf numFmtId="10" fontId="39" fillId="2" borderId="6" xfId="0" applyNumberFormat="1" applyFont="1" applyFill="1" applyBorder="1" applyAlignment="1">
      <alignment horizontal="center" vertical="center" wrapText="1"/>
    </xf>
    <xf numFmtId="9" fontId="13" fillId="0" borderId="2" xfId="1" applyFont="1" applyFill="1" applyBorder="1" applyAlignment="1" applyProtection="1">
      <alignment horizontal="center" vertical="center"/>
      <protection locked="0"/>
    </xf>
    <xf numFmtId="0" fontId="53" fillId="0" borderId="2" xfId="0" applyFont="1" applyBorder="1" applyAlignment="1">
      <alignment horizontal="left" vertical="center" wrapText="1"/>
    </xf>
    <xf numFmtId="0" fontId="13" fillId="0" borderId="2" xfId="2" applyNumberFormat="1" applyFont="1" applyFill="1" applyBorder="1" applyAlignment="1" applyProtection="1">
      <alignment horizontal="center" vertical="center"/>
      <protection locked="0"/>
    </xf>
    <xf numFmtId="9" fontId="13" fillId="0" borderId="2" xfId="1" applyFont="1" applyFill="1" applyBorder="1" applyAlignment="1" applyProtection="1">
      <alignment horizontal="center" vertical="center"/>
    </xf>
    <xf numFmtId="10" fontId="53" fillId="0" borderId="2" xfId="0" applyNumberFormat="1" applyFont="1" applyBorder="1" applyAlignment="1">
      <alignment horizontal="center" vertical="center" wrapText="1"/>
    </xf>
    <xf numFmtId="0" fontId="13" fillId="0" borderId="2" xfId="2" applyNumberFormat="1" applyFont="1" applyFill="1" applyBorder="1" applyAlignment="1" applyProtection="1">
      <alignment horizontal="center" vertical="center" wrapText="1"/>
      <protection locked="0"/>
    </xf>
    <xf numFmtId="10" fontId="39" fillId="2" borderId="3" xfId="0" applyNumberFormat="1" applyFont="1" applyFill="1" applyBorder="1" applyAlignment="1">
      <alignment horizontal="center" vertical="center"/>
    </xf>
    <xf numFmtId="10" fontId="39" fillId="24" borderId="2" xfId="19" applyNumberFormat="1" applyFont="1" applyFill="1" applyBorder="1" applyAlignment="1">
      <alignment horizontal="center" vertical="center"/>
    </xf>
    <xf numFmtId="10" fontId="32" fillId="24" borderId="2" xfId="0" applyNumberFormat="1" applyFont="1" applyFill="1" applyBorder="1" applyAlignment="1">
      <alignment horizontal="center" vertical="center"/>
    </xf>
    <xf numFmtId="10" fontId="39" fillId="22" borderId="10" xfId="0" applyNumberFormat="1" applyFont="1" applyFill="1" applyBorder="1" applyAlignment="1" applyProtection="1">
      <alignment horizontal="center" vertical="center"/>
      <protection locked="0"/>
    </xf>
    <xf numFmtId="0" fontId="13" fillId="0" borderId="2" xfId="2" applyNumberFormat="1" applyFont="1" applyFill="1" applyBorder="1" applyAlignment="1" applyProtection="1">
      <alignment horizontal="left" vertical="center" wrapText="1"/>
    </xf>
    <xf numFmtId="9" fontId="39" fillId="8" borderId="3" xfId="16" applyNumberFormat="1" applyFont="1" applyFill="1" applyBorder="1" applyAlignment="1">
      <alignment horizontal="center" vertical="center" wrapText="1"/>
    </xf>
    <xf numFmtId="0" fontId="39" fillId="0" borderId="9" xfId="16" applyFont="1" applyBorder="1" applyAlignment="1">
      <alignment horizontal="center" vertical="center" wrapText="1"/>
    </xf>
    <xf numFmtId="166" fontId="39" fillId="22" borderId="2" xfId="1" applyNumberFormat="1" applyFont="1" applyFill="1" applyBorder="1" applyAlignment="1" applyProtection="1">
      <alignment vertical="center" wrapText="1"/>
      <protection locked="0"/>
    </xf>
    <xf numFmtId="166" fontId="39" fillId="22" borderId="2" xfId="1" applyNumberFormat="1" applyFont="1" applyFill="1" applyBorder="1" applyAlignment="1" applyProtection="1">
      <alignment horizontal="left" vertical="center" wrapText="1"/>
      <protection locked="0"/>
    </xf>
    <xf numFmtId="10" fontId="39" fillId="0" borderId="2" xfId="0" applyNumberFormat="1" applyFont="1" applyBorder="1" applyAlignment="1">
      <alignment horizontal="center" vertical="center"/>
    </xf>
    <xf numFmtId="166" fontId="39" fillId="22" borderId="2" xfId="1" applyNumberFormat="1" applyFont="1" applyFill="1" applyBorder="1" applyAlignment="1" applyProtection="1">
      <alignment vertical="center"/>
    </xf>
    <xf numFmtId="166" fontId="39" fillId="22" borderId="2" xfId="1" applyNumberFormat="1" applyFont="1" applyFill="1" applyBorder="1" applyAlignment="1" applyProtection="1">
      <alignment vertical="center" wrapText="1"/>
    </xf>
    <xf numFmtId="166" fontId="39" fillId="22" borderId="2" xfId="1" applyNumberFormat="1" applyFont="1" applyFill="1" applyBorder="1" applyAlignment="1" applyProtection="1">
      <alignment horizontal="left" vertical="center"/>
    </xf>
    <xf numFmtId="166" fontId="39" fillId="22" borderId="2" xfId="1" applyNumberFormat="1" applyFont="1" applyFill="1" applyBorder="1" applyAlignment="1" applyProtection="1">
      <alignment horizontal="left" vertical="center" wrapText="1"/>
    </xf>
    <xf numFmtId="10" fontId="39" fillId="23" borderId="2" xfId="1" applyNumberFormat="1" applyFont="1" applyFill="1" applyBorder="1" applyAlignment="1" applyProtection="1">
      <alignment horizontal="center" vertical="center" wrapText="1"/>
    </xf>
    <xf numFmtId="10" fontId="39" fillId="23" borderId="10" xfId="1" applyNumberFormat="1" applyFont="1" applyFill="1" applyBorder="1" applyAlignment="1" applyProtection="1">
      <alignment horizontal="center" vertical="center" wrapText="1"/>
    </xf>
    <xf numFmtId="10" fontId="39" fillId="23" borderId="50" xfId="1" applyNumberFormat="1" applyFont="1" applyFill="1" applyBorder="1" applyAlignment="1" applyProtection="1">
      <alignment horizontal="center" vertical="center" wrapText="1"/>
    </xf>
    <xf numFmtId="166" fontId="39" fillId="22" borderId="10" xfId="1" applyNumberFormat="1" applyFont="1" applyFill="1" applyBorder="1" applyAlignment="1" applyProtection="1">
      <alignment horizontal="left" vertical="center" wrapText="1"/>
      <protection locked="0"/>
    </xf>
    <xf numFmtId="166" fontId="39" fillId="22" borderId="2" xfId="1" applyNumberFormat="1" applyFont="1" applyFill="1" applyBorder="1" applyAlignment="1" applyProtection="1">
      <alignment horizontal="left" vertical="center"/>
      <protection locked="0"/>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10" fontId="39" fillId="2" borderId="10" xfId="0" applyNumberFormat="1" applyFont="1" applyFill="1" applyBorder="1" applyAlignment="1">
      <alignment horizontal="center" vertical="center" wrapText="1"/>
    </xf>
    <xf numFmtId="166" fontId="39" fillId="2" borderId="50"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center" vertical="center"/>
      <protection locked="0"/>
    </xf>
    <xf numFmtId="0" fontId="53" fillId="0" borderId="2" xfId="0" applyFont="1" applyBorder="1" applyAlignment="1">
      <alignment horizontal="center" vertical="center" wrapText="1"/>
    </xf>
    <xf numFmtId="9" fontId="39" fillId="0" borderId="2" xfId="0" applyNumberFormat="1" applyFont="1" applyBorder="1" applyAlignment="1">
      <alignment horizontal="center" vertical="center"/>
    </xf>
    <xf numFmtId="0" fontId="53" fillId="2" borderId="0" xfId="0" applyFont="1" applyFill="1"/>
    <xf numFmtId="0" fontId="53" fillId="0" borderId="0" xfId="0" applyFont="1"/>
    <xf numFmtId="0" fontId="55" fillId="15" borderId="2" xfId="0" applyFont="1" applyFill="1" applyBorder="1" applyAlignment="1">
      <alignment vertical="center" wrapText="1"/>
    </xf>
    <xf numFmtId="0" fontId="56" fillId="3" borderId="10"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6" fillId="16" borderId="11" xfId="0" applyFont="1" applyFill="1" applyBorder="1" applyAlignment="1">
      <alignment horizontal="center" vertical="center" wrapText="1"/>
    </xf>
    <xf numFmtId="0" fontId="56" fillId="17" borderId="11" xfId="0" applyFont="1" applyFill="1" applyBorder="1" applyAlignment="1">
      <alignment horizontal="center" vertical="center" wrapText="1"/>
    </xf>
    <xf numFmtId="0" fontId="57" fillId="2" borderId="0" xfId="0" applyFont="1" applyFill="1"/>
    <xf numFmtId="10" fontId="53" fillId="2" borderId="2" xfId="0" applyNumberFormat="1" applyFont="1" applyFill="1" applyBorder="1" applyAlignment="1" applyProtection="1">
      <alignment horizontal="center" vertical="center" wrapText="1"/>
      <protection locked="0"/>
    </xf>
    <xf numFmtId="10" fontId="53" fillId="22" borderId="2" xfId="0" applyNumberFormat="1" applyFont="1" applyFill="1" applyBorder="1" applyAlignment="1">
      <alignment horizontal="center" vertical="center" wrapText="1"/>
    </xf>
    <xf numFmtId="10" fontId="53" fillId="2" borderId="2" xfId="0" applyNumberFormat="1" applyFont="1" applyFill="1" applyBorder="1" applyAlignment="1">
      <alignment horizontal="center" vertical="center" wrapText="1"/>
    </xf>
    <xf numFmtId="10" fontId="53" fillId="2" borderId="2" xfId="1" applyNumberFormat="1" applyFont="1" applyFill="1" applyBorder="1" applyAlignment="1">
      <alignment horizontal="center" vertical="center"/>
    </xf>
    <xf numFmtId="10" fontId="57" fillId="2" borderId="2" xfId="1"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0" borderId="2" xfId="2" applyNumberFormat="1" applyFont="1" applyFill="1" applyBorder="1" applyAlignment="1" applyProtection="1">
      <alignment vertical="center" wrapTex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wrapText="1"/>
    </xf>
    <xf numFmtId="10" fontId="53" fillId="22" borderId="52" xfId="0" applyNumberFormat="1" applyFont="1" applyFill="1" applyBorder="1" applyAlignment="1">
      <alignment horizontal="center" vertical="center" wrapText="1"/>
    </xf>
    <xf numFmtId="10" fontId="53" fillId="0" borderId="52" xfId="0" applyNumberFormat="1" applyFont="1" applyBorder="1" applyAlignment="1">
      <alignment horizontal="center" vertical="center"/>
    </xf>
    <xf numFmtId="0" fontId="53" fillId="24" borderId="52" xfId="0" applyFont="1" applyFill="1" applyBorder="1" applyAlignment="1">
      <alignment horizontal="center" vertical="center"/>
    </xf>
    <xf numFmtId="0" fontId="53" fillId="0" borderId="41" xfId="0" applyFont="1" applyBorder="1" applyAlignment="1">
      <alignment vertical="center" wrapText="1"/>
    </xf>
    <xf numFmtId="2" fontId="53" fillId="22" borderId="2" xfId="0" applyNumberFormat="1" applyFont="1" applyFill="1" applyBorder="1" applyAlignment="1">
      <alignment horizontal="center" vertical="center" wrapText="1"/>
    </xf>
    <xf numFmtId="2" fontId="53" fillId="2" borderId="2" xfId="0" applyNumberFormat="1" applyFont="1" applyFill="1" applyBorder="1" applyAlignment="1">
      <alignment horizontal="center" vertical="center" wrapText="1"/>
    </xf>
    <xf numFmtId="2" fontId="53" fillId="2" borderId="2" xfId="1" applyNumberFormat="1" applyFont="1" applyFill="1" applyBorder="1" applyAlignment="1">
      <alignment horizontal="center" vertical="center"/>
    </xf>
    <xf numFmtId="0" fontId="53" fillId="0" borderId="52" xfId="0" applyFont="1" applyBorder="1" applyAlignment="1">
      <alignment vertical="center" wrapText="1"/>
    </xf>
    <xf numFmtId="10" fontId="53" fillId="2" borderId="2" xfId="1" applyNumberFormat="1" applyFont="1" applyFill="1" applyBorder="1" applyAlignment="1">
      <alignment horizontal="center" vertical="center" wrapText="1"/>
    </xf>
    <xf numFmtId="10" fontId="53" fillId="22" borderId="2" xfId="1" applyNumberFormat="1" applyFont="1" applyFill="1" applyBorder="1" applyAlignment="1">
      <alignment horizontal="center" vertical="center"/>
    </xf>
    <xf numFmtId="166" fontId="39" fillId="22" borderId="2"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vertical="center" wrapText="1"/>
      <protection locked="0"/>
    </xf>
    <xf numFmtId="166" fontId="39" fillId="22" borderId="5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0" fontId="59" fillId="18" borderId="10" xfId="0" applyFont="1" applyFill="1" applyBorder="1" applyAlignment="1">
      <alignment horizontal="center" vertical="center" wrapText="1"/>
    </xf>
    <xf numFmtId="166" fontId="39" fillId="22" borderId="10" xfId="1" applyNumberFormat="1" applyFont="1" applyFill="1" applyBorder="1" applyAlignment="1" applyProtection="1">
      <alignment vertical="center" wrapText="1"/>
    </xf>
    <xf numFmtId="166" fontId="39" fillId="22" borderId="11" xfId="1" applyNumberFormat="1" applyFont="1" applyFill="1" applyBorder="1" applyAlignment="1" applyProtection="1">
      <alignment vertical="center"/>
      <protection locked="0"/>
    </xf>
    <xf numFmtId="0" fontId="59" fillId="19" borderId="10" xfId="0" applyFont="1" applyFill="1" applyBorder="1" applyAlignment="1">
      <alignment horizontal="center" vertical="center" wrapText="1"/>
    </xf>
    <xf numFmtId="0" fontId="58" fillId="21" borderId="58" xfId="0" applyFont="1" applyFill="1" applyBorder="1" applyAlignment="1">
      <alignment horizontal="center" vertical="center" wrapText="1"/>
    </xf>
    <xf numFmtId="166" fontId="39" fillId="22" borderId="11"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center" vertical="center" wrapText="1"/>
      <protection locked="0"/>
    </xf>
    <xf numFmtId="10" fontId="39" fillId="0" borderId="10" xfId="0" applyNumberFormat="1" applyFont="1" applyBorder="1" applyAlignment="1">
      <alignment horizontal="center" vertical="center"/>
    </xf>
    <xf numFmtId="10" fontId="39" fillId="25" borderId="2" xfId="1" applyNumberFormat="1" applyFont="1" applyFill="1" applyBorder="1" applyAlignment="1" applyProtection="1">
      <alignment horizontal="center" vertical="center" wrapText="1"/>
    </xf>
    <xf numFmtId="166" fontId="39" fillId="0" borderId="50" xfId="1" applyNumberFormat="1" applyFont="1" applyFill="1" applyBorder="1" applyAlignment="1" applyProtection="1">
      <alignment horizontal="center" vertical="center"/>
      <protection locked="0"/>
    </xf>
    <xf numFmtId="10" fontId="39" fillId="0" borderId="11" xfId="0" applyNumberFormat="1" applyFont="1" applyBorder="1" applyAlignment="1">
      <alignment horizontal="center" vertical="center"/>
    </xf>
    <xf numFmtId="166" fontId="39" fillId="22" borderId="10" xfId="1" applyNumberFormat="1"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2" fillId="2" borderId="10" xfId="0" applyFont="1" applyFill="1" applyBorder="1" applyAlignment="1" applyProtection="1">
      <alignment horizontal="center" vertical="center" wrapText="1"/>
      <protection locked="0"/>
    </xf>
    <xf numFmtId="0" fontId="39" fillId="2" borderId="10" xfId="0"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166" fontId="39" fillId="22" borderId="10" xfId="1" applyNumberFormat="1" applyFont="1" applyFill="1" applyBorder="1" applyAlignment="1" applyProtection="1">
      <alignment horizontal="center" vertical="center"/>
    </xf>
    <xf numFmtId="166" fontId="39" fillId="22" borderId="2" xfId="1" applyNumberFormat="1" applyFont="1" applyFill="1" applyBorder="1" applyAlignment="1" applyProtection="1">
      <alignment horizontal="center" vertical="center"/>
    </xf>
    <xf numFmtId="166" fontId="39" fillId="22" borderId="2" xfId="1" applyNumberFormat="1" applyFont="1" applyFill="1" applyBorder="1" applyAlignment="1" applyProtection="1">
      <alignment horizontal="center" vertical="center" wrapText="1"/>
    </xf>
    <xf numFmtId="166" fontId="39" fillId="22" borderId="2" xfId="1" applyNumberFormat="1" applyFont="1" applyFill="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54" fillId="0" borderId="2" xfId="0" applyFont="1" applyBorder="1" applyAlignment="1">
      <alignment horizontal="center" vertical="center" wrapText="1"/>
    </xf>
    <xf numFmtId="9" fontId="53" fillId="2" borderId="2" xfId="1" applyFont="1" applyFill="1" applyBorder="1" applyAlignment="1">
      <alignment horizontal="center" vertical="center"/>
    </xf>
    <xf numFmtId="9" fontId="53" fillId="2" borderId="2" xfId="1" applyFont="1" applyFill="1" applyBorder="1" applyAlignment="1">
      <alignment horizontal="center" vertical="center" wrapText="1"/>
    </xf>
    <xf numFmtId="14" fontId="32" fillId="0" borderId="13" xfId="0" applyNumberFormat="1"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6" fillId="2" borderId="2" xfId="0" applyFont="1" applyFill="1" applyBorder="1" applyAlignment="1">
      <alignment horizontal="justify"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1" fillId="0" borderId="4" xfId="0" applyFont="1" applyBorder="1" applyAlignment="1">
      <alignment horizontal="center"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2" xfId="0" applyFont="1" applyBorder="1" applyAlignment="1">
      <alignment horizontal="center" vertical="center"/>
    </xf>
    <xf numFmtId="0" fontId="39" fillId="0" borderId="2" xfId="16" applyFont="1" applyBorder="1" applyAlignment="1">
      <alignment horizontal="center" vertical="center"/>
    </xf>
    <xf numFmtId="0" fontId="39" fillId="0" borderId="2" xfId="16" applyFont="1" applyBorder="1" applyAlignment="1">
      <alignment horizontal="center" vertical="center" wrapText="1"/>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7" fillId="12" borderId="2" xfId="0" applyFont="1" applyFill="1" applyBorder="1" applyAlignment="1">
      <alignment horizontal="center" vertical="center" wrapText="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166" fontId="39" fillId="0" borderId="2" xfId="18" applyNumberFormat="1" applyFont="1" applyFill="1" applyBorder="1" applyAlignment="1">
      <alignment horizontal="center"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0" borderId="3"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16" applyFont="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2" borderId="2"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9" fillId="0" borderId="2" xfId="15" applyFont="1" applyBorder="1" applyAlignment="1">
      <alignment horizontal="center" vertical="center"/>
    </xf>
    <xf numFmtId="0" fontId="39" fillId="8" borderId="2"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0" fontId="39" fillId="0" borderId="9" xfId="16" applyFont="1" applyBorder="1" applyAlignment="1">
      <alignment horizontal="justify" vertical="center" wrapText="1"/>
    </xf>
    <xf numFmtId="0" fontId="39" fillId="0" borderId="9" xfId="16" applyFont="1" applyBorder="1" applyAlignment="1">
      <alignment horizontal="center" vertical="center" wrapText="1"/>
    </xf>
    <xf numFmtId="0" fontId="39" fillId="0" borderId="4" xfId="16" applyFont="1" applyBorder="1" applyAlignment="1">
      <alignment horizontal="center" vertical="center" wrapText="1"/>
    </xf>
    <xf numFmtId="9" fontId="39" fillId="0" borderId="3" xfId="18" applyFont="1" applyFill="1" applyBorder="1" applyAlignment="1">
      <alignment horizontal="center" vertical="center" wrapText="1"/>
    </xf>
    <xf numFmtId="9" fontId="39" fillId="0" borderId="4" xfId="18" applyFont="1" applyFill="1" applyBorder="1" applyAlignment="1">
      <alignment horizontal="center" vertical="center" wrapText="1"/>
    </xf>
    <xf numFmtId="166" fontId="39" fillId="0" borderId="3" xfId="18" applyNumberFormat="1" applyFont="1" applyFill="1" applyBorder="1" applyAlignment="1">
      <alignment horizontal="center" vertical="center" wrapText="1"/>
    </xf>
    <xf numFmtId="166" fontId="39" fillId="0" borderId="4" xfId="18" applyNumberFormat="1" applyFont="1" applyFill="1" applyBorder="1" applyAlignment="1">
      <alignment horizontal="center" vertical="center" wrapText="1"/>
    </xf>
    <xf numFmtId="0" fontId="39" fillId="2" borderId="3" xfId="16" applyFont="1" applyFill="1" applyBorder="1" applyAlignment="1">
      <alignment horizontal="left" vertical="center" wrapText="1"/>
    </xf>
    <xf numFmtId="0" fontId="39" fillId="2" borderId="9" xfId="16" applyFont="1" applyFill="1" applyBorder="1" applyAlignment="1">
      <alignment horizontal="left" vertical="center" wrapText="1"/>
    </xf>
    <xf numFmtId="0" fontId="39" fillId="2" borderId="4" xfId="16" applyFont="1" applyFill="1" applyBorder="1" applyAlignment="1">
      <alignment horizontal="left" vertical="center" wrapText="1"/>
    </xf>
    <xf numFmtId="0" fontId="39" fillId="2" borderId="5" xfId="16" applyFont="1" applyFill="1" applyBorder="1" applyAlignment="1">
      <alignment horizontal="center" vertical="center" wrapText="1"/>
    </xf>
    <xf numFmtId="0" fontId="39" fillId="2" borderId="13" xfId="16" applyFont="1" applyFill="1" applyBorder="1" applyAlignment="1">
      <alignment horizontal="center" vertical="center" wrapText="1"/>
    </xf>
    <xf numFmtId="0" fontId="39" fillId="2" borderId="6" xfId="16" applyFont="1" applyFill="1" applyBorder="1" applyAlignment="1">
      <alignment horizontal="center" vertical="center" wrapText="1"/>
    </xf>
    <xf numFmtId="0" fontId="13" fillId="0" borderId="2" xfId="16"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8" borderId="3" xfId="16" applyFont="1" applyFill="1" applyBorder="1" applyAlignment="1">
      <alignment horizontal="center" vertical="center" wrapText="1"/>
    </xf>
    <xf numFmtId="0" fontId="37" fillId="8" borderId="4" xfId="16" applyFont="1" applyFill="1" applyBorder="1" applyAlignment="1">
      <alignment horizontal="center" vertical="center" wrapText="1"/>
    </xf>
    <xf numFmtId="0" fontId="37" fillId="0" borderId="2" xfId="16" applyFont="1" applyBorder="1" applyAlignment="1">
      <alignment horizontal="justify" vertical="center" wrapText="1"/>
    </xf>
    <xf numFmtId="0" fontId="32" fillId="0" borderId="3" xfId="16" applyFont="1" applyBorder="1" applyAlignment="1">
      <alignment horizontal="left" vertical="center" wrapText="1"/>
    </xf>
    <xf numFmtId="0" fontId="32" fillId="0" borderId="9" xfId="16" applyFont="1" applyBorder="1" applyAlignment="1">
      <alignment horizontal="left" vertical="center" wrapText="1"/>
    </xf>
    <xf numFmtId="0" fontId="32" fillId="0" borderId="4" xfId="16" applyFont="1" applyBorder="1" applyAlignment="1">
      <alignment horizontal="left" vertical="center" wrapText="1"/>
    </xf>
    <xf numFmtId="0" fontId="39" fillId="0" borderId="2" xfId="16" applyFont="1" applyBorder="1" applyAlignment="1">
      <alignment horizontal="left" vertical="center" wrapText="1"/>
    </xf>
    <xf numFmtId="0" fontId="37" fillId="0" borderId="2" xfId="16" applyFont="1" applyBorder="1" applyAlignment="1">
      <alignment horizontal="left" vertical="center" wrapText="1"/>
    </xf>
    <xf numFmtId="166" fontId="39" fillId="22" borderId="10" xfId="1" applyNumberFormat="1" applyFont="1" applyFill="1" applyBorder="1" applyAlignment="1" applyProtection="1">
      <alignment horizontal="left" vertical="center" wrapText="1"/>
      <protection locked="0"/>
    </xf>
    <xf numFmtId="166" fontId="39" fillId="22" borderId="50"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protection locked="0"/>
    </xf>
    <xf numFmtId="166" fontId="39" fillId="22" borderId="11" xfId="1" applyNumberFormat="1" applyFont="1" applyFill="1" applyBorder="1" applyAlignment="1" applyProtection="1">
      <alignment horizontal="left" vertical="center" wrapText="1"/>
      <protection locked="0"/>
    </xf>
    <xf numFmtId="166" fontId="39" fillId="22" borderId="10" xfId="1" applyNumberFormat="1" applyFont="1" applyFill="1" applyBorder="1" applyAlignment="1" applyProtection="1">
      <alignment horizontal="left" vertical="center"/>
      <protection locked="0"/>
    </xf>
    <xf numFmtId="10" fontId="39" fillId="22" borderId="10" xfId="0" applyNumberFormat="1" applyFont="1" applyFill="1" applyBorder="1" applyAlignment="1">
      <alignment horizontal="center" vertical="center"/>
    </xf>
    <xf numFmtId="10" fontId="39" fillId="22" borderId="50" xfId="0" applyNumberFormat="1" applyFont="1" applyFill="1" applyBorder="1" applyAlignment="1">
      <alignment horizontal="center" vertical="center"/>
    </xf>
    <xf numFmtId="10" fontId="39" fillId="22" borderId="11" xfId="0" applyNumberFormat="1" applyFont="1" applyFill="1" applyBorder="1" applyAlignment="1">
      <alignment horizontal="center" vertical="center"/>
    </xf>
    <xf numFmtId="10" fontId="39" fillId="2" borderId="10" xfId="0" applyNumberFormat="1" applyFont="1" applyFill="1" applyBorder="1" applyAlignment="1">
      <alignment horizontal="center" vertical="center"/>
    </xf>
    <xf numFmtId="10" fontId="39" fillId="2" borderId="50"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66" fontId="39" fillId="22" borderId="10" xfId="1" applyNumberFormat="1" applyFont="1" applyFill="1" applyBorder="1" applyAlignment="1" applyProtection="1">
      <alignment horizontal="left" vertical="center" wrapText="1"/>
    </xf>
    <xf numFmtId="166" fontId="39" fillId="22" borderId="50" xfId="1" applyNumberFormat="1" applyFont="1" applyFill="1" applyBorder="1" applyAlignment="1" applyProtection="1">
      <alignment horizontal="left" vertical="center"/>
    </xf>
    <xf numFmtId="166" fontId="39" fillId="22" borderId="11" xfId="1" applyNumberFormat="1" applyFont="1" applyFill="1" applyBorder="1" applyAlignment="1" applyProtection="1">
      <alignment horizontal="left" vertical="center"/>
    </xf>
    <xf numFmtId="0" fontId="13" fillId="0" borderId="2" xfId="0" applyFont="1" applyBorder="1" applyAlignment="1">
      <alignment horizontal="center" vertical="center"/>
    </xf>
    <xf numFmtId="0" fontId="53" fillId="0" borderId="2" xfId="0" applyFont="1" applyBorder="1" applyAlignment="1">
      <alignment horizontal="center" vertical="center"/>
    </xf>
    <xf numFmtId="0" fontId="13" fillId="0" borderId="2" xfId="0" applyFont="1" applyBorder="1" applyAlignment="1">
      <alignment vertical="center"/>
    </xf>
    <xf numFmtId="10" fontId="39" fillId="0" borderId="10" xfId="0" applyNumberFormat="1" applyFont="1" applyBorder="1" applyAlignment="1">
      <alignment horizontal="center" vertical="center"/>
    </xf>
    <xf numFmtId="10" fontId="39" fillId="0" borderId="50" xfId="0" applyNumberFormat="1" applyFont="1" applyBorder="1" applyAlignment="1">
      <alignment horizontal="center" vertical="center"/>
    </xf>
    <xf numFmtId="10" fontId="39" fillId="0" borderId="11" xfId="0" applyNumberFormat="1" applyFont="1" applyBorder="1" applyAlignment="1">
      <alignment horizontal="center" vertical="center"/>
    </xf>
    <xf numFmtId="166" fontId="39" fillId="22" borderId="10" xfId="1" applyNumberFormat="1" applyFont="1" applyFill="1" applyBorder="1" applyAlignment="1" applyProtection="1">
      <alignment horizontal="center" vertical="center"/>
      <protection locked="0"/>
    </xf>
    <xf numFmtId="166" fontId="39" fillId="22" borderId="50" xfId="1" applyNumberFormat="1" applyFont="1" applyFill="1" applyBorder="1" applyAlignment="1" applyProtection="1">
      <alignment horizontal="center" vertical="center"/>
      <protection locked="0"/>
    </xf>
    <xf numFmtId="166" fontId="39" fillId="22" borderId="11" xfId="1" applyNumberFormat="1" applyFont="1" applyFill="1" applyBorder="1" applyAlignment="1" applyProtection="1">
      <alignment horizontal="center" vertical="center"/>
      <protection locked="0"/>
    </xf>
    <xf numFmtId="166" fontId="39" fillId="22" borderId="10" xfId="1" applyNumberFormat="1" applyFont="1" applyFill="1" applyBorder="1" applyAlignment="1" applyProtection="1">
      <alignment horizontal="center" vertical="center" wrapText="1"/>
      <protection locked="0"/>
    </xf>
    <xf numFmtId="166" fontId="39" fillId="22" borderId="50" xfId="1" applyNumberFormat="1" applyFont="1" applyFill="1" applyBorder="1" applyAlignment="1" applyProtection="1">
      <alignment horizontal="center" vertical="center" wrapText="1"/>
      <protection locked="0"/>
    </xf>
    <xf numFmtId="166" fontId="39" fillId="22" borderId="11" xfId="1" applyNumberFormat="1" applyFont="1" applyFill="1" applyBorder="1" applyAlignment="1" applyProtection="1">
      <alignment horizontal="center" vertical="center" wrapText="1"/>
      <protection locked="0"/>
    </xf>
    <xf numFmtId="0" fontId="13" fillId="0" borderId="2" xfId="0" applyFont="1" applyBorder="1" applyAlignment="1">
      <alignment horizontal="center" vertical="center" wrapText="1"/>
    </xf>
    <xf numFmtId="10" fontId="39" fillId="2" borderId="10" xfId="0" applyNumberFormat="1" applyFont="1" applyFill="1" applyBorder="1" applyAlignment="1">
      <alignment horizontal="center" vertical="center" wrapText="1"/>
    </xf>
    <xf numFmtId="10" fontId="39" fillId="2" borderId="50"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60" fillId="20" borderId="2" xfId="0" applyFont="1" applyFill="1" applyBorder="1" applyAlignment="1" applyProtection="1">
      <alignment horizontal="center" vertical="center" wrapText="1"/>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7" fillId="18" borderId="55" xfId="0" applyFont="1" applyFill="1" applyBorder="1" applyAlignment="1">
      <alignment horizontal="center" vertical="center" wrapText="1"/>
    </xf>
    <xf numFmtId="0" fontId="37" fillId="18" borderId="56" xfId="0" applyFont="1" applyFill="1" applyBorder="1" applyAlignment="1">
      <alignment horizontal="center" vertical="center" wrapText="1"/>
    </xf>
    <xf numFmtId="0" fontId="37" fillId="18" borderId="57" xfId="0" applyFont="1" applyFill="1" applyBorder="1" applyAlignment="1">
      <alignment horizontal="center" vertical="center" wrapText="1"/>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1"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10" fontId="39" fillId="2" borderId="5" xfId="0" applyNumberFormat="1" applyFont="1" applyFill="1" applyBorder="1" applyAlignment="1">
      <alignment horizontal="center" vertical="center"/>
    </xf>
    <xf numFmtId="10" fontId="39" fillId="2" borderId="40" xfId="0" applyNumberFormat="1" applyFont="1" applyFill="1" applyBorder="1" applyAlignment="1">
      <alignment horizontal="center" vertical="center"/>
    </xf>
    <xf numFmtId="10" fontId="39" fillId="2" borderId="7" xfId="0" applyNumberFormat="1" applyFont="1" applyFill="1" applyBorder="1" applyAlignment="1">
      <alignment horizontal="center" vertical="center"/>
    </xf>
    <xf numFmtId="166" fontId="39" fillId="22" borderId="10" xfId="1" applyNumberFormat="1" applyFont="1" applyFill="1" applyBorder="1" applyAlignment="1" applyProtection="1">
      <alignment horizontal="center" vertical="center"/>
    </xf>
    <xf numFmtId="166" fontId="39" fillId="22" borderId="50" xfId="1" applyNumberFormat="1" applyFont="1" applyFill="1" applyBorder="1" applyAlignment="1" applyProtection="1">
      <alignment horizontal="center" vertical="center"/>
    </xf>
    <xf numFmtId="166" fontId="39" fillId="22" borderId="11" xfId="1" applyNumberFormat="1" applyFont="1" applyFill="1" applyBorder="1" applyAlignment="1" applyProtection="1">
      <alignment horizontal="center" vertical="center"/>
    </xf>
    <xf numFmtId="166" fontId="39" fillId="22" borderId="10" xfId="1" applyNumberFormat="1" applyFont="1" applyFill="1" applyBorder="1" applyAlignment="1" applyProtection="1">
      <alignment horizontal="left" vertical="center"/>
    </xf>
    <xf numFmtId="2" fontId="39" fillId="2" borderId="10" xfId="0" applyNumberFormat="1" applyFont="1" applyFill="1" applyBorder="1" applyAlignment="1">
      <alignment horizontal="center" vertical="center"/>
    </xf>
    <xf numFmtId="2" fontId="39" fillId="2" borderId="11" xfId="0" applyNumberFormat="1" applyFont="1" applyFill="1" applyBorder="1" applyAlignment="1">
      <alignment horizontal="center" vertical="center"/>
    </xf>
    <xf numFmtId="2" fontId="39" fillId="22" borderId="10" xfId="0" applyNumberFormat="1" applyFont="1" applyFill="1" applyBorder="1" applyAlignment="1">
      <alignment horizontal="center" vertical="center"/>
    </xf>
    <xf numFmtId="2" fontId="39" fillId="22" borderId="11" xfId="0" applyNumberFormat="1" applyFont="1" applyFill="1" applyBorder="1" applyAlignment="1">
      <alignment horizontal="center" vertical="center"/>
    </xf>
    <xf numFmtId="166" fontId="39" fillId="22" borderId="11" xfId="1" applyNumberFormat="1" applyFont="1" applyFill="1" applyBorder="1" applyAlignment="1" applyProtection="1">
      <alignment horizontal="left" vertical="center" wrapText="1"/>
    </xf>
    <xf numFmtId="0" fontId="53" fillId="0" borderId="2" xfId="0" applyFont="1" applyBorder="1" applyAlignment="1">
      <alignment horizontal="center" vertical="center" wrapText="1"/>
    </xf>
    <xf numFmtId="9" fontId="13" fillId="0" borderId="2" xfId="1" applyFont="1" applyFill="1" applyBorder="1" applyAlignment="1" applyProtection="1">
      <alignment horizontal="center" vertical="center"/>
      <protection locked="0"/>
    </xf>
    <xf numFmtId="10" fontId="53" fillId="0" borderId="2" xfId="0" applyNumberFormat="1" applyFont="1" applyBorder="1" applyAlignment="1">
      <alignment horizontal="center" vertical="center" wrapText="1"/>
    </xf>
    <xf numFmtId="10" fontId="39" fillId="2" borderId="5" xfId="0" applyNumberFormat="1" applyFont="1" applyFill="1" applyBorder="1" applyAlignment="1">
      <alignment horizontal="center" vertical="center" wrapText="1"/>
    </xf>
    <xf numFmtId="10" fontId="39" fillId="2" borderId="40" xfId="0" applyNumberFormat="1" applyFont="1" applyFill="1" applyBorder="1" applyAlignment="1">
      <alignment horizontal="center" vertical="center" wrapText="1"/>
    </xf>
    <xf numFmtId="10" fontId="39" fillId="2" borderId="7" xfId="0" applyNumberFormat="1" applyFont="1" applyFill="1" applyBorder="1" applyAlignment="1">
      <alignment horizontal="center" vertical="center" wrapText="1"/>
    </xf>
    <xf numFmtId="166" fontId="39" fillId="2" borderId="10" xfId="1" applyNumberFormat="1" applyFont="1" applyFill="1" applyBorder="1" applyAlignment="1" applyProtection="1">
      <alignment horizontal="center" vertical="center"/>
      <protection locked="0"/>
    </xf>
    <xf numFmtId="166" fontId="39" fillId="2" borderId="50"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66" fontId="39" fillId="2" borderId="10" xfId="1" applyNumberFormat="1" applyFont="1" applyFill="1" applyBorder="1" applyAlignment="1" applyProtection="1">
      <alignment horizontal="center" vertical="center"/>
    </xf>
    <xf numFmtId="166" fontId="39" fillId="2" borderId="50" xfId="1" applyNumberFormat="1" applyFont="1" applyFill="1" applyBorder="1" applyAlignment="1" applyProtection="1">
      <alignment horizontal="center" vertical="center"/>
    </xf>
    <xf numFmtId="166" fontId="39" fillId="2" borderId="11" xfId="1" applyNumberFormat="1" applyFont="1" applyFill="1" applyBorder="1" applyAlignment="1" applyProtection="1">
      <alignment horizontal="center" vertical="center"/>
    </xf>
    <xf numFmtId="0" fontId="13" fillId="2" borderId="2" xfId="2" applyNumberFormat="1" applyFont="1" applyFill="1" applyBorder="1" applyAlignment="1" applyProtection="1">
      <alignment horizontal="center" vertical="center" wrapText="1"/>
      <protection locked="0"/>
    </xf>
    <xf numFmtId="0" fontId="13" fillId="0" borderId="2" xfId="2" applyNumberFormat="1" applyFont="1" applyFill="1" applyBorder="1" applyAlignment="1" applyProtection="1">
      <alignment horizontal="center" vertical="center" wrapText="1"/>
      <protection locked="0"/>
    </xf>
    <xf numFmtId="0" fontId="39" fillId="22" borderId="10" xfId="1" applyNumberFormat="1" applyFont="1" applyFill="1" applyBorder="1" applyAlignment="1" applyProtection="1">
      <alignment horizontal="center" vertical="center" wrapText="1"/>
    </xf>
    <xf numFmtId="0" fontId="39" fillId="22" borderId="50" xfId="1" applyNumberFormat="1" applyFont="1" applyFill="1" applyBorder="1" applyAlignment="1" applyProtection="1">
      <alignment horizontal="center" vertical="center" wrapText="1"/>
    </xf>
    <xf numFmtId="0" fontId="39" fillId="22" borderId="11" xfId="1" applyNumberFormat="1" applyFont="1" applyFill="1" applyBorder="1" applyAlignment="1" applyProtection="1">
      <alignment horizontal="center" vertical="center" wrapText="1"/>
    </xf>
    <xf numFmtId="0" fontId="39" fillId="22" borderId="10" xfId="1" applyNumberFormat="1" applyFont="1" applyFill="1" applyBorder="1" applyAlignment="1" applyProtection="1">
      <alignment horizontal="left" vertical="center" wrapText="1"/>
      <protection locked="0"/>
    </xf>
    <xf numFmtId="0" fontId="39" fillId="22" borderId="50" xfId="1" applyNumberFormat="1" applyFont="1" applyFill="1" applyBorder="1" applyAlignment="1" applyProtection="1">
      <alignment horizontal="left" vertical="center" wrapText="1"/>
      <protection locked="0"/>
    </xf>
    <xf numFmtId="0" fontId="39" fillId="22" borderId="11" xfId="1" applyNumberFormat="1" applyFont="1" applyFill="1" applyBorder="1" applyAlignment="1" applyProtection="1">
      <alignment horizontal="left" vertical="center" wrapText="1"/>
      <protection locked="0"/>
    </xf>
    <xf numFmtId="10" fontId="39" fillId="0" borderId="2" xfId="0" applyNumberFormat="1" applyFont="1" applyBorder="1" applyAlignment="1">
      <alignment horizontal="center" vertical="center"/>
    </xf>
    <xf numFmtId="10" fontId="39" fillId="22" borderId="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xf>
    <xf numFmtId="166" fontId="39" fillId="22" borderId="10" xfId="1" applyNumberFormat="1" applyFont="1" applyFill="1" applyBorder="1" applyAlignment="1" applyProtection="1">
      <alignment horizontal="center" vertical="center" wrapText="1"/>
    </xf>
    <xf numFmtId="166" fontId="39" fillId="22" borderId="11" xfId="1" applyNumberFormat="1" applyFont="1" applyFill="1" applyBorder="1" applyAlignment="1" applyProtection="1">
      <alignment horizontal="center" vertical="center" wrapText="1"/>
    </xf>
    <xf numFmtId="10" fontId="39" fillId="2" borderId="2" xfId="0" applyNumberFormat="1" applyFont="1" applyFill="1" applyBorder="1" applyAlignment="1">
      <alignment horizontal="center" vertical="center" wrapText="1"/>
    </xf>
    <xf numFmtId="0" fontId="32"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2" borderId="10" xfId="0" applyFont="1" applyFill="1" applyBorder="1" applyAlignment="1" applyProtection="1">
      <alignment horizontal="center" vertical="center" wrapText="1"/>
      <protection locked="0"/>
    </xf>
    <xf numFmtId="0" fontId="32" fillId="2" borderId="5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9" fontId="7" fillId="22" borderId="2" xfId="2" applyNumberFormat="1" applyFont="1" applyFill="1" applyBorder="1" applyAlignment="1" applyProtection="1">
      <alignment horizontal="center" vertical="center" wrapText="1"/>
      <protection locked="0"/>
    </xf>
    <xf numFmtId="166" fontId="3" fillId="22" borderId="10" xfId="3" applyNumberFormat="1" applyFill="1" applyBorder="1" applyAlignment="1" applyProtection="1">
      <alignment horizontal="center" vertical="center" wrapText="1"/>
      <protection locked="0"/>
    </xf>
    <xf numFmtId="2" fontId="39" fillId="22" borderId="10" xfId="0" applyNumberFormat="1" applyFont="1" applyFill="1" applyBorder="1" applyAlignment="1" applyProtection="1">
      <alignment horizontal="center" vertical="center"/>
      <protection locked="0"/>
    </xf>
    <xf numFmtId="2" fontId="39" fillId="22" borderId="11" xfId="0" applyNumberFormat="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xfId="20"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42</xdr:row>
      <xdr:rowOff>95251</xdr:rowOff>
    </xdr:from>
    <xdr:to>
      <xdr:col>0</xdr:col>
      <xdr:colOff>1174749</xdr:colOff>
      <xdr:row>45</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85</xdr:row>
      <xdr:rowOff>95251</xdr:rowOff>
    </xdr:from>
    <xdr:to>
      <xdr:col>0</xdr:col>
      <xdr:colOff>1174749</xdr:colOff>
      <xdr:row>88</xdr:row>
      <xdr:rowOff>254771</xdr:rowOff>
    </xdr:to>
    <xdr:pic>
      <xdr:nvPicPr>
        <xdr:cNvPr id="3" name="Imagen 2">
          <a:extLst>
            <a:ext uri="{FF2B5EF4-FFF2-40B4-BE49-F238E27FC236}">
              <a16:creationId xmlns:a16="http://schemas.microsoft.com/office/drawing/2014/main" id="{C4A5E1F1-B86F-4321-86FC-4806BC08F2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35566646"/>
          <a:ext cx="772583" cy="100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126</xdr:row>
      <xdr:rowOff>95251</xdr:rowOff>
    </xdr:from>
    <xdr:to>
      <xdr:col>0</xdr:col>
      <xdr:colOff>1174749</xdr:colOff>
      <xdr:row>129</xdr:row>
      <xdr:rowOff>254771</xdr:rowOff>
    </xdr:to>
    <xdr:pic>
      <xdr:nvPicPr>
        <xdr:cNvPr id="4" name="Imagen 3">
          <a:extLst>
            <a:ext uri="{FF2B5EF4-FFF2-40B4-BE49-F238E27FC236}">
              <a16:creationId xmlns:a16="http://schemas.microsoft.com/office/drawing/2014/main" id="{1D48D557-537F-4964-875E-BD567106B8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5438036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167</xdr:row>
      <xdr:rowOff>95251</xdr:rowOff>
    </xdr:from>
    <xdr:to>
      <xdr:col>0</xdr:col>
      <xdr:colOff>1174749</xdr:colOff>
      <xdr:row>170</xdr:row>
      <xdr:rowOff>254771</xdr:rowOff>
    </xdr:to>
    <xdr:pic>
      <xdr:nvPicPr>
        <xdr:cNvPr id="5" name="Imagen 4">
          <a:extLst>
            <a:ext uri="{FF2B5EF4-FFF2-40B4-BE49-F238E27FC236}">
              <a16:creationId xmlns:a16="http://schemas.microsoft.com/office/drawing/2014/main" id="{5DC45451-D67A-4B14-8D9A-9E68243A1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7317193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208</xdr:row>
      <xdr:rowOff>95251</xdr:rowOff>
    </xdr:from>
    <xdr:to>
      <xdr:col>0</xdr:col>
      <xdr:colOff>1174749</xdr:colOff>
      <xdr:row>211</xdr:row>
      <xdr:rowOff>254771</xdr:rowOff>
    </xdr:to>
    <xdr:pic>
      <xdr:nvPicPr>
        <xdr:cNvPr id="7" name="Imagen 6">
          <a:extLst>
            <a:ext uri="{FF2B5EF4-FFF2-40B4-BE49-F238E27FC236}">
              <a16:creationId xmlns:a16="http://schemas.microsoft.com/office/drawing/2014/main" id="{C72C2255-9170-4BA0-A726-5EBCDC9F9C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9188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249</xdr:row>
      <xdr:rowOff>95251</xdr:rowOff>
    </xdr:from>
    <xdr:to>
      <xdr:col>0</xdr:col>
      <xdr:colOff>1174749</xdr:colOff>
      <xdr:row>252</xdr:row>
      <xdr:rowOff>254771</xdr:rowOff>
    </xdr:to>
    <xdr:pic>
      <xdr:nvPicPr>
        <xdr:cNvPr id="6" name="Imagen 5">
          <a:extLst>
            <a:ext uri="{FF2B5EF4-FFF2-40B4-BE49-F238E27FC236}">
              <a16:creationId xmlns:a16="http://schemas.microsoft.com/office/drawing/2014/main" id="{790DF259-548F-4A5F-B577-7B07B743E4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10585251"/>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290</xdr:row>
      <xdr:rowOff>95251</xdr:rowOff>
    </xdr:from>
    <xdr:to>
      <xdr:col>0</xdr:col>
      <xdr:colOff>1174749</xdr:colOff>
      <xdr:row>293</xdr:row>
      <xdr:rowOff>254771</xdr:rowOff>
    </xdr:to>
    <xdr:pic>
      <xdr:nvPicPr>
        <xdr:cNvPr id="9" name="Imagen 8">
          <a:extLst>
            <a:ext uri="{FF2B5EF4-FFF2-40B4-BE49-F238E27FC236}">
              <a16:creationId xmlns:a16="http://schemas.microsoft.com/office/drawing/2014/main" id="{EB8B2AD8-1C11-44A5-A660-D5FA480F8D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2871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332</xdr:row>
      <xdr:rowOff>95251</xdr:rowOff>
    </xdr:from>
    <xdr:to>
      <xdr:col>0</xdr:col>
      <xdr:colOff>1174749</xdr:colOff>
      <xdr:row>335</xdr:row>
      <xdr:rowOff>254771</xdr:rowOff>
    </xdr:to>
    <xdr:pic>
      <xdr:nvPicPr>
        <xdr:cNvPr id="11" name="Imagen 10">
          <a:extLst>
            <a:ext uri="{FF2B5EF4-FFF2-40B4-BE49-F238E27FC236}">
              <a16:creationId xmlns:a16="http://schemas.microsoft.com/office/drawing/2014/main" id="{825E1FD7-46C9-43B6-99F4-2A468E56C1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374</xdr:row>
      <xdr:rowOff>95251</xdr:rowOff>
    </xdr:from>
    <xdr:to>
      <xdr:col>0</xdr:col>
      <xdr:colOff>1174749</xdr:colOff>
      <xdr:row>377</xdr:row>
      <xdr:rowOff>254771</xdr:rowOff>
    </xdr:to>
    <xdr:pic>
      <xdr:nvPicPr>
        <xdr:cNvPr id="12" name="Imagen 11">
          <a:extLst>
            <a:ext uri="{FF2B5EF4-FFF2-40B4-BE49-F238E27FC236}">
              <a16:creationId xmlns:a16="http://schemas.microsoft.com/office/drawing/2014/main" id="{C79FDB6F-E38A-435B-BFF2-7A5FF6B674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415</xdr:row>
      <xdr:rowOff>95251</xdr:rowOff>
    </xdr:from>
    <xdr:to>
      <xdr:col>0</xdr:col>
      <xdr:colOff>1174749</xdr:colOff>
      <xdr:row>418</xdr:row>
      <xdr:rowOff>254771</xdr:rowOff>
    </xdr:to>
    <xdr:pic>
      <xdr:nvPicPr>
        <xdr:cNvPr id="14" name="Imagen 13">
          <a:extLst>
            <a:ext uri="{FF2B5EF4-FFF2-40B4-BE49-F238E27FC236}">
              <a16:creationId xmlns:a16="http://schemas.microsoft.com/office/drawing/2014/main" id="{3C6A2061-05C5-4408-A067-CA61AA203F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456</xdr:row>
      <xdr:rowOff>95251</xdr:rowOff>
    </xdr:from>
    <xdr:to>
      <xdr:col>0</xdr:col>
      <xdr:colOff>1174749</xdr:colOff>
      <xdr:row>459</xdr:row>
      <xdr:rowOff>254771</xdr:rowOff>
    </xdr:to>
    <xdr:pic>
      <xdr:nvPicPr>
        <xdr:cNvPr id="16" name="Imagen 15">
          <a:extLst>
            <a:ext uri="{FF2B5EF4-FFF2-40B4-BE49-F238E27FC236}">
              <a16:creationId xmlns:a16="http://schemas.microsoft.com/office/drawing/2014/main" id="{6D6E76A4-898E-4367-856D-5194DAD7C5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02166" y="201227809"/>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646AD20C-608E-4822-8044-4BB9A3962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1F1084DE-0FEF-46A8-B014-F1D313D34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1B27DE17-5C26-49BF-AC53-F90F2DBEC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8339AF95-2430-4101-8B91-9CDD07687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FDFC6D4E-6837-464D-AA22-0AE20C419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5973F0C4-6981-426E-B69A-033ABC773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F1E09356-0A56-43E7-BA7A-3CEA7FE6F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14BEE00B-BA0A-4320-A662-6F6135DB3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6AC3C422-F177-4F12-AA47-54AE8379F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39FBB1F7-CA94-4A5C-A592-12B02B539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1FFDDC4A-7F81-491B-BF19-BCF3AE9AF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6B4A9270-05FB-4162-9717-8A920DF8F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FBDE52B1-F9AC-4A84-87AD-A1859B724B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46126395-4643-45F5-A4B2-E7A02862B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1966BC68-AEAD-4AB5-B29C-29A9D47DB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15D2842-61AB-4FCC-B31E-9D9CC607A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3470EB21-13CC-4AAB-8F5B-C7446E67C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5A6BD2B1-07FB-40D2-9551-76192BA6F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F60B7EA2-06B3-4D6B-A53F-AC351E444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47392573-7C3C-4D44-B838-5E903AD08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73E33881-8656-4796-9D92-2571E7444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C1F60B5E-C4A7-414C-9899-E5DDF1723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82A2EB30-1357-4BE1-8FAC-C94E9E765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77FC2770-151B-41AB-8396-198764351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DD450409-D1E8-4645-8342-94BD7363B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179B32CA-37FC-492D-8079-68695175F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F5AC7FD3-9DD7-43B6-9422-DF25CDBC4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883F9EE0-DF0A-4727-8FA0-5B453210A6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Mi%20unidad\2023\POA\POA%20GESTI&#211;N\DICIEMBRE%20FINALES\POA_Gesti&#243;n_Proceso_Gestion%20de%20Talento%20Humano_IV_Trimestre_2023.xlsx" TargetMode="External"/><Relationship Id="rId1" Type="http://schemas.openxmlformats.org/officeDocument/2006/relationships/externalLinkPath" Target="/Mi%20unidad/2023/POA/POA%20GESTI&#211;N/DICIEMBRE%20FINALES/POA_Gesti&#243;n_Proceso_Gestion%20de%20Talento%20Humano_IV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GENERALID. E ÍNDICE"/>
      <sheetName val="HOJAS DE VIDA"/>
      <sheetName val="2. ACTIVIDADES,TAREAS, METAS"/>
      <sheetName val="ANEXO_ODS"/>
      <sheetName val="ANEXO_VARIABLES"/>
      <sheetName val="INSTRUCCIÓN DE DILIGENCIAMIENTO"/>
      <sheetName val="3. ANUALIZACIÓN"/>
      <sheetName val="LISTAS_1"/>
      <sheetName val="Hoja1"/>
    </sheetNames>
    <sheetDataSet>
      <sheetData sheetId="0" refreshError="1"/>
      <sheetData sheetId="1" refreshError="1"/>
      <sheetData sheetId="2">
        <row r="4">
          <cell r="BS4">
            <v>0.99999999999999989</v>
          </cell>
        </row>
        <row r="9">
          <cell r="BS9">
            <v>0.96909999999999996</v>
          </cell>
        </row>
        <row r="10">
          <cell r="BS10">
            <v>1</v>
          </cell>
        </row>
        <row r="12">
          <cell r="BS12">
            <v>0.82</v>
          </cell>
        </row>
        <row r="13">
          <cell r="BS13">
            <v>0.8</v>
          </cell>
        </row>
        <row r="14">
          <cell r="BS14">
            <v>1.0004999999999999</v>
          </cell>
        </row>
        <row r="15">
          <cell r="BS15">
            <v>1</v>
          </cell>
        </row>
        <row r="27">
          <cell r="BS27">
            <v>0.15</v>
          </cell>
        </row>
        <row r="30">
          <cell r="BS30">
            <v>1</v>
          </cell>
        </row>
        <row r="32">
          <cell r="BS32">
            <v>1</v>
          </cell>
        </row>
        <row r="33">
          <cell r="BS33">
            <v>1</v>
          </cell>
        </row>
      </sheetData>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u/1/folders/17Za21vTSmiroSIxTQ78QgvgoJdDJzy6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11" zoomScaleNormal="100" zoomScaleSheetLayoutView="70" workbookViewId="0">
      <selection activeCell="G16" sqref="G16:K16"/>
    </sheetView>
  </sheetViews>
  <sheetFormatPr baseColWidth="10" defaultColWidth="18.7109375" defaultRowHeight="15.75" zeroHeight="1" x14ac:dyDescent="0.25"/>
  <cols>
    <col min="1" max="1" width="7.5703125" style="125" customWidth="1"/>
    <col min="2" max="14" width="11.42578125" style="125" customWidth="1"/>
    <col min="15" max="20" width="8.28515625" style="125" customWidth="1"/>
    <col min="21" max="16384" width="18.7109375" style="125"/>
  </cols>
  <sheetData>
    <row r="1" spans="1:21" ht="31.5" customHeight="1" x14ac:dyDescent="0.25">
      <c r="B1" s="300"/>
      <c r="C1" s="300"/>
      <c r="D1" s="301" t="s">
        <v>456</v>
      </c>
      <c r="E1" s="302"/>
      <c r="F1" s="302"/>
      <c r="G1" s="302"/>
      <c r="H1" s="302"/>
      <c r="I1" s="302"/>
      <c r="J1" s="302"/>
      <c r="K1" s="302"/>
      <c r="L1" s="302"/>
      <c r="M1" s="302"/>
      <c r="N1" s="302"/>
      <c r="O1" s="302"/>
      <c r="P1" s="302"/>
      <c r="Q1" s="302"/>
      <c r="R1" s="302"/>
      <c r="S1" s="302"/>
      <c r="T1" s="308"/>
    </row>
    <row r="2" spans="1:21" ht="31.5" customHeight="1" x14ac:dyDescent="0.25">
      <c r="A2" s="126"/>
      <c r="B2" s="300"/>
      <c r="C2" s="300"/>
      <c r="D2" s="301" t="s">
        <v>457</v>
      </c>
      <c r="E2" s="302"/>
      <c r="F2" s="302"/>
      <c r="G2" s="302"/>
      <c r="H2" s="302"/>
      <c r="I2" s="302"/>
      <c r="J2" s="302"/>
      <c r="K2" s="302"/>
      <c r="L2" s="302"/>
      <c r="M2" s="302"/>
      <c r="N2" s="302"/>
      <c r="O2" s="302"/>
      <c r="P2" s="302"/>
      <c r="Q2" s="302"/>
      <c r="R2" s="302"/>
      <c r="S2" s="302"/>
      <c r="T2" s="308"/>
    </row>
    <row r="3" spans="1:21" ht="31.5" customHeight="1" x14ac:dyDescent="0.25">
      <c r="B3" s="300"/>
      <c r="C3" s="300"/>
      <c r="D3" s="301" t="s">
        <v>652</v>
      </c>
      <c r="E3" s="302"/>
      <c r="F3" s="302"/>
      <c r="G3" s="302"/>
      <c r="H3" s="302"/>
      <c r="I3" s="302"/>
      <c r="J3" s="302"/>
      <c r="K3" s="302"/>
      <c r="L3" s="302"/>
      <c r="M3" s="302"/>
      <c r="N3" s="302"/>
      <c r="O3" s="302"/>
      <c r="P3" s="302"/>
      <c r="Q3" s="302"/>
      <c r="R3" s="302"/>
      <c r="S3" s="302"/>
      <c r="T3" s="308"/>
    </row>
    <row r="4" spans="1:21" ht="31.5" customHeight="1" x14ac:dyDescent="0.25">
      <c r="B4" s="300"/>
      <c r="C4" s="300"/>
      <c r="D4" s="301" t="s">
        <v>556</v>
      </c>
      <c r="E4" s="302"/>
      <c r="F4" s="302"/>
      <c r="G4" s="302"/>
      <c r="H4" s="302"/>
      <c r="I4" s="302"/>
      <c r="J4" s="302"/>
      <c r="K4" s="302"/>
      <c r="L4" s="290" t="s">
        <v>891</v>
      </c>
      <c r="M4" s="290"/>
      <c r="N4" s="290"/>
      <c r="O4" s="290"/>
      <c r="P4" s="290"/>
      <c r="Q4" s="290"/>
      <c r="R4" s="290"/>
      <c r="S4" s="290"/>
      <c r="T4" s="291"/>
    </row>
    <row r="5" spans="1:21" x14ac:dyDescent="0.25"/>
    <row r="6" spans="1:21" x14ac:dyDescent="0.25">
      <c r="B6" s="126"/>
    </row>
    <row r="7" spans="1:21" x14ac:dyDescent="0.25">
      <c r="B7" s="289"/>
      <c r="C7" s="289"/>
      <c r="D7" s="289"/>
      <c r="E7" s="289"/>
      <c r="F7" s="289"/>
      <c r="G7" s="289"/>
      <c r="H7" s="289"/>
      <c r="I7" s="289"/>
      <c r="J7" s="289"/>
      <c r="K7" s="289"/>
      <c r="L7" s="289"/>
      <c r="M7" s="289"/>
      <c r="N7" s="289"/>
      <c r="O7" s="289"/>
      <c r="P7" s="289"/>
      <c r="Q7" s="289"/>
      <c r="R7" s="289"/>
      <c r="S7" s="289"/>
      <c r="T7" s="127"/>
    </row>
    <row r="8" spans="1:21" x14ac:dyDescent="0.25"/>
    <row r="9" spans="1:21" ht="20.25" customHeight="1" x14ac:dyDescent="0.25">
      <c r="K9" s="128"/>
      <c r="L9" s="129"/>
      <c r="N9" s="128"/>
    </row>
    <row r="10" spans="1:21" ht="39" customHeight="1" x14ac:dyDescent="0.25">
      <c r="B10" s="295" t="s">
        <v>558</v>
      </c>
      <c r="C10" s="296"/>
      <c r="D10" s="296"/>
      <c r="E10" s="297"/>
      <c r="F10" s="298" t="s">
        <v>502</v>
      </c>
      <c r="G10" s="298"/>
      <c r="H10" s="298"/>
      <c r="I10" s="298"/>
      <c r="J10" s="298"/>
      <c r="K10" s="298"/>
      <c r="L10" s="298"/>
      <c r="M10" s="298"/>
      <c r="N10" s="128"/>
      <c r="O10" s="289" t="s">
        <v>557</v>
      </c>
      <c r="P10" s="289"/>
      <c r="Q10" s="289"/>
      <c r="R10" s="289"/>
      <c r="S10" s="289"/>
      <c r="T10" s="289"/>
      <c r="U10" s="130"/>
    </row>
    <row r="11" spans="1:21" ht="39" customHeight="1" x14ac:dyDescent="0.25">
      <c r="B11" s="295" t="s">
        <v>559</v>
      </c>
      <c r="C11" s="296"/>
      <c r="D11" s="296"/>
      <c r="E11" s="297"/>
      <c r="F11" s="298" t="s">
        <v>479</v>
      </c>
      <c r="G11" s="298"/>
      <c r="H11" s="298"/>
      <c r="I11" s="298"/>
      <c r="J11" s="298"/>
      <c r="K11" s="298"/>
      <c r="L11" s="298"/>
      <c r="M11" s="298"/>
      <c r="N11" s="292"/>
      <c r="O11" s="289"/>
      <c r="P11" s="289"/>
      <c r="Q11" s="289"/>
      <c r="R11" s="289"/>
      <c r="S11" s="289"/>
      <c r="T11" s="289"/>
      <c r="U11" s="131"/>
    </row>
    <row r="12" spans="1:21" ht="39" customHeight="1" x14ac:dyDescent="0.25">
      <c r="B12" s="295" t="s">
        <v>667</v>
      </c>
      <c r="C12" s="296"/>
      <c r="D12" s="296"/>
      <c r="E12" s="297"/>
      <c r="F12" s="298" t="s">
        <v>695</v>
      </c>
      <c r="G12" s="298"/>
      <c r="H12" s="298"/>
      <c r="I12" s="298"/>
      <c r="J12" s="298"/>
      <c r="K12" s="298"/>
      <c r="L12" s="298"/>
      <c r="M12" s="298"/>
      <c r="N12" s="292"/>
      <c r="O12" s="289"/>
      <c r="P12" s="289"/>
      <c r="Q12" s="289"/>
      <c r="R12" s="289"/>
      <c r="S12" s="289"/>
      <c r="T12" s="289"/>
      <c r="U12" s="131"/>
    </row>
    <row r="13" spans="1:21" ht="49.15" customHeight="1" x14ac:dyDescent="0.25">
      <c r="B13" s="295" t="s">
        <v>593</v>
      </c>
      <c r="C13" s="296"/>
      <c r="D13" s="296"/>
      <c r="E13" s="297"/>
      <c r="F13" s="298" t="s">
        <v>696</v>
      </c>
      <c r="G13" s="298"/>
      <c r="H13" s="298"/>
      <c r="I13" s="298"/>
      <c r="J13" s="298"/>
      <c r="K13" s="298"/>
      <c r="L13" s="298"/>
      <c r="M13" s="298"/>
      <c r="N13" s="130"/>
      <c r="O13" s="127"/>
      <c r="P13" s="127"/>
      <c r="Q13" s="127"/>
      <c r="R13" s="127"/>
      <c r="S13" s="127"/>
      <c r="T13" s="127"/>
      <c r="U13" s="131"/>
    </row>
    <row r="14" spans="1:21" ht="68.650000000000006" customHeight="1" x14ac:dyDescent="0.25">
      <c r="B14" s="295" t="s">
        <v>594</v>
      </c>
      <c r="C14" s="296"/>
      <c r="D14" s="296"/>
      <c r="E14" s="297"/>
      <c r="F14" s="298" t="s">
        <v>697</v>
      </c>
      <c r="G14" s="298"/>
      <c r="H14" s="298"/>
      <c r="I14" s="298"/>
      <c r="J14" s="298"/>
      <c r="K14" s="298"/>
      <c r="L14" s="298"/>
      <c r="M14" s="298"/>
      <c r="N14" s="130"/>
      <c r="O14" s="127"/>
      <c r="P14" s="127"/>
      <c r="Q14" s="127"/>
      <c r="R14" s="127"/>
      <c r="S14" s="127"/>
      <c r="T14" s="127"/>
      <c r="U14" s="131"/>
    </row>
    <row r="15" spans="1:21" ht="39" customHeight="1" x14ac:dyDescent="0.25">
      <c r="B15" s="295" t="s">
        <v>560</v>
      </c>
      <c r="C15" s="296"/>
      <c r="D15" s="296"/>
      <c r="E15" s="297"/>
      <c r="F15" s="141" t="s">
        <v>24</v>
      </c>
      <c r="G15" s="293" t="s">
        <v>0</v>
      </c>
      <c r="H15" s="294"/>
      <c r="I15" s="294"/>
      <c r="J15" s="294"/>
      <c r="K15" s="294"/>
      <c r="L15" s="303">
        <v>2024</v>
      </c>
      <c r="M15" s="304"/>
      <c r="N15" s="130"/>
      <c r="O15" s="289"/>
      <c r="P15" s="289"/>
      <c r="Q15" s="289"/>
      <c r="R15" s="289"/>
      <c r="S15" s="289"/>
      <c r="T15" s="289"/>
      <c r="U15" s="131"/>
    </row>
    <row r="16" spans="1:21" ht="39" customHeight="1" x14ac:dyDescent="0.25">
      <c r="B16" s="295"/>
      <c r="C16" s="296"/>
      <c r="D16" s="296"/>
      <c r="E16" s="297"/>
      <c r="F16" s="142" t="s">
        <v>25</v>
      </c>
      <c r="G16" s="307" t="s">
        <v>2</v>
      </c>
      <c r="H16" s="307"/>
      <c r="I16" s="307"/>
      <c r="J16" s="307"/>
      <c r="K16" s="307"/>
      <c r="L16" s="305"/>
      <c r="M16" s="306"/>
      <c r="N16" s="292"/>
      <c r="O16" s="289"/>
      <c r="P16" s="289"/>
      <c r="Q16" s="289"/>
      <c r="R16" s="289"/>
      <c r="S16" s="289"/>
      <c r="T16" s="289"/>
      <c r="U16" s="132"/>
    </row>
    <row r="17" spans="2:20" ht="20.25" customHeight="1" x14ac:dyDescent="0.25">
      <c r="L17" s="133"/>
      <c r="N17" s="292"/>
      <c r="O17" s="289"/>
      <c r="P17" s="289"/>
      <c r="Q17" s="289"/>
      <c r="R17" s="289"/>
      <c r="S17" s="289"/>
      <c r="T17" s="289"/>
    </row>
    <row r="18" spans="2:20" ht="3" customHeight="1" x14ac:dyDescent="0.25">
      <c r="L18" s="133"/>
      <c r="N18" s="134"/>
      <c r="O18" s="289"/>
      <c r="P18" s="289"/>
      <c r="Q18" s="289"/>
      <c r="R18" s="289"/>
      <c r="S18" s="289"/>
      <c r="T18" s="289"/>
    </row>
    <row r="19" spans="2:20" ht="42" customHeight="1" x14ac:dyDescent="0.25">
      <c r="L19" s="133"/>
      <c r="N19" s="131"/>
      <c r="O19" s="289"/>
      <c r="P19" s="289"/>
      <c r="Q19" s="289"/>
      <c r="R19" s="289"/>
      <c r="S19" s="289"/>
      <c r="T19" s="289"/>
    </row>
    <row r="20" spans="2:20" ht="20.25" customHeight="1" x14ac:dyDescent="0.25">
      <c r="B20" s="299" t="s">
        <v>670</v>
      </c>
      <c r="C20" s="299"/>
      <c r="D20" s="299"/>
      <c r="E20" s="299"/>
      <c r="F20" s="299"/>
      <c r="G20" s="299"/>
      <c r="H20" s="299"/>
      <c r="I20" s="299"/>
      <c r="J20" s="299"/>
      <c r="K20" s="299"/>
      <c r="L20" s="299"/>
      <c r="M20" s="299"/>
      <c r="N20" s="129"/>
      <c r="O20" s="289"/>
      <c r="P20" s="289"/>
      <c r="Q20" s="289"/>
      <c r="R20" s="289"/>
      <c r="S20" s="289"/>
      <c r="T20" s="289"/>
    </row>
    <row r="21" spans="2:20" ht="19.5" customHeight="1" x14ac:dyDescent="0.25">
      <c r="B21" s="299"/>
      <c r="C21" s="299"/>
      <c r="D21" s="299"/>
      <c r="E21" s="299"/>
      <c r="F21" s="299"/>
      <c r="G21" s="299"/>
      <c r="H21" s="299"/>
      <c r="I21" s="299"/>
      <c r="J21" s="299"/>
      <c r="K21" s="299"/>
      <c r="L21" s="299"/>
      <c r="M21" s="299"/>
      <c r="N21" s="131"/>
      <c r="O21" s="289"/>
      <c r="P21" s="289"/>
      <c r="Q21" s="289"/>
      <c r="R21" s="289"/>
      <c r="S21" s="289"/>
      <c r="T21" s="289"/>
    </row>
    <row r="22" spans="2:20" ht="19.5" customHeight="1" x14ac:dyDescent="0.25">
      <c r="B22" s="299"/>
      <c r="C22" s="299"/>
      <c r="D22" s="299"/>
      <c r="E22" s="299"/>
      <c r="F22" s="299"/>
      <c r="G22" s="299"/>
      <c r="H22" s="299"/>
      <c r="I22" s="299"/>
      <c r="J22" s="299"/>
      <c r="K22" s="299"/>
      <c r="L22" s="299"/>
      <c r="M22" s="299"/>
      <c r="N22" s="131"/>
      <c r="O22" s="289"/>
      <c r="P22" s="289"/>
      <c r="Q22" s="289"/>
      <c r="R22" s="289"/>
      <c r="S22" s="289"/>
      <c r="T22" s="289"/>
    </row>
    <row r="23" spans="2:20" ht="19.5" customHeight="1" x14ac:dyDescent="0.25">
      <c r="B23" s="299"/>
      <c r="C23" s="299"/>
      <c r="D23" s="299"/>
      <c r="E23" s="299"/>
      <c r="F23" s="299"/>
      <c r="G23" s="299"/>
      <c r="H23" s="299"/>
      <c r="I23" s="299"/>
      <c r="J23" s="299"/>
      <c r="K23" s="299"/>
      <c r="L23" s="299"/>
      <c r="M23" s="299"/>
      <c r="N23" s="131"/>
      <c r="O23" s="289"/>
      <c r="P23" s="289"/>
      <c r="Q23" s="289"/>
      <c r="R23" s="289"/>
      <c r="S23" s="289"/>
      <c r="T23" s="289"/>
    </row>
    <row r="24" spans="2:20" s="135" customFormat="1" ht="19.5" customHeight="1" x14ac:dyDescent="0.25">
      <c r="B24" s="299"/>
      <c r="C24" s="299"/>
      <c r="D24" s="299"/>
      <c r="E24" s="299"/>
      <c r="F24" s="299"/>
      <c r="G24" s="299"/>
      <c r="H24" s="299"/>
      <c r="I24" s="299"/>
      <c r="J24" s="299"/>
      <c r="K24" s="299"/>
      <c r="L24" s="299"/>
      <c r="M24" s="299"/>
      <c r="O24" s="289"/>
      <c r="P24" s="289"/>
      <c r="Q24" s="289"/>
      <c r="R24" s="289"/>
      <c r="S24" s="289"/>
      <c r="T24" s="289"/>
    </row>
    <row r="25" spans="2:20" x14ac:dyDescent="0.25">
      <c r="L25" s="133"/>
    </row>
    <row r="26" spans="2:20" x14ac:dyDescent="0.25">
      <c r="L26" s="133"/>
      <c r="N26" s="131"/>
    </row>
    <row r="27" spans="2:20" x14ac:dyDescent="0.25">
      <c r="N27" s="131"/>
    </row>
    <row r="28" spans="2:20" x14ac:dyDescent="0.25">
      <c r="N28" s="131"/>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 type="list" allowBlank="1" showInputMessage="1" showErrorMessage="1" xr:uid="{00000000-0002-0000-0000-000007000000}">
          <x14:formula1>
            <xm:f>LISTAS_1!$T$2:$T$8</xm:f>
          </x14:formula1>
          <xm:sqref>F13:M13</xm:sqref>
        </x14:dataValidation>
        <x14:dataValidation type="list" allowBlank="1" showInputMessage="1" showErrorMessage="1" xr:uid="{00000000-0002-0000-0000-000008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496"/>
  <sheetViews>
    <sheetView tabSelected="1" topLeftCell="A490" zoomScale="86" zoomScaleNormal="86" zoomScaleSheetLayoutView="70" workbookViewId="0">
      <selection activeCell="A496" sqref="A496:H496"/>
    </sheetView>
  </sheetViews>
  <sheetFormatPr baseColWidth="10" defaultColWidth="12" defaultRowHeight="12.75" x14ac:dyDescent="0.2"/>
  <cols>
    <col min="1" max="1" width="26" style="115" customWidth="1"/>
    <col min="2" max="2" width="16.28515625" style="115" customWidth="1"/>
    <col min="3" max="9" width="13.7109375" style="115" customWidth="1"/>
    <col min="10" max="16384" width="12" style="115"/>
  </cols>
  <sheetData>
    <row r="1" spans="1:13" s="122" customFormat="1" ht="22.15" customHeight="1" x14ac:dyDescent="0.2">
      <c r="A1" s="366" t="s">
        <v>456</v>
      </c>
      <c r="B1" s="367"/>
      <c r="C1" s="367"/>
      <c r="D1" s="367"/>
      <c r="E1" s="367"/>
      <c r="F1" s="367"/>
      <c r="G1" s="367"/>
      <c r="H1" s="367"/>
      <c r="I1" s="368"/>
    </row>
    <row r="2" spans="1:13" s="122" customFormat="1" ht="22.15" customHeight="1" x14ac:dyDescent="0.2">
      <c r="A2" s="358" t="s">
        <v>457</v>
      </c>
      <c r="B2" s="359"/>
      <c r="C2" s="359"/>
      <c r="D2" s="359"/>
      <c r="E2" s="359"/>
      <c r="F2" s="359"/>
      <c r="G2" s="359"/>
      <c r="H2" s="359"/>
      <c r="I2" s="360"/>
    </row>
    <row r="3" spans="1:13" s="122" customFormat="1" ht="22.15" customHeight="1" x14ac:dyDescent="0.2">
      <c r="A3" s="358" t="s">
        <v>595</v>
      </c>
      <c r="B3" s="359"/>
      <c r="C3" s="359"/>
      <c r="D3" s="359"/>
      <c r="E3" s="359"/>
      <c r="F3" s="359"/>
      <c r="G3" s="359"/>
      <c r="H3" s="359"/>
      <c r="I3" s="360"/>
    </row>
    <row r="4" spans="1:13" s="122" customFormat="1" ht="22.15" customHeight="1" x14ac:dyDescent="0.2">
      <c r="A4" s="143"/>
      <c r="B4" s="361" t="s">
        <v>671</v>
      </c>
      <c r="C4" s="361"/>
      <c r="D4" s="361"/>
      <c r="E4" s="361"/>
      <c r="F4" s="362" t="s">
        <v>596</v>
      </c>
      <c r="G4" s="362"/>
      <c r="H4" s="362"/>
      <c r="I4" s="363"/>
    </row>
    <row r="5" spans="1:13" s="118" customFormat="1" ht="22.15" customHeight="1" x14ac:dyDescent="0.2">
      <c r="A5" s="330" t="s">
        <v>597</v>
      </c>
      <c r="B5" s="331"/>
      <c r="C5" s="331"/>
      <c r="D5" s="331"/>
      <c r="E5" s="331"/>
      <c r="F5" s="331"/>
      <c r="G5" s="331"/>
      <c r="H5" s="331"/>
      <c r="I5" s="332"/>
      <c r="J5" s="122"/>
      <c r="K5" s="122"/>
      <c r="L5" s="122"/>
      <c r="M5" s="122"/>
    </row>
    <row r="6" spans="1:13" s="118" customFormat="1" ht="22.15" customHeight="1" x14ac:dyDescent="0.2">
      <c r="A6" s="330" t="s">
        <v>598</v>
      </c>
      <c r="B6" s="331"/>
      <c r="C6" s="331"/>
      <c r="D6" s="331"/>
      <c r="E6" s="331"/>
      <c r="F6" s="331"/>
      <c r="G6" s="331"/>
      <c r="H6" s="331"/>
      <c r="I6" s="332"/>
    </row>
    <row r="7" spans="1:13" s="118" customFormat="1" ht="30.75" customHeight="1" x14ac:dyDescent="0.2">
      <c r="A7" s="123" t="s">
        <v>599</v>
      </c>
      <c r="B7" s="144">
        <v>1</v>
      </c>
      <c r="C7" s="330" t="s">
        <v>600</v>
      </c>
      <c r="D7" s="332"/>
      <c r="E7" s="364" t="s">
        <v>751</v>
      </c>
      <c r="F7" s="364"/>
      <c r="G7" s="364"/>
      <c r="H7" s="145" t="s">
        <v>601</v>
      </c>
      <c r="I7" s="146" t="s">
        <v>688</v>
      </c>
    </row>
    <row r="8" spans="1:13" s="118" customFormat="1" ht="30.75" customHeight="1" x14ac:dyDescent="0.2">
      <c r="A8" s="123" t="s">
        <v>602</v>
      </c>
      <c r="B8" s="347" t="s">
        <v>479</v>
      </c>
      <c r="C8" s="347"/>
      <c r="D8" s="347"/>
      <c r="E8" s="330" t="s">
        <v>603</v>
      </c>
      <c r="F8" s="332"/>
      <c r="G8" s="365" t="s">
        <v>752</v>
      </c>
      <c r="H8" s="365"/>
      <c r="I8" s="365"/>
    </row>
    <row r="9" spans="1:13" s="118" customFormat="1" ht="48" customHeight="1" x14ac:dyDescent="0.2">
      <c r="A9" s="123" t="s">
        <v>604</v>
      </c>
      <c r="B9" s="347" t="s">
        <v>753</v>
      </c>
      <c r="C9" s="347"/>
      <c r="D9" s="347"/>
      <c r="E9" s="347"/>
      <c r="F9" s="347"/>
      <c r="G9" s="347"/>
      <c r="H9" s="347"/>
      <c r="I9" s="347"/>
    </row>
    <row r="10" spans="1:13" s="118" customFormat="1" ht="30.75" customHeight="1" x14ac:dyDescent="0.2">
      <c r="A10" s="123" t="s">
        <v>605</v>
      </c>
      <c r="B10" s="347" t="s">
        <v>754</v>
      </c>
      <c r="C10" s="347"/>
      <c r="D10" s="347"/>
      <c r="E10" s="347"/>
      <c r="F10" s="347"/>
      <c r="G10" s="347"/>
      <c r="H10" s="347"/>
      <c r="I10" s="347"/>
    </row>
    <row r="11" spans="1:13" s="118" customFormat="1" ht="30.75" customHeight="1" x14ac:dyDescent="0.2">
      <c r="A11" s="123" t="s">
        <v>606</v>
      </c>
      <c r="B11" s="147">
        <v>1</v>
      </c>
      <c r="C11" s="147">
        <v>1</v>
      </c>
      <c r="D11" s="147">
        <v>2020</v>
      </c>
      <c r="E11" s="348" t="s">
        <v>607</v>
      </c>
      <c r="F11" s="349"/>
      <c r="G11" s="352">
        <v>31</v>
      </c>
      <c r="H11" s="352">
        <v>12</v>
      </c>
      <c r="I11" s="352">
        <v>2024</v>
      </c>
    </row>
    <row r="12" spans="1:13" s="118" customFormat="1" ht="30.75" customHeight="1" x14ac:dyDescent="0.2">
      <c r="A12" s="123" t="s">
        <v>608</v>
      </c>
      <c r="B12" s="147">
        <v>2</v>
      </c>
      <c r="C12" s="147">
        <v>1</v>
      </c>
      <c r="D12" s="147">
        <v>2024</v>
      </c>
      <c r="E12" s="350"/>
      <c r="F12" s="351"/>
      <c r="G12" s="353"/>
      <c r="H12" s="353"/>
      <c r="I12" s="353"/>
    </row>
    <row r="13" spans="1:13" s="118" customFormat="1" ht="30.75" customHeight="1" x14ac:dyDescent="0.2">
      <c r="A13" s="123" t="s">
        <v>609</v>
      </c>
      <c r="B13" s="148">
        <v>1</v>
      </c>
      <c r="C13" s="149" t="s">
        <v>610</v>
      </c>
      <c r="D13" s="124" t="s">
        <v>672</v>
      </c>
      <c r="E13" s="354" t="s">
        <v>611</v>
      </c>
      <c r="F13" s="355"/>
      <c r="G13" s="318" t="s">
        <v>672</v>
      </c>
      <c r="H13" s="356"/>
      <c r="I13" s="357"/>
    </row>
    <row r="14" spans="1:13" s="118" customFormat="1" ht="30.75" customHeight="1" x14ac:dyDescent="0.2">
      <c r="A14" s="330" t="s">
        <v>612</v>
      </c>
      <c r="B14" s="331"/>
      <c r="C14" s="331"/>
      <c r="D14" s="331"/>
      <c r="E14" s="331"/>
      <c r="F14" s="331"/>
      <c r="G14" s="331"/>
      <c r="H14" s="331"/>
      <c r="I14" s="332"/>
    </row>
    <row r="15" spans="1:13" s="118" customFormat="1" ht="30.75" customHeight="1" x14ac:dyDescent="0.2">
      <c r="A15" s="123" t="s">
        <v>613</v>
      </c>
      <c r="B15" s="339" t="s">
        <v>755</v>
      </c>
      <c r="C15" s="340"/>
      <c r="D15" s="145" t="s">
        <v>614</v>
      </c>
      <c r="E15" s="341" t="s">
        <v>673</v>
      </c>
      <c r="F15" s="342"/>
      <c r="G15" s="145" t="s">
        <v>615</v>
      </c>
      <c r="H15" s="314" t="s">
        <v>672</v>
      </c>
      <c r="I15" s="343"/>
    </row>
    <row r="16" spans="1:13" s="118" customFormat="1" ht="30.75" customHeight="1" x14ac:dyDescent="0.2">
      <c r="A16" s="123" t="s">
        <v>616</v>
      </c>
      <c r="B16" s="314" t="s">
        <v>674</v>
      </c>
      <c r="C16" s="343"/>
      <c r="D16" s="343"/>
      <c r="E16" s="343"/>
      <c r="F16" s="343"/>
      <c r="G16" s="343"/>
      <c r="H16" s="343"/>
      <c r="I16" s="343"/>
    </row>
    <row r="17" spans="1:9" s="118" customFormat="1" ht="30.75" customHeight="1" x14ac:dyDescent="0.2">
      <c r="A17" s="123" t="s">
        <v>617</v>
      </c>
      <c r="B17" s="150" t="s">
        <v>59</v>
      </c>
      <c r="C17" s="145" t="s">
        <v>618</v>
      </c>
      <c r="D17" s="151" t="s">
        <v>53</v>
      </c>
      <c r="E17" s="330" t="s">
        <v>619</v>
      </c>
      <c r="F17" s="332"/>
      <c r="G17" s="140" t="s">
        <v>58</v>
      </c>
      <c r="H17" s="145" t="s">
        <v>620</v>
      </c>
      <c r="I17" s="152">
        <v>1</v>
      </c>
    </row>
    <row r="18" spans="1:9" s="118" customFormat="1" ht="47.65" customHeight="1" x14ac:dyDescent="0.2">
      <c r="A18" s="123" t="s">
        <v>621</v>
      </c>
      <c r="B18" s="314" t="s">
        <v>756</v>
      </c>
      <c r="C18" s="314"/>
      <c r="D18" s="314"/>
      <c r="E18" s="314"/>
      <c r="F18" s="314"/>
      <c r="G18" s="314"/>
      <c r="H18" s="314"/>
      <c r="I18" s="314"/>
    </row>
    <row r="19" spans="1:9" s="118" customFormat="1" ht="81.75" customHeight="1" x14ac:dyDescent="0.2">
      <c r="A19" s="123" t="s">
        <v>622</v>
      </c>
      <c r="B19" s="328" t="s">
        <v>765</v>
      </c>
      <c r="C19" s="372"/>
      <c r="D19" s="329"/>
      <c r="E19" s="330" t="s">
        <v>623</v>
      </c>
      <c r="F19" s="332"/>
      <c r="G19" s="344" t="s">
        <v>757</v>
      </c>
      <c r="H19" s="345"/>
      <c r="I19" s="346"/>
    </row>
    <row r="20" spans="1:9" s="118" customFormat="1" ht="30.75" customHeight="1" x14ac:dyDescent="0.2">
      <c r="A20" s="330" t="s">
        <v>624</v>
      </c>
      <c r="B20" s="331"/>
      <c r="C20" s="331"/>
      <c r="D20" s="331"/>
      <c r="E20" s="331"/>
      <c r="F20" s="331"/>
      <c r="G20" s="331"/>
      <c r="H20" s="331"/>
      <c r="I20" s="332"/>
    </row>
    <row r="21" spans="1:9" s="118" customFormat="1" ht="30.75" customHeight="1" x14ac:dyDescent="0.2">
      <c r="A21" s="123" t="s">
        <v>625</v>
      </c>
      <c r="B21" s="341" t="s">
        <v>766</v>
      </c>
      <c r="C21" s="373"/>
      <c r="D21" s="373"/>
      <c r="E21" s="373"/>
      <c r="F21" s="373"/>
      <c r="G21" s="373"/>
      <c r="H21" s="373"/>
      <c r="I21" s="374"/>
    </row>
    <row r="22" spans="1:9" s="118" customFormat="1" ht="30.75" customHeight="1" x14ac:dyDescent="0.2">
      <c r="A22" s="123" t="s">
        <v>626</v>
      </c>
      <c r="B22" s="330" t="s">
        <v>627</v>
      </c>
      <c r="C22" s="332"/>
      <c r="D22" s="330" t="s">
        <v>628</v>
      </c>
      <c r="E22" s="332"/>
      <c r="F22" s="330" t="s">
        <v>629</v>
      </c>
      <c r="G22" s="332"/>
      <c r="H22" s="330" t="s">
        <v>630</v>
      </c>
      <c r="I22" s="332"/>
    </row>
    <row r="23" spans="1:9" s="118" customFormat="1" ht="30.75" customHeight="1" x14ac:dyDescent="0.2">
      <c r="A23" s="123" t="s">
        <v>631</v>
      </c>
      <c r="B23" s="314" t="s">
        <v>758</v>
      </c>
      <c r="C23" s="314"/>
      <c r="D23" s="314" t="s">
        <v>759</v>
      </c>
      <c r="E23" s="314"/>
      <c r="F23" s="327"/>
      <c r="G23" s="327"/>
      <c r="H23" s="328"/>
      <c r="I23" s="329"/>
    </row>
    <row r="24" spans="1:9" s="118" customFormat="1" ht="30.75" customHeight="1" x14ac:dyDescent="0.2">
      <c r="A24" s="123" t="s">
        <v>632</v>
      </c>
      <c r="B24" s="386" t="s">
        <v>675</v>
      </c>
      <c r="C24" s="387"/>
      <c r="D24" s="386" t="s">
        <v>675</v>
      </c>
      <c r="E24" s="387"/>
      <c r="F24" s="327"/>
      <c r="G24" s="327"/>
      <c r="H24" s="328"/>
      <c r="I24" s="329"/>
    </row>
    <row r="25" spans="1:9" s="118" customFormat="1" ht="30.75" customHeight="1" x14ac:dyDescent="0.2">
      <c r="A25" s="123" t="s">
        <v>633</v>
      </c>
      <c r="B25" s="335" t="s">
        <v>686</v>
      </c>
      <c r="C25" s="335"/>
      <c r="D25" s="335" t="s">
        <v>686</v>
      </c>
      <c r="E25" s="335"/>
      <c r="F25" s="327"/>
      <c r="G25" s="327"/>
      <c r="H25" s="328"/>
      <c r="I25" s="329"/>
    </row>
    <row r="26" spans="1:9" s="118" customFormat="1" ht="30.75" customHeight="1" x14ac:dyDescent="0.2">
      <c r="A26" s="123" t="s">
        <v>634</v>
      </c>
      <c r="B26" s="314" t="s">
        <v>58</v>
      </c>
      <c r="C26" s="314"/>
      <c r="D26" s="314" t="s">
        <v>58</v>
      </c>
      <c r="E26" s="314"/>
      <c r="F26" s="327"/>
      <c r="G26" s="327"/>
      <c r="H26" s="328"/>
      <c r="I26" s="329"/>
    </row>
    <row r="27" spans="1:9" s="118" customFormat="1" ht="69" customHeight="1" x14ac:dyDescent="0.2">
      <c r="A27" s="123" t="s">
        <v>635</v>
      </c>
      <c r="B27" s="314" t="s">
        <v>760</v>
      </c>
      <c r="C27" s="314"/>
      <c r="D27" s="314" t="s">
        <v>761</v>
      </c>
      <c r="E27" s="314"/>
      <c r="F27" s="327"/>
      <c r="G27" s="327"/>
      <c r="H27" s="328"/>
      <c r="I27" s="329"/>
    </row>
    <row r="28" spans="1:9" s="118" customFormat="1" ht="65.25" customHeight="1" x14ac:dyDescent="0.2">
      <c r="A28" s="123" t="s">
        <v>636</v>
      </c>
      <c r="B28" s="314" t="s">
        <v>762</v>
      </c>
      <c r="C28" s="314"/>
      <c r="D28" s="314" t="s">
        <v>763</v>
      </c>
      <c r="E28" s="314"/>
      <c r="F28" s="327"/>
      <c r="G28" s="327"/>
      <c r="H28" s="328"/>
      <c r="I28" s="329"/>
    </row>
    <row r="29" spans="1:9" s="118" customFormat="1" ht="30.75" customHeight="1" x14ac:dyDescent="0.2">
      <c r="A29" s="330" t="s">
        <v>637</v>
      </c>
      <c r="B29" s="331"/>
      <c r="C29" s="331"/>
      <c r="D29" s="331"/>
      <c r="E29" s="331"/>
      <c r="F29" s="331"/>
      <c r="G29" s="331"/>
      <c r="H29" s="331"/>
      <c r="I29" s="332"/>
    </row>
    <row r="30" spans="1:9" s="118" customFormat="1" ht="30.75" customHeight="1" x14ac:dyDescent="0.2">
      <c r="A30" s="123" t="s">
        <v>638</v>
      </c>
      <c r="B30" s="318" t="s">
        <v>80</v>
      </c>
      <c r="C30" s="319"/>
      <c r="D30" s="320"/>
      <c r="E30" s="145" t="s">
        <v>639</v>
      </c>
      <c r="F30" s="321" t="s">
        <v>80</v>
      </c>
      <c r="G30" s="322"/>
      <c r="H30" s="322"/>
      <c r="I30" s="323"/>
    </row>
    <row r="31" spans="1:9" s="118" customFormat="1" ht="30.75" customHeight="1" x14ac:dyDescent="0.2">
      <c r="A31" s="123" t="s">
        <v>640</v>
      </c>
      <c r="B31" s="318" t="s">
        <v>80</v>
      </c>
      <c r="C31" s="319"/>
      <c r="D31" s="319"/>
      <c r="E31" s="319"/>
      <c r="F31" s="319"/>
      <c r="G31" s="319"/>
      <c r="H31" s="319"/>
      <c r="I31" s="320"/>
    </row>
    <row r="32" spans="1:9" s="118" customFormat="1" ht="30.75" customHeight="1" x14ac:dyDescent="0.2">
      <c r="A32" s="123" t="s">
        <v>641</v>
      </c>
      <c r="B32" s="318" t="s">
        <v>80</v>
      </c>
      <c r="C32" s="319"/>
      <c r="D32" s="319"/>
      <c r="E32" s="319"/>
      <c r="F32" s="319"/>
      <c r="G32" s="319"/>
      <c r="H32" s="319"/>
      <c r="I32" s="320"/>
    </row>
    <row r="33" spans="1:9" s="118" customFormat="1" ht="30.75" customHeight="1" x14ac:dyDescent="0.2">
      <c r="A33" s="123" t="s">
        <v>642</v>
      </c>
      <c r="B33" s="318" t="s">
        <v>80</v>
      </c>
      <c r="C33" s="319"/>
      <c r="D33" s="320"/>
      <c r="E33" s="145" t="s">
        <v>643</v>
      </c>
      <c r="F33" s="318" t="s">
        <v>80</v>
      </c>
      <c r="G33" s="319"/>
      <c r="H33" s="319"/>
      <c r="I33" s="320"/>
    </row>
    <row r="34" spans="1:9" s="118" customFormat="1" ht="30.75" customHeight="1" x14ac:dyDescent="0.2">
      <c r="A34" s="324" t="s">
        <v>644</v>
      </c>
      <c r="B34" s="325"/>
      <c r="C34" s="324" t="s">
        <v>645</v>
      </c>
      <c r="D34" s="325"/>
      <c r="E34" s="324" t="s">
        <v>646</v>
      </c>
      <c r="F34" s="326"/>
      <c r="G34" s="325"/>
      <c r="H34" s="324" t="s">
        <v>647</v>
      </c>
      <c r="I34" s="325"/>
    </row>
    <row r="35" spans="1:9" s="118" customFormat="1" ht="30.75" customHeight="1" x14ac:dyDescent="0.2">
      <c r="A35" s="312" t="s">
        <v>764</v>
      </c>
      <c r="B35" s="312"/>
      <c r="C35" s="313" t="s">
        <v>931</v>
      </c>
      <c r="D35" s="313"/>
      <c r="E35" s="314" t="s">
        <v>821</v>
      </c>
      <c r="F35" s="314"/>
      <c r="G35" s="314"/>
      <c r="H35" s="315" t="s">
        <v>822</v>
      </c>
      <c r="I35" s="316"/>
    </row>
    <row r="36" spans="1:9" s="118" customFormat="1" ht="30.75" customHeight="1" x14ac:dyDescent="0.2">
      <c r="A36" s="317" t="s">
        <v>648</v>
      </c>
      <c r="B36" s="317"/>
      <c r="C36" s="317"/>
      <c r="D36" s="317"/>
      <c r="E36" s="317"/>
      <c r="F36" s="317"/>
      <c r="G36" s="317"/>
      <c r="H36" s="317"/>
      <c r="I36" s="317"/>
    </row>
    <row r="37" spans="1:9" s="118" customFormat="1" ht="39.75" customHeight="1" x14ac:dyDescent="0.2">
      <c r="A37" s="145" t="s">
        <v>535</v>
      </c>
      <c r="B37" s="317" t="s">
        <v>649</v>
      </c>
      <c r="C37" s="317"/>
      <c r="D37" s="317"/>
      <c r="E37" s="317"/>
      <c r="F37" s="317"/>
      <c r="G37" s="317"/>
      <c r="H37" s="317"/>
      <c r="I37" s="145" t="s">
        <v>650</v>
      </c>
    </row>
    <row r="38" spans="1:9" ht="22.15" customHeight="1" x14ac:dyDescent="0.2">
      <c r="A38" s="171">
        <v>44841</v>
      </c>
      <c r="B38" s="309" t="s">
        <v>767</v>
      </c>
      <c r="C38" s="310"/>
      <c r="D38" s="310"/>
      <c r="E38" s="310"/>
      <c r="F38" s="310"/>
      <c r="G38" s="310"/>
      <c r="H38" s="311"/>
      <c r="I38" s="172" t="s">
        <v>693</v>
      </c>
    </row>
    <row r="39" spans="1:9" ht="22.15" customHeight="1" x14ac:dyDescent="0.2">
      <c r="A39" s="171">
        <v>44925</v>
      </c>
      <c r="B39" s="309" t="s">
        <v>767</v>
      </c>
      <c r="C39" s="310"/>
      <c r="D39" s="310"/>
      <c r="E39" s="310"/>
      <c r="F39" s="310"/>
      <c r="G39" s="310"/>
      <c r="H39" s="311"/>
      <c r="I39" s="172" t="s">
        <v>694</v>
      </c>
    </row>
    <row r="40" spans="1:9" ht="22.15" customHeight="1" x14ac:dyDescent="0.2">
      <c r="A40" s="171">
        <v>44972</v>
      </c>
      <c r="B40" s="309" t="s">
        <v>959</v>
      </c>
      <c r="C40" s="310"/>
      <c r="D40" s="310"/>
      <c r="E40" s="310"/>
      <c r="F40" s="310"/>
      <c r="G40" s="310"/>
      <c r="H40" s="311"/>
      <c r="I40" s="172" t="s">
        <v>960</v>
      </c>
    </row>
    <row r="41" spans="1:9" ht="22.15" customHeight="1" x14ac:dyDescent="0.2">
      <c r="A41" s="288">
        <v>45293</v>
      </c>
      <c r="B41" s="309" t="s">
        <v>968</v>
      </c>
      <c r="C41" s="310"/>
      <c r="D41" s="310"/>
      <c r="E41" s="310"/>
      <c r="F41" s="310"/>
      <c r="G41" s="310"/>
      <c r="H41" s="311"/>
      <c r="I41" s="172"/>
    </row>
    <row r="42" spans="1:9" ht="30.4" customHeight="1" x14ac:dyDescent="0.2">
      <c r="A42" s="170"/>
      <c r="B42" s="170"/>
      <c r="C42" s="170"/>
      <c r="D42" s="170"/>
      <c r="E42" s="170"/>
      <c r="F42" s="170"/>
      <c r="G42" s="170"/>
      <c r="H42" s="170"/>
      <c r="I42" s="170"/>
    </row>
    <row r="43" spans="1:9" ht="22.15" customHeight="1" x14ac:dyDescent="0.2">
      <c r="A43" s="366" t="s">
        <v>456</v>
      </c>
      <c r="B43" s="367"/>
      <c r="C43" s="367"/>
      <c r="D43" s="367"/>
      <c r="E43" s="367"/>
      <c r="F43" s="367"/>
      <c r="G43" s="367"/>
      <c r="H43" s="367"/>
      <c r="I43" s="368"/>
    </row>
    <row r="44" spans="1:9" ht="22.15" customHeight="1" x14ac:dyDescent="0.2">
      <c r="A44" s="358" t="s">
        <v>457</v>
      </c>
      <c r="B44" s="359"/>
      <c r="C44" s="359"/>
      <c r="D44" s="359"/>
      <c r="E44" s="359"/>
      <c r="F44" s="359"/>
      <c r="G44" s="359"/>
      <c r="H44" s="359"/>
      <c r="I44" s="360"/>
    </row>
    <row r="45" spans="1:9" ht="22.15" customHeight="1" x14ac:dyDescent="0.2">
      <c r="A45" s="358" t="s">
        <v>595</v>
      </c>
      <c r="B45" s="359"/>
      <c r="C45" s="359"/>
      <c r="D45" s="359"/>
      <c r="E45" s="359"/>
      <c r="F45" s="359"/>
      <c r="G45" s="359"/>
      <c r="H45" s="359"/>
      <c r="I45" s="360"/>
    </row>
    <row r="46" spans="1:9" ht="22.15" customHeight="1" x14ac:dyDescent="0.2">
      <c r="A46" s="143"/>
      <c r="B46" s="361" t="s">
        <v>671</v>
      </c>
      <c r="C46" s="361"/>
      <c r="D46" s="361"/>
      <c r="E46" s="361"/>
      <c r="F46" s="362" t="s">
        <v>596</v>
      </c>
      <c r="G46" s="362"/>
      <c r="H46" s="362"/>
      <c r="I46" s="363"/>
    </row>
    <row r="47" spans="1:9" ht="22.15" customHeight="1" x14ac:dyDescent="0.2">
      <c r="A47" s="330" t="s">
        <v>597</v>
      </c>
      <c r="B47" s="331"/>
      <c r="C47" s="331"/>
      <c r="D47" s="331"/>
      <c r="E47" s="331"/>
      <c r="F47" s="331"/>
      <c r="G47" s="331"/>
      <c r="H47" s="331"/>
      <c r="I47" s="332"/>
    </row>
    <row r="48" spans="1:9" ht="22.15" customHeight="1" x14ac:dyDescent="0.2">
      <c r="A48" s="330" t="s">
        <v>598</v>
      </c>
      <c r="B48" s="331"/>
      <c r="C48" s="331"/>
      <c r="D48" s="331"/>
      <c r="E48" s="331"/>
      <c r="F48" s="331"/>
      <c r="G48" s="331"/>
      <c r="H48" s="331"/>
      <c r="I48" s="332"/>
    </row>
    <row r="49" spans="1:12" ht="39" customHeight="1" x14ac:dyDescent="0.2">
      <c r="A49" s="123" t="s">
        <v>599</v>
      </c>
      <c r="B49" s="144">
        <v>3</v>
      </c>
      <c r="C49" s="330" t="s">
        <v>600</v>
      </c>
      <c r="D49" s="332"/>
      <c r="E49" s="364" t="s">
        <v>751</v>
      </c>
      <c r="F49" s="364"/>
      <c r="G49" s="364"/>
      <c r="H49" s="145" t="s">
        <v>601</v>
      </c>
      <c r="I49" s="146" t="s">
        <v>688</v>
      </c>
    </row>
    <row r="50" spans="1:12" ht="39" customHeight="1" x14ac:dyDescent="0.2">
      <c r="A50" s="123" t="s">
        <v>602</v>
      </c>
      <c r="B50" s="347" t="s">
        <v>479</v>
      </c>
      <c r="C50" s="347"/>
      <c r="D50" s="347"/>
      <c r="E50" s="330" t="s">
        <v>603</v>
      </c>
      <c r="F50" s="332"/>
      <c r="G50" s="365" t="s">
        <v>752</v>
      </c>
      <c r="H50" s="365"/>
      <c r="I50" s="365"/>
    </row>
    <row r="51" spans="1:12" ht="59.45" customHeight="1" x14ac:dyDescent="0.2">
      <c r="A51" s="123" t="s">
        <v>604</v>
      </c>
      <c r="B51" s="314" t="s">
        <v>924</v>
      </c>
      <c r="C51" s="314"/>
      <c r="D51" s="314"/>
      <c r="E51" s="314"/>
      <c r="F51" s="314"/>
      <c r="G51" s="314"/>
      <c r="H51" s="314"/>
      <c r="I51" s="314"/>
    </row>
    <row r="52" spans="1:12" ht="39" customHeight="1" x14ac:dyDescent="0.2">
      <c r="A52" s="123" t="s">
        <v>605</v>
      </c>
      <c r="B52" s="314" t="s">
        <v>768</v>
      </c>
      <c r="C52" s="314"/>
      <c r="D52" s="314"/>
      <c r="E52" s="314"/>
      <c r="F52" s="314"/>
      <c r="G52" s="314"/>
      <c r="H52" s="314"/>
      <c r="I52" s="314"/>
    </row>
    <row r="53" spans="1:12" ht="39" customHeight="1" x14ac:dyDescent="0.2">
      <c r="A53" s="123" t="s">
        <v>606</v>
      </c>
      <c r="B53" s="147">
        <v>2</v>
      </c>
      <c r="C53" s="147">
        <v>1</v>
      </c>
      <c r="D53" s="147">
        <v>2020</v>
      </c>
      <c r="E53" s="348" t="s">
        <v>607</v>
      </c>
      <c r="F53" s="349"/>
      <c r="G53" s="352">
        <v>31</v>
      </c>
      <c r="H53" s="352">
        <v>12</v>
      </c>
      <c r="I53" s="352">
        <v>2024</v>
      </c>
    </row>
    <row r="54" spans="1:12" ht="39" customHeight="1" x14ac:dyDescent="0.2">
      <c r="A54" s="123" t="s">
        <v>608</v>
      </c>
      <c r="B54" s="147">
        <v>2</v>
      </c>
      <c r="C54" s="147">
        <v>1</v>
      </c>
      <c r="D54" s="147">
        <v>2024</v>
      </c>
      <c r="E54" s="350"/>
      <c r="F54" s="351"/>
      <c r="G54" s="353"/>
      <c r="H54" s="353"/>
      <c r="I54" s="353"/>
    </row>
    <row r="55" spans="1:12" ht="39" customHeight="1" x14ac:dyDescent="0.2">
      <c r="A55" s="123" t="s">
        <v>609</v>
      </c>
      <c r="B55" s="148">
        <v>0.8</v>
      </c>
      <c r="C55" s="149" t="s">
        <v>610</v>
      </c>
      <c r="D55" s="124" t="s">
        <v>672</v>
      </c>
      <c r="E55" s="354" t="s">
        <v>611</v>
      </c>
      <c r="F55" s="355"/>
      <c r="G55" s="318" t="s">
        <v>672</v>
      </c>
      <c r="H55" s="356"/>
      <c r="I55" s="357"/>
    </row>
    <row r="56" spans="1:12" ht="39" customHeight="1" x14ac:dyDescent="0.2">
      <c r="A56" s="330" t="s">
        <v>612</v>
      </c>
      <c r="B56" s="331"/>
      <c r="C56" s="331"/>
      <c r="D56" s="331"/>
      <c r="E56" s="331"/>
      <c r="F56" s="331"/>
      <c r="G56" s="331"/>
      <c r="H56" s="331"/>
      <c r="I56" s="332"/>
    </row>
    <row r="57" spans="1:12" ht="80.650000000000006" customHeight="1" x14ac:dyDescent="0.2">
      <c r="A57" s="123" t="s">
        <v>613</v>
      </c>
      <c r="B57" s="394" t="s">
        <v>922</v>
      </c>
      <c r="C57" s="395"/>
      <c r="D57" s="145" t="s">
        <v>614</v>
      </c>
      <c r="E57" s="341" t="s">
        <v>673</v>
      </c>
      <c r="F57" s="342"/>
      <c r="G57" s="145" t="s">
        <v>615</v>
      </c>
      <c r="H57" s="314" t="s">
        <v>672</v>
      </c>
      <c r="I57" s="343"/>
    </row>
    <row r="58" spans="1:12" ht="39" customHeight="1" x14ac:dyDescent="0.2">
      <c r="A58" s="123" t="s">
        <v>616</v>
      </c>
      <c r="B58" s="314" t="s">
        <v>674</v>
      </c>
      <c r="C58" s="343"/>
      <c r="D58" s="343"/>
      <c r="E58" s="343"/>
      <c r="F58" s="343"/>
      <c r="G58" s="343"/>
      <c r="H58" s="343"/>
      <c r="I58" s="343"/>
    </row>
    <row r="59" spans="1:12" ht="39" customHeight="1" x14ac:dyDescent="0.2">
      <c r="A59" s="123" t="s">
        <v>617</v>
      </c>
      <c r="B59" s="150" t="s">
        <v>59</v>
      </c>
      <c r="C59" s="145" t="s">
        <v>618</v>
      </c>
      <c r="D59" s="151" t="s">
        <v>53</v>
      </c>
      <c r="E59" s="330" t="s">
        <v>619</v>
      </c>
      <c r="F59" s="332"/>
      <c r="G59" s="140" t="s">
        <v>64</v>
      </c>
      <c r="H59" s="145" t="s">
        <v>620</v>
      </c>
      <c r="I59" s="152" t="s">
        <v>921</v>
      </c>
      <c r="L59" s="115">
        <v>2</v>
      </c>
    </row>
    <row r="60" spans="1:12" ht="51.4" customHeight="1" x14ac:dyDescent="0.2">
      <c r="A60" s="123" t="s">
        <v>621</v>
      </c>
      <c r="B60" s="314" t="s">
        <v>769</v>
      </c>
      <c r="C60" s="314"/>
      <c r="D60" s="314"/>
      <c r="E60" s="314"/>
      <c r="F60" s="314"/>
      <c r="G60" s="314"/>
      <c r="H60" s="314"/>
      <c r="I60" s="314"/>
    </row>
    <row r="61" spans="1:12" ht="74.650000000000006" customHeight="1" x14ac:dyDescent="0.2">
      <c r="A61" s="123" t="s">
        <v>622</v>
      </c>
      <c r="B61" s="344" t="s">
        <v>923</v>
      </c>
      <c r="C61" s="345"/>
      <c r="D61" s="346"/>
      <c r="E61" s="330" t="s">
        <v>623</v>
      </c>
      <c r="F61" s="332"/>
      <c r="G61" s="344" t="s">
        <v>770</v>
      </c>
      <c r="H61" s="345"/>
      <c r="I61" s="346"/>
    </row>
    <row r="62" spans="1:12" ht="39" customHeight="1" x14ac:dyDescent="0.2">
      <c r="A62" s="330" t="s">
        <v>624</v>
      </c>
      <c r="B62" s="331"/>
      <c r="C62" s="331"/>
      <c r="D62" s="331"/>
      <c r="E62" s="331"/>
      <c r="F62" s="331"/>
      <c r="G62" s="331"/>
      <c r="H62" s="331"/>
      <c r="I62" s="332"/>
    </row>
    <row r="63" spans="1:12" ht="89.45" customHeight="1" x14ac:dyDescent="0.2">
      <c r="A63" s="123" t="s">
        <v>625</v>
      </c>
      <c r="B63" s="391" t="s">
        <v>920</v>
      </c>
      <c r="C63" s="392"/>
      <c r="D63" s="392"/>
      <c r="E63" s="392"/>
      <c r="F63" s="392"/>
      <c r="G63" s="392"/>
      <c r="H63" s="392"/>
      <c r="I63" s="393"/>
    </row>
    <row r="64" spans="1:12" ht="39" customHeight="1" x14ac:dyDescent="0.2">
      <c r="A64" s="123" t="s">
        <v>626</v>
      </c>
      <c r="B64" s="330" t="s">
        <v>627</v>
      </c>
      <c r="C64" s="332"/>
      <c r="D64" s="330" t="s">
        <v>628</v>
      </c>
      <c r="E64" s="332"/>
      <c r="F64" s="330" t="s">
        <v>629</v>
      </c>
      <c r="G64" s="332"/>
      <c r="H64" s="330" t="s">
        <v>630</v>
      </c>
      <c r="I64" s="332"/>
    </row>
    <row r="65" spans="1:9" ht="39" customHeight="1" x14ac:dyDescent="0.2">
      <c r="A65" s="123" t="s">
        <v>631</v>
      </c>
      <c r="B65" s="314" t="s">
        <v>771</v>
      </c>
      <c r="C65" s="314"/>
      <c r="D65" s="314" t="s">
        <v>772</v>
      </c>
      <c r="E65" s="314"/>
      <c r="F65" s="314" t="s">
        <v>773</v>
      </c>
      <c r="G65" s="314"/>
      <c r="H65" s="328"/>
      <c r="I65" s="329"/>
    </row>
    <row r="66" spans="1:9" ht="39" customHeight="1" x14ac:dyDescent="0.2">
      <c r="A66" s="123" t="s">
        <v>632</v>
      </c>
      <c r="B66" s="386" t="s">
        <v>675</v>
      </c>
      <c r="C66" s="387"/>
      <c r="D66" s="386" t="s">
        <v>675</v>
      </c>
      <c r="E66" s="387"/>
      <c r="F66" s="386" t="s">
        <v>675</v>
      </c>
      <c r="G66" s="387"/>
      <c r="H66" s="328"/>
      <c r="I66" s="329"/>
    </row>
    <row r="67" spans="1:9" ht="39" customHeight="1" x14ac:dyDescent="0.2">
      <c r="A67" s="123" t="s">
        <v>633</v>
      </c>
      <c r="B67" s="335" t="s">
        <v>774</v>
      </c>
      <c r="C67" s="335"/>
      <c r="D67" s="335" t="s">
        <v>774</v>
      </c>
      <c r="E67" s="335"/>
      <c r="F67" s="335" t="s">
        <v>774</v>
      </c>
      <c r="G67" s="335"/>
      <c r="H67" s="335"/>
      <c r="I67" s="335"/>
    </row>
    <row r="68" spans="1:9" ht="39" customHeight="1" x14ac:dyDescent="0.2">
      <c r="A68" s="123" t="s">
        <v>634</v>
      </c>
      <c r="B68" s="314" t="s">
        <v>62</v>
      </c>
      <c r="C68" s="314"/>
      <c r="D68" s="314" t="s">
        <v>62</v>
      </c>
      <c r="E68" s="314"/>
      <c r="F68" s="314" t="s">
        <v>62</v>
      </c>
      <c r="G68" s="314"/>
      <c r="H68" s="328"/>
      <c r="I68" s="329"/>
    </row>
    <row r="69" spans="1:9" ht="39" customHeight="1" x14ac:dyDescent="0.2">
      <c r="A69" s="123" t="s">
        <v>635</v>
      </c>
      <c r="B69" s="314" t="s">
        <v>775</v>
      </c>
      <c r="C69" s="314"/>
      <c r="D69" s="314" t="s">
        <v>775</v>
      </c>
      <c r="E69" s="314"/>
      <c r="F69" s="314" t="s">
        <v>775</v>
      </c>
      <c r="G69" s="314"/>
      <c r="H69" s="328"/>
      <c r="I69" s="329"/>
    </row>
    <row r="70" spans="1:9" ht="39" customHeight="1" x14ac:dyDescent="0.2">
      <c r="A70" s="123" t="s">
        <v>636</v>
      </c>
      <c r="B70" s="341" t="s">
        <v>776</v>
      </c>
      <c r="C70" s="374"/>
      <c r="D70" s="341" t="s">
        <v>777</v>
      </c>
      <c r="E70" s="374"/>
      <c r="F70" s="314" t="s">
        <v>778</v>
      </c>
      <c r="G70" s="314"/>
      <c r="H70" s="328"/>
      <c r="I70" s="329"/>
    </row>
    <row r="71" spans="1:9" ht="39" customHeight="1" x14ac:dyDescent="0.2">
      <c r="A71" s="330" t="s">
        <v>637</v>
      </c>
      <c r="B71" s="331"/>
      <c r="C71" s="331"/>
      <c r="D71" s="331"/>
      <c r="E71" s="331"/>
      <c r="F71" s="331"/>
      <c r="G71" s="331"/>
      <c r="H71" s="331"/>
      <c r="I71" s="332"/>
    </row>
    <row r="72" spans="1:9" ht="39" customHeight="1" x14ac:dyDescent="0.2">
      <c r="A72" s="123" t="s">
        <v>638</v>
      </c>
      <c r="B72" s="318" t="s">
        <v>80</v>
      </c>
      <c r="C72" s="319"/>
      <c r="D72" s="320"/>
      <c r="E72" s="145" t="s">
        <v>639</v>
      </c>
      <c r="F72" s="321" t="s">
        <v>80</v>
      </c>
      <c r="G72" s="322"/>
      <c r="H72" s="322"/>
      <c r="I72" s="323"/>
    </row>
    <row r="73" spans="1:9" ht="39" customHeight="1" x14ac:dyDescent="0.2">
      <c r="A73" s="123" t="s">
        <v>640</v>
      </c>
      <c r="B73" s="312" t="s">
        <v>80</v>
      </c>
      <c r="C73" s="312"/>
      <c r="D73" s="312"/>
      <c r="E73" s="312"/>
      <c r="F73" s="312"/>
      <c r="G73" s="312"/>
      <c r="H73" s="312"/>
      <c r="I73" s="312"/>
    </row>
    <row r="74" spans="1:9" ht="39" customHeight="1" x14ac:dyDescent="0.2">
      <c r="A74" s="123" t="s">
        <v>641</v>
      </c>
      <c r="B74" s="312" t="s">
        <v>80</v>
      </c>
      <c r="C74" s="312"/>
      <c r="D74" s="312"/>
      <c r="E74" s="312"/>
      <c r="F74" s="312"/>
      <c r="G74" s="312"/>
      <c r="H74" s="312"/>
      <c r="I74" s="312"/>
    </row>
    <row r="75" spans="1:9" ht="39" customHeight="1" x14ac:dyDescent="0.2">
      <c r="A75" s="123" t="s">
        <v>642</v>
      </c>
      <c r="B75" s="318" t="s">
        <v>80</v>
      </c>
      <c r="C75" s="319"/>
      <c r="D75" s="320"/>
      <c r="E75" s="145" t="s">
        <v>643</v>
      </c>
      <c r="F75" s="318" t="s">
        <v>80</v>
      </c>
      <c r="G75" s="319"/>
      <c r="H75" s="319"/>
      <c r="I75" s="320"/>
    </row>
    <row r="76" spans="1:9" ht="39" customHeight="1" x14ac:dyDescent="0.2">
      <c r="A76" s="324" t="s">
        <v>644</v>
      </c>
      <c r="B76" s="325"/>
      <c r="C76" s="324" t="s">
        <v>645</v>
      </c>
      <c r="D76" s="325"/>
      <c r="E76" s="324" t="s">
        <v>646</v>
      </c>
      <c r="F76" s="326"/>
      <c r="G76" s="325"/>
      <c r="H76" s="324" t="s">
        <v>647</v>
      </c>
      <c r="I76" s="325"/>
    </row>
    <row r="77" spans="1:9" ht="39" customHeight="1" x14ac:dyDescent="0.2">
      <c r="A77" s="312" t="s">
        <v>764</v>
      </c>
      <c r="B77" s="312"/>
      <c r="C77" s="313" t="s">
        <v>931</v>
      </c>
      <c r="D77" s="313"/>
      <c r="E77" s="314" t="s">
        <v>932</v>
      </c>
      <c r="F77" s="314"/>
      <c r="G77" s="314"/>
      <c r="H77" s="315" t="s">
        <v>933</v>
      </c>
      <c r="I77" s="316"/>
    </row>
    <row r="78" spans="1:9" ht="39" customHeight="1" x14ac:dyDescent="0.2">
      <c r="A78" s="317" t="s">
        <v>648</v>
      </c>
      <c r="B78" s="317"/>
      <c r="C78" s="317"/>
      <c r="D78" s="317"/>
      <c r="E78" s="317"/>
      <c r="F78" s="317"/>
      <c r="G78" s="317"/>
      <c r="H78" s="317"/>
      <c r="I78" s="317"/>
    </row>
    <row r="79" spans="1:9" ht="39" customHeight="1" x14ac:dyDescent="0.2">
      <c r="A79" s="145" t="s">
        <v>535</v>
      </c>
      <c r="B79" s="317" t="s">
        <v>649</v>
      </c>
      <c r="C79" s="317"/>
      <c r="D79" s="317"/>
      <c r="E79" s="317"/>
      <c r="F79" s="317"/>
      <c r="G79" s="317"/>
      <c r="H79" s="317"/>
      <c r="I79" s="145" t="s">
        <v>650</v>
      </c>
    </row>
    <row r="80" spans="1:9" ht="30" customHeight="1" x14ac:dyDescent="0.2">
      <c r="A80" s="171">
        <v>44841</v>
      </c>
      <c r="B80" s="309" t="s">
        <v>767</v>
      </c>
      <c r="C80" s="310"/>
      <c r="D80" s="310"/>
      <c r="E80" s="310"/>
      <c r="F80" s="310"/>
      <c r="G80" s="310"/>
      <c r="H80" s="311"/>
      <c r="I80" s="172" t="s">
        <v>693</v>
      </c>
    </row>
    <row r="81" spans="1:9" ht="30" customHeight="1" x14ac:dyDescent="0.2">
      <c r="A81" s="171">
        <v>44925</v>
      </c>
      <c r="B81" s="309" t="s">
        <v>767</v>
      </c>
      <c r="C81" s="310"/>
      <c r="D81" s="310"/>
      <c r="E81" s="310"/>
      <c r="F81" s="310"/>
      <c r="G81" s="310"/>
      <c r="H81" s="311"/>
      <c r="I81" s="172" t="s">
        <v>694</v>
      </c>
    </row>
    <row r="82" spans="1:9" ht="30" customHeight="1" x14ac:dyDescent="0.2">
      <c r="A82" s="171">
        <v>44972</v>
      </c>
      <c r="B82" s="309" t="s">
        <v>961</v>
      </c>
      <c r="C82" s="310"/>
      <c r="D82" s="310"/>
      <c r="E82" s="310"/>
      <c r="F82" s="310"/>
      <c r="G82" s="310"/>
      <c r="H82" s="311"/>
      <c r="I82" s="172" t="s">
        <v>960</v>
      </c>
    </row>
    <row r="83" spans="1:9" ht="22.15" customHeight="1" x14ac:dyDescent="0.2">
      <c r="A83" s="171">
        <v>45203</v>
      </c>
      <c r="B83" s="309" t="s">
        <v>962</v>
      </c>
      <c r="C83" s="310"/>
      <c r="D83" s="310"/>
      <c r="E83" s="310"/>
      <c r="F83" s="310"/>
      <c r="G83" s="310"/>
      <c r="H83" s="311"/>
      <c r="I83" s="172" t="s">
        <v>963</v>
      </c>
    </row>
    <row r="84" spans="1:9" ht="30" customHeight="1" x14ac:dyDescent="0.2">
      <c r="A84" s="288">
        <v>45293</v>
      </c>
      <c r="B84" s="309" t="s">
        <v>968</v>
      </c>
      <c r="C84" s="310"/>
      <c r="D84" s="310"/>
      <c r="E84" s="310"/>
      <c r="F84" s="310"/>
      <c r="G84" s="310"/>
      <c r="H84" s="311"/>
      <c r="I84" s="172"/>
    </row>
    <row r="85" spans="1:9" ht="22.15" customHeight="1" x14ac:dyDescent="0.2"/>
    <row r="86" spans="1:9" ht="22.15" customHeight="1" x14ac:dyDescent="0.2">
      <c r="A86" s="366" t="s">
        <v>456</v>
      </c>
      <c r="B86" s="367"/>
      <c r="C86" s="367"/>
      <c r="D86" s="367"/>
      <c r="E86" s="367"/>
      <c r="F86" s="367"/>
      <c r="G86" s="367"/>
      <c r="H86" s="367"/>
      <c r="I86" s="368"/>
    </row>
    <row r="87" spans="1:9" ht="22.15" customHeight="1" x14ac:dyDescent="0.2">
      <c r="A87" s="358" t="s">
        <v>457</v>
      </c>
      <c r="B87" s="359"/>
      <c r="C87" s="359"/>
      <c r="D87" s="359"/>
      <c r="E87" s="359"/>
      <c r="F87" s="359"/>
      <c r="G87" s="359"/>
      <c r="H87" s="359"/>
      <c r="I87" s="360"/>
    </row>
    <row r="88" spans="1:9" ht="22.15" customHeight="1" x14ac:dyDescent="0.2">
      <c r="A88" s="358" t="s">
        <v>595</v>
      </c>
      <c r="B88" s="359"/>
      <c r="C88" s="359"/>
      <c r="D88" s="359"/>
      <c r="E88" s="359"/>
      <c r="F88" s="359"/>
      <c r="G88" s="359"/>
      <c r="H88" s="359"/>
      <c r="I88" s="360"/>
    </row>
    <row r="89" spans="1:9" ht="22.15" customHeight="1" x14ac:dyDescent="0.2">
      <c r="A89" s="143"/>
      <c r="B89" s="361" t="s">
        <v>671</v>
      </c>
      <c r="C89" s="361"/>
      <c r="D89" s="361"/>
      <c r="E89" s="361"/>
      <c r="F89" s="362" t="s">
        <v>596</v>
      </c>
      <c r="G89" s="362"/>
      <c r="H89" s="362"/>
      <c r="I89" s="363"/>
    </row>
    <row r="90" spans="1:9" ht="22.15" customHeight="1" x14ac:dyDescent="0.2">
      <c r="A90" s="330" t="s">
        <v>597</v>
      </c>
      <c r="B90" s="331"/>
      <c r="C90" s="331"/>
      <c r="D90" s="331"/>
      <c r="E90" s="331"/>
      <c r="F90" s="331"/>
      <c r="G90" s="331"/>
      <c r="H90" s="331"/>
      <c r="I90" s="332"/>
    </row>
    <row r="91" spans="1:9" ht="37.9" customHeight="1" x14ac:dyDescent="0.2">
      <c r="A91" s="330" t="s">
        <v>598</v>
      </c>
      <c r="B91" s="331"/>
      <c r="C91" s="331"/>
      <c r="D91" s="331"/>
      <c r="E91" s="331"/>
      <c r="F91" s="331"/>
      <c r="G91" s="331"/>
      <c r="H91" s="331"/>
      <c r="I91" s="332"/>
    </row>
    <row r="92" spans="1:9" ht="37.9" customHeight="1" x14ac:dyDescent="0.2">
      <c r="A92" s="123" t="s">
        <v>599</v>
      </c>
      <c r="B92" s="144">
        <v>5</v>
      </c>
      <c r="C92" s="330" t="s">
        <v>600</v>
      </c>
      <c r="D92" s="332"/>
      <c r="E92" s="364" t="s">
        <v>751</v>
      </c>
      <c r="F92" s="364"/>
      <c r="G92" s="364"/>
      <c r="H92" s="145" t="s">
        <v>601</v>
      </c>
      <c r="I92" s="146" t="s">
        <v>688</v>
      </c>
    </row>
    <row r="93" spans="1:9" ht="37.9" customHeight="1" x14ac:dyDescent="0.2">
      <c r="A93" s="123" t="s">
        <v>602</v>
      </c>
      <c r="B93" s="347" t="s">
        <v>479</v>
      </c>
      <c r="C93" s="347"/>
      <c r="D93" s="347"/>
      <c r="E93" s="330" t="s">
        <v>603</v>
      </c>
      <c r="F93" s="332"/>
      <c r="G93" s="365" t="s">
        <v>752</v>
      </c>
      <c r="H93" s="365"/>
      <c r="I93" s="365"/>
    </row>
    <row r="94" spans="1:9" ht="37.9" customHeight="1" x14ac:dyDescent="0.2">
      <c r="A94" s="123" t="s">
        <v>604</v>
      </c>
      <c r="B94" s="347" t="s">
        <v>779</v>
      </c>
      <c r="C94" s="347"/>
      <c r="D94" s="347"/>
      <c r="E94" s="347"/>
      <c r="F94" s="347"/>
      <c r="G94" s="347"/>
      <c r="H94" s="347"/>
      <c r="I94" s="347"/>
    </row>
    <row r="95" spans="1:9" ht="37.9" customHeight="1" x14ac:dyDescent="0.2">
      <c r="A95" s="123" t="s">
        <v>605</v>
      </c>
      <c r="B95" s="347" t="s">
        <v>780</v>
      </c>
      <c r="C95" s="347"/>
      <c r="D95" s="347"/>
      <c r="E95" s="347"/>
      <c r="F95" s="347"/>
      <c r="G95" s="347"/>
      <c r="H95" s="347"/>
      <c r="I95" s="347"/>
    </row>
    <row r="96" spans="1:9" ht="37.9" customHeight="1" x14ac:dyDescent="0.2">
      <c r="A96" s="123" t="s">
        <v>606</v>
      </c>
      <c r="B96" s="147">
        <v>2</v>
      </c>
      <c r="C96" s="147">
        <v>1</v>
      </c>
      <c r="D96" s="147">
        <v>2020</v>
      </c>
      <c r="E96" s="348" t="s">
        <v>607</v>
      </c>
      <c r="F96" s="349"/>
      <c r="G96" s="352">
        <v>31</v>
      </c>
      <c r="H96" s="352">
        <v>12</v>
      </c>
      <c r="I96" s="352">
        <v>2024</v>
      </c>
    </row>
    <row r="97" spans="1:12" ht="37.9" customHeight="1" x14ac:dyDescent="0.2">
      <c r="A97" s="123" t="s">
        <v>608</v>
      </c>
      <c r="B97" s="147">
        <v>2</v>
      </c>
      <c r="C97" s="147">
        <v>1</v>
      </c>
      <c r="D97" s="147">
        <v>2024</v>
      </c>
      <c r="E97" s="350"/>
      <c r="F97" s="351"/>
      <c r="G97" s="353"/>
      <c r="H97" s="353"/>
      <c r="I97" s="353"/>
    </row>
    <row r="98" spans="1:12" ht="39" customHeight="1" x14ac:dyDescent="0.2">
      <c r="A98" s="123" t="s">
        <v>609</v>
      </c>
      <c r="B98" s="148">
        <v>1</v>
      </c>
      <c r="C98" s="149" t="s">
        <v>610</v>
      </c>
      <c r="D98" s="124" t="s">
        <v>672</v>
      </c>
      <c r="E98" s="354" t="s">
        <v>611</v>
      </c>
      <c r="F98" s="355"/>
      <c r="G98" s="318" t="s">
        <v>672</v>
      </c>
      <c r="H98" s="356"/>
      <c r="I98" s="357"/>
    </row>
    <row r="99" spans="1:12" ht="39" customHeight="1" x14ac:dyDescent="0.2">
      <c r="A99" s="330" t="s">
        <v>612</v>
      </c>
      <c r="B99" s="331"/>
      <c r="C99" s="331"/>
      <c r="D99" s="331"/>
      <c r="E99" s="331"/>
      <c r="F99" s="331"/>
      <c r="G99" s="331"/>
      <c r="H99" s="331"/>
      <c r="I99" s="332"/>
    </row>
    <row r="100" spans="1:12" ht="39" customHeight="1" x14ac:dyDescent="0.2">
      <c r="A100" s="123" t="s">
        <v>613</v>
      </c>
      <c r="B100" s="339" t="s">
        <v>781</v>
      </c>
      <c r="C100" s="340"/>
      <c r="D100" s="145" t="s">
        <v>614</v>
      </c>
      <c r="E100" s="341" t="s">
        <v>782</v>
      </c>
      <c r="F100" s="342"/>
      <c r="G100" s="145" t="s">
        <v>615</v>
      </c>
      <c r="H100" s="314" t="s">
        <v>80</v>
      </c>
      <c r="I100" s="343"/>
    </row>
    <row r="101" spans="1:12" ht="39" customHeight="1" x14ac:dyDescent="0.2">
      <c r="A101" s="123" t="s">
        <v>616</v>
      </c>
      <c r="B101" s="314" t="s">
        <v>674</v>
      </c>
      <c r="C101" s="343"/>
      <c r="D101" s="343"/>
      <c r="E101" s="343"/>
      <c r="F101" s="343"/>
      <c r="G101" s="343"/>
      <c r="H101" s="343"/>
      <c r="I101" s="343"/>
      <c r="L101" s="115">
        <v>2</v>
      </c>
    </row>
    <row r="102" spans="1:12" ht="39" customHeight="1" x14ac:dyDescent="0.2">
      <c r="A102" s="123" t="s">
        <v>617</v>
      </c>
      <c r="B102" s="150" t="s">
        <v>59</v>
      </c>
      <c r="C102" s="145" t="s">
        <v>618</v>
      </c>
      <c r="D102" s="151" t="s">
        <v>53</v>
      </c>
      <c r="E102" s="330" t="s">
        <v>619</v>
      </c>
      <c r="F102" s="332"/>
      <c r="G102" s="140" t="s">
        <v>58</v>
      </c>
      <c r="H102" s="145" t="s">
        <v>620</v>
      </c>
      <c r="I102" s="152">
        <v>1</v>
      </c>
    </row>
    <row r="103" spans="1:12" ht="52.9" customHeight="1" x14ac:dyDescent="0.2">
      <c r="A103" s="123" t="s">
        <v>621</v>
      </c>
      <c r="B103" s="314" t="s">
        <v>783</v>
      </c>
      <c r="C103" s="314"/>
      <c r="D103" s="314"/>
      <c r="E103" s="314"/>
      <c r="F103" s="314"/>
      <c r="G103" s="314"/>
      <c r="H103" s="314"/>
      <c r="I103" s="314"/>
    </row>
    <row r="104" spans="1:12" ht="39" customHeight="1" x14ac:dyDescent="0.2">
      <c r="A104" s="123" t="s">
        <v>622</v>
      </c>
      <c r="B104" s="344" t="s">
        <v>784</v>
      </c>
      <c r="C104" s="345"/>
      <c r="D104" s="346"/>
      <c r="E104" s="330" t="s">
        <v>623</v>
      </c>
      <c r="F104" s="332"/>
      <c r="G104" s="344" t="s">
        <v>785</v>
      </c>
      <c r="H104" s="345"/>
      <c r="I104" s="346"/>
    </row>
    <row r="105" spans="1:12" ht="39" customHeight="1" x14ac:dyDescent="0.2">
      <c r="A105" s="330" t="s">
        <v>624</v>
      </c>
      <c r="B105" s="331"/>
      <c r="C105" s="331"/>
      <c r="D105" s="331"/>
      <c r="E105" s="331"/>
      <c r="F105" s="331"/>
      <c r="G105" s="331"/>
      <c r="H105" s="331"/>
      <c r="I105" s="332"/>
    </row>
    <row r="106" spans="1:12" ht="39" customHeight="1" x14ac:dyDescent="0.2">
      <c r="A106" s="123" t="s">
        <v>625</v>
      </c>
      <c r="B106" s="336" t="s">
        <v>786</v>
      </c>
      <c r="C106" s="337"/>
      <c r="D106" s="337"/>
      <c r="E106" s="337"/>
      <c r="F106" s="337"/>
      <c r="G106" s="337"/>
      <c r="H106" s="337"/>
      <c r="I106" s="338"/>
    </row>
    <row r="107" spans="1:12" ht="39" customHeight="1" x14ac:dyDescent="0.2">
      <c r="A107" s="123" t="s">
        <v>626</v>
      </c>
      <c r="B107" s="330" t="s">
        <v>627</v>
      </c>
      <c r="C107" s="332"/>
      <c r="D107" s="330" t="s">
        <v>628</v>
      </c>
      <c r="E107" s="332"/>
      <c r="F107" s="330" t="s">
        <v>629</v>
      </c>
      <c r="G107" s="332"/>
      <c r="H107" s="330" t="s">
        <v>630</v>
      </c>
      <c r="I107" s="332"/>
    </row>
    <row r="108" spans="1:12" ht="39" customHeight="1" x14ac:dyDescent="0.2">
      <c r="A108" s="123" t="s">
        <v>631</v>
      </c>
      <c r="B108" s="314" t="s">
        <v>787</v>
      </c>
      <c r="C108" s="314"/>
      <c r="D108" s="314" t="s">
        <v>788</v>
      </c>
      <c r="E108" s="314"/>
      <c r="F108" s="327"/>
      <c r="G108" s="327"/>
      <c r="H108" s="328"/>
      <c r="I108" s="329"/>
    </row>
    <row r="109" spans="1:12" ht="39" customHeight="1" x14ac:dyDescent="0.2">
      <c r="A109" s="123" t="s">
        <v>632</v>
      </c>
      <c r="B109" s="386" t="s">
        <v>675</v>
      </c>
      <c r="C109" s="387"/>
      <c r="D109" s="386" t="s">
        <v>675</v>
      </c>
      <c r="E109" s="387"/>
      <c r="F109" s="327"/>
      <c r="G109" s="327"/>
      <c r="H109" s="328"/>
      <c r="I109" s="329"/>
    </row>
    <row r="110" spans="1:12" ht="39" customHeight="1" x14ac:dyDescent="0.2">
      <c r="A110" s="123" t="s">
        <v>633</v>
      </c>
      <c r="B110" s="335" t="s">
        <v>687</v>
      </c>
      <c r="C110" s="335"/>
      <c r="D110" s="335" t="s">
        <v>687</v>
      </c>
      <c r="E110" s="335"/>
      <c r="F110" s="327"/>
      <c r="G110" s="327"/>
      <c r="H110" s="328"/>
      <c r="I110" s="329"/>
    </row>
    <row r="111" spans="1:12" ht="39" customHeight="1" x14ac:dyDescent="0.2">
      <c r="A111" s="123" t="s">
        <v>634</v>
      </c>
      <c r="B111" s="314" t="s">
        <v>58</v>
      </c>
      <c r="C111" s="314"/>
      <c r="D111" s="314" t="s">
        <v>58</v>
      </c>
      <c r="E111" s="314"/>
      <c r="F111" s="327"/>
      <c r="G111" s="327"/>
      <c r="H111" s="328"/>
      <c r="I111" s="329"/>
    </row>
    <row r="112" spans="1:12" ht="39" customHeight="1" x14ac:dyDescent="0.2">
      <c r="A112" s="123" t="s">
        <v>635</v>
      </c>
      <c r="B112" s="314" t="s">
        <v>789</v>
      </c>
      <c r="C112" s="314"/>
      <c r="D112" s="314" t="s">
        <v>789</v>
      </c>
      <c r="E112" s="314"/>
      <c r="F112" s="327"/>
      <c r="G112" s="327"/>
      <c r="H112" s="328"/>
      <c r="I112" s="329"/>
    </row>
    <row r="113" spans="1:9" ht="39" customHeight="1" x14ac:dyDescent="0.2">
      <c r="A113" s="123" t="s">
        <v>636</v>
      </c>
      <c r="B113" s="314" t="s">
        <v>790</v>
      </c>
      <c r="C113" s="314"/>
      <c r="D113" s="314" t="s">
        <v>790</v>
      </c>
      <c r="E113" s="314"/>
      <c r="F113" s="327"/>
      <c r="G113" s="327"/>
      <c r="H113" s="328"/>
      <c r="I113" s="329"/>
    </row>
    <row r="114" spans="1:9" ht="39" customHeight="1" x14ac:dyDescent="0.2">
      <c r="A114" s="330" t="s">
        <v>637</v>
      </c>
      <c r="B114" s="331"/>
      <c r="C114" s="331"/>
      <c r="D114" s="331"/>
      <c r="E114" s="331"/>
      <c r="F114" s="331"/>
      <c r="G114" s="331"/>
      <c r="H114" s="331"/>
      <c r="I114" s="332"/>
    </row>
    <row r="115" spans="1:9" ht="39" customHeight="1" x14ac:dyDescent="0.2">
      <c r="A115" s="123" t="s">
        <v>638</v>
      </c>
      <c r="B115" s="318" t="s">
        <v>80</v>
      </c>
      <c r="C115" s="319"/>
      <c r="D115" s="320"/>
      <c r="E115" s="145" t="s">
        <v>639</v>
      </c>
      <c r="F115" s="321" t="s">
        <v>80</v>
      </c>
      <c r="G115" s="322"/>
      <c r="H115" s="322"/>
      <c r="I115" s="323"/>
    </row>
    <row r="116" spans="1:9" ht="39" customHeight="1" x14ac:dyDescent="0.2">
      <c r="A116" s="123" t="s">
        <v>640</v>
      </c>
      <c r="B116" s="312" t="s">
        <v>80</v>
      </c>
      <c r="C116" s="312"/>
      <c r="D116" s="312"/>
      <c r="E116" s="312"/>
      <c r="F116" s="312"/>
      <c r="G116" s="312"/>
      <c r="H116" s="312"/>
      <c r="I116" s="312"/>
    </row>
    <row r="117" spans="1:9" ht="39" customHeight="1" x14ac:dyDescent="0.2">
      <c r="A117" s="123" t="s">
        <v>641</v>
      </c>
      <c r="B117" s="312" t="s">
        <v>80</v>
      </c>
      <c r="C117" s="312"/>
      <c r="D117" s="312"/>
      <c r="E117" s="312"/>
      <c r="F117" s="312"/>
      <c r="G117" s="312"/>
      <c r="H117" s="312"/>
      <c r="I117" s="312"/>
    </row>
    <row r="118" spans="1:9" ht="39" customHeight="1" x14ac:dyDescent="0.2">
      <c r="A118" s="123" t="s">
        <v>642</v>
      </c>
      <c r="B118" s="318" t="s">
        <v>80</v>
      </c>
      <c r="C118" s="319"/>
      <c r="D118" s="320"/>
      <c r="E118" s="145" t="s">
        <v>643</v>
      </c>
      <c r="F118" s="318" t="s">
        <v>80</v>
      </c>
      <c r="G118" s="319"/>
      <c r="H118" s="319"/>
      <c r="I118" s="320"/>
    </row>
    <row r="119" spans="1:9" ht="39" customHeight="1" x14ac:dyDescent="0.2">
      <c r="A119" s="324" t="s">
        <v>644</v>
      </c>
      <c r="B119" s="325"/>
      <c r="C119" s="324" t="s">
        <v>645</v>
      </c>
      <c r="D119" s="325"/>
      <c r="E119" s="324" t="s">
        <v>646</v>
      </c>
      <c r="F119" s="326"/>
      <c r="G119" s="325"/>
      <c r="H119" s="324" t="s">
        <v>647</v>
      </c>
      <c r="I119" s="325"/>
    </row>
    <row r="120" spans="1:9" ht="39" customHeight="1" x14ac:dyDescent="0.2">
      <c r="A120" s="312" t="s">
        <v>764</v>
      </c>
      <c r="B120" s="312"/>
      <c r="C120" s="313" t="s">
        <v>931</v>
      </c>
      <c r="D120" s="313"/>
      <c r="E120" s="314" t="s">
        <v>791</v>
      </c>
      <c r="F120" s="314"/>
      <c r="G120" s="314"/>
      <c r="H120" s="315" t="s">
        <v>792</v>
      </c>
      <c r="I120" s="316"/>
    </row>
    <row r="121" spans="1:9" ht="39" customHeight="1" x14ac:dyDescent="0.2">
      <c r="A121" s="317" t="s">
        <v>648</v>
      </c>
      <c r="B121" s="317"/>
      <c r="C121" s="317"/>
      <c r="D121" s="317"/>
      <c r="E121" s="317"/>
      <c r="F121" s="317"/>
      <c r="G121" s="317"/>
      <c r="H121" s="317"/>
      <c r="I121" s="317"/>
    </row>
    <row r="122" spans="1:9" ht="30" customHeight="1" x14ac:dyDescent="0.2">
      <c r="A122" s="145" t="s">
        <v>535</v>
      </c>
      <c r="B122" s="317" t="s">
        <v>649</v>
      </c>
      <c r="C122" s="317"/>
      <c r="D122" s="317"/>
      <c r="E122" s="317"/>
      <c r="F122" s="317"/>
      <c r="G122" s="317"/>
      <c r="H122" s="317"/>
      <c r="I122" s="145" t="s">
        <v>650</v>
      </c>
    </row>
    <row r="123" spans="1:9" ht="30" customHeight="1" x14ac:dyDescent="0.2">
      <c r="A123" s="171">
        <v>44841</v>
      </c>
      <c r="B123" s="309" t="s">
        <v>767</v>
      </c>
      <c r="C123" s="310"/>
      <c r="D123" s="310"/>
      <c r="E123" s="310"/>
      <c r="F123" s="310"/>
      <c r="G123" s="310"/>
      <c r="H123" s="311"/>
      <c r="I123" s="172" t="s">
        <v>693</v>
      </c>
    </row>
    <row r="124" spans="1:9" ht="30" customHeight="1" x14ac:dyDescent="0.2">
      <c r="A124" s="171">
        <v>44925</v>
      </c>
      <c r="B124" s="309" t="s">
        <v>767</v>
      </c>
      <c r="C124" s="310"/>
      <c r="D124" s="310"/>
      <c r="E124" s="310"/>
      <c r="F124" s="310"/>
      <c r="G124" s="310"/>
      <c r="H124" s="311"/>
      <c r="I124" s="172" t="s">
        <v>694</v>
      </c>
    </row>
    <row r="125" spans="1:9" ht="31.15" customHeight="1" x14ac:dyDescent="0.2">
      <c r="A125" s="288">
        <v>45293</v>
      </c>
      <c r="B125" s="309" t="s">
        <v>968</v>
      </c>
      <c r="C125" s="310"/>
      <c r="D125" s="310"/>
      <c r="E125" s="310"/>
      <c r="F125" s="310"/>
      <c r="G125" s="310"/>
      <c r="H125" s="311"/>
      <c r="I125" s="172"/>
    </row>
    <row r="126" spans="1:9" ht="22.15" customHeight="1" x14ac:dyDescent="0.2"/>
    <row r="127" spans="1:9" ht="22.15" customHeight="1" x14ac:dyDescent="0.2">
      <c r="A127" s="366" t="s">
        <v>456</v>
      </c>
      <c r="B127" s="367"/>
      <c r="C127" s="367"/>
      <c r="D127" s="367"/>
      <c r="E127" s="367"/>
      <c r="F127" s="367"/>
      <c r="G127" s="367"/>
      <c r="H127" s="367"/>
      <c r="I127" s="368"/>
    </row>
    <row r="128" spans="1:9" ht="22.15" customHeight="1" x14ac:dyDescent="0.2">
      <c r="A128" s="358" t="s">
        <v>457</v>
      </c>
      <c r="B128" s="359"/>
      <c r="C128" s="359"/>
      <c r="D128" s="359"/>
      <c r="E128" s="359"/>
      <c r="F128" s="359"/>
      <c r="G128" s="359"/>
      <c r="H128" s="359"/>
      <c r="I128" s="360"/>
    </row>
    <row r="129" spans="1:12" ht="22.15" customHeight="1" x14ac:dyDescent="0.2">
      <c r="A129" s="358" t="s">
        <v>595</v>
      </c>
      <c r="B129" s="359"/>
      <c r="C129" s="359"/>
      <c r="D129" s="359"/>
      <c r="E129" s="359"/>
      <c r="F129" s="359"/>
      <c r="G129" s="359"/>
      <c r="H129" s="359"/>
      <c r="I129" s="360"/>
    </row>
    <row r="130" spans="1:12" ht="22.15" customHeight="1" x14ac:dyDescent="0.2">
      <c r="A130" s="143"/>
      <c r="B130" s="361" t="s">
        <v>671</v>
      </c>
      <c r="C130" s="361"/>
      <c r="D130" s="361"/>
      <c r="E130" s="361"/>
      <c r="F130" s="362" t="s">
        <v>596</v>
      </c>
      <c r="G130" s="362"/>
      <c r="H130" s="362"/>
      <c r="I130" s="363"/>
    </row>
    <row r="131" spans="1:12" ht="22.15" customHeight="1" x14ac:dyDescent="0.2">
      <c r="A131" s="330" t="s">
        <v>597</v>
      </c>
      <c r="B131" s="331"/>
      <c r="C131" s="331"/>
      <c r="D131" s="331"/>
      <c r="E131" s="331"/>
      <c r="F131" s="331"/>
      <c r="G131" s="331"/>
      <c r="H131" s="331"/>
      <c r="I131" s="332"/>
    </row>
    <row r="132" spans="1:12" ht="39" customHeight="1" x14ac:dyDescent="0.2">
      <c r="A132" s="330" t="s">
        <v>598</v>
      </c>
      <c r="B132" s="331"/>
      <c r="C132" s="331"/>
      <c r="D132" s="331"/>
      <c r="E132" s="331"/>
      <c r="F132" s="331"/>
      <c r="G132" s="331"/>
      <c r="H132" s="331"/>
      <c r="I132" s="332"/>
    </row>
    <row r="133" spans="1:12" ht="39" customHeight="1" x14ac:dyDescent="0.2">
      <c r="A133" s="123" t="s">
        <v>599</v>
      </c>
      <c r="B133" s="144">
        <v>6</v>
      </c>
      <c r="C133" s="330" t="s">
        <v>600</v>
      </c>
      <c r="D133" s="332"/>
      <c r="E133" s="364" t="s">
        <v>751</v>
      </c>
      <c r="F133" s="364"/>
      <c r="G133" s="364"/>
      <c r="H133" s="145" t="s">
        <v>601</v>
      </c>
      <c r="I133" s="146" t="s">
        <v>688</v>
      </c>
    </row>
    <row r="134" spans="1:12" ht="39" customHeight="1" x14ac:dyDescent="0.2">
      <c r="A134" s="123" t="s">
        <v>602</v>
      </c>
      <c r="B134" s="347" t="s">
        <v>479</v>
      </c>
      <c r="C134" s="347"/>
      <c r="D134" s="347"/>
      <c r="E134" s="330" t="s">
        <v>603</v>
      </c>
      <c r="F134" s="332"/>
      <c r="G134" s="365" t="s">
        <v>752</v>
      </c>
      <c r="H134" s="365"/>
      <c r="I134" s="365"/>
    </row>
    <row r="135" spans="1:12" ht="39" customHeight="1" x14ac:dyDescent="0.2">
      <c r="A135" s="123" t="s">
        <v>604</v>
      </c>
      <c r="B135" s="347" t="s">
        <v>793</v>
      </c>
      <c r="C135" s="347"/>
      <c r="D135" s="347"/>
      <c r="E135" s="347"/>
      <c r="F135" s="347"/>
      <c r="G135" s="347"/>
      <c r="H135" s="347"/>
      <c r="I135" s="347"/>
    </row>
    <row r="136" spans="1:12" ht="39" customHeight="1" x14ac:dyDescent="0.2">
      <c r="A136" s="123" t="s">
        <v>605</v>
      </c>
      <c r="B136" s="347" t="s">
        <v>794</v>
      </c>
      <c r="C136" s="347"/>
      <c r="D136" s="347"/>
      <c r="E136" s="347"/>
      <c r="F136" s="347"/>
      <c r="G136" s="347"/>
      <c r="H136" s="347"/>
      <c r="I136" s="347"/>
    </row>
    <row r="137" spans="1:12" ht="39" customHeight="1" x14ac:dyDescent="0.2">
      <c r="A137" s="123" t="s">
        <v>606</v>
      </c>
      <c r="B137" s="147">
        <v>2</v>
      </c>
      <c r="C137" s="147">
        <v>1</v>
      </c>
      <c r="D137" s="147">
        <v>2020</v>
      </c>
      <c r="E137" s="348" t="s">
        <v>607</v>
      </c>
      <c r="F137" s="349"/>
      <c r="G137" s="352">
        <v>31</v>
      </c>
      <c r="H137" s="352">
        <v>12</v>
      </c>
      <c r="I137" s="352">
        <v>2024</v>
      </c>
    </row>
    <row r="138" spans="1:12" ht="39" customHeight="1" x14ac:dyDescent="0.2">
      <c r="A138" s="123" t="s">
        <v>608</v>
      </c>
      <c r="B138" s="147">
        <v>2</v>
      </c>
      <c r="C138" s="147">
        <v>1</v>
      </c>
      <c r="D138" s="147">
        <v>2024</v>
      </c>
      <c r="E138" s="350"/>
      <c r="F138" s="351"/>
      <c r="G138" s="353"/>
      <c r="H138" s="353"/>
      <c r="I138" s="353"/>
    </row>
    <row r="139" spans="1:12" ht="39" customHeight="1" x14ac:dyDescent="0.2">
      <c r="A139" s="123" t="s">
        <v>609</v>
      </c>
      <c r="B139" s="148">
        <v>0.8</v>
      </c>
      <c r="C139" s="149" t="s">
        <v>610</v>
      </c>
      <c r="D139" s="124" t="s">
        <v>672</v>
      </c>
      <c r="E139" s="354" t="s">
        <v>611</v>
      </c>
      <c r="F139" s="355"/>
      <c r="G139" s="318" t="s">
        <v>672</v>
      </c>
      <c r="H139" s="356"/>
      <c r="I139" s="357"/>
    </row>
    <row r="140" spans="1:12" ht="39" customHeight="1" x14ac:dyDescent="0.2">
      <c r="A140" s="330" t="s">
        <v>612</v>
      </c>
      <c r="B140" s="331"/>
      <c r="C140" s="331"/>
      <c r="D140" s="331"/>
      <c r="E140" s="331"/>
      <c r="F140" s="331"/>
      <c r="G140" s="331"/>
      <c r="H140" s="331"/>
      <c r="I140" s="332"/>
    </row>
    <row r="141" spans="1:12" ht="39" customHeight="1" x14ac:dyDescent="0.2">
      <c r="A141" s="123" t="s">
        <v>613</v>
      </c>
      <c r="B141" s="314" t="s">
        <v>795</v>
      </c>
      <c r="C141" s="343"/>
      <c r="D141" s="145" t="s">
        <v>614</v>
      </c>
      <c r="E141" s="341" t="s">
        <v>796</v>
      </c>
      <c r="F141" s="342"/>
      <c r="G141" s="145" t="s">
        <v>615</v>
      </c>
      <c r="H141" s="327" t="s">
        <v>672</v>
      </c>
      <c r="I141" s="390"/>
    </row>
    <row r="142" spans="1:12" ht="39" customHeight="1" x14ac:dyDescent="0.2">
      <c r="A142" s="123" t="s">
        <v>616</v>
      </c>
      <c r="B142" s="314" t="s">
        <v>674</v>
      </c>
      <c r="C142" s="343"/>
      <c r="D142" s="343"/>
      <c r="E142" s="343"/>
      <c r="F142" s="343"/>
      <c r="G142" s="343"/>
      <c r="H142" s="343"/>
      <c r="I142" s="343"/>
      <c r="L142" s="115">
        <v>2</v>
      </c>
    </row>
    <row r="143" spans="1:12" ht="51.4" customHeight="1" x14ac:dyDescent="0.2">
      <c r="A143" s="123" t="s">
        <v>617</v>
      </c>
      <c r="B143" s="150" t="s">
        <v>59</v>
      </c>
      <c r="C143" s="145" t="s">
        <v>618</v>
      </c>
      <c r="D143" s="151" t="s">
        <v>61</v>
      </c>
      <c r="E143" s="330" t="s">
        <v>619</v>
      </c>
      <c r="F143" s="332"/>
      <c r="G143" s="212" t="s">
        <v>64</v>
      </c>
      <c r="H143" s="145" t="s">
        <v>620</v>
      </c>
      <c r="I143" s="152">
        <v>0.82</v>
      </c>
    </row>
    <row r="144" spans="1:12" ht="74.650000000000006" customHeight="1" x14ac:dyDescent="0.2">
      <c r="A144" s="123" t="s">
        <v>621</v>
      </c>
      <c r="B144" s="314" t="s">
        <v>797</v>
      </c>
      <c r="C144" s="314"/>
      <c r="D144" s="314"/>
      <c r="E144" s="314"/>
      <c r="F144" s="314"/>
      <c r="G144" s="314"/>
      <c r="H144" s="314"/>
      <c r="I144" s="314"/>
    </row>
    <row r="145" spans="1:9" ht="39" customHeight="1" x14ac:dyDescent="0.2">
      <c r="A145" s="123" t="s">
        <v>622</v>
      </c>
      <c r="B145" s="328" t="s">
        <v>798</v>
      </c>
      <c r="C145" s="372"/>
      <c r="D145" s="329"/>
      <c r="E145" s="330" t="s">
        <v>623</v>
      </c>
      <c r="F145" s="332"/>
      <c r="G145" s="328" t="s">
        <v>799</v>
      </c>
      <c r="H145" s="372"/>
      <c r="I145" s="329"/>
    </row>
    <row r="146" spans="1:9" ht="39" customHeight="1" x14ac:dyDescent="0.2">
      <c r="A146" s="330" t="s">
        <v>624</v>
      </c>
      <c r="B146" s="331"/>
      <c r="C146" s="331"/>
      <c r="D146" s="331"/>
      <c r="E146" s="331"/>
      <c r="F146" s="331"/>
      <c r="G146" s="331"/>
      <c r="H146" s="331"/>
      <c r="I146" s="332"/>
    </row>
    <row r="147" spans="1:9" ht="39" customHeight="1" x14ac:dyDescent="0.2">
      <c r="A147" s="123" t="s">
        <v>625</v>
      </c>
      <c r="B147" s="369" t="s">
        <v>888</v>
      </c>
      <c r="C147" s="370"/>
      <c r="D147" s="370"/>
      <c r="E147" s="370"/>
      <c r="F147" s="370"/>
      <c r="G147" s="370"/>
      <c r="H147" s="370"/>
      <c r="I147" s="371"/>
    </row>
    <row r="148" spans="1:9" ht="39" customHeight="1" x14ac:dyDescent="0.2">
      <c r="A148" s="123" t="s">
        <v>626</v>
      </c>
      <c r="B148" s="330" t="s">
        <v>627</v>
      </c>
      <c r="C148" s="332"/>
      <c r="D148" s="330" t="s">
        <v>628</v>
      </c>
      <c r="E148" s="332"/>
      <c r="F148" s="330" t="s">
        <v>629</v>
      </c>
      <c r="G148" s="332"/>
      <c r="H148" s="330" t="s">
        <v>630</v>
      </c>
      <c r="I148" s="332"/>
    </row>
    <row r="149" spans="1:9" ht="39" customHeight="1" x14ac:dyDescent="0.2">
      <c r="A149" s="123" t="s">
        <v>631</v>
      </c>
      <c r="B149" s="314" t="s">
        <v>800</v>
      </c>
      <c r="C149" s="314"/>
      <c r="D149" s="314" t="s">
        <v>801</v>
      </c>
      <c r="E149" s="314"/>
      <c r="F149" s="327"/>
      <c r="G149" s="327"/>
      <c r="H149" s="328"/>
      <c r="I149" s="329"/>
    </row>
    <row r="150" spans="1:9" ht="39" customHeight="1" x14ac:dyDescent="0.2">
      <c r="A150" s="123" t="s">
        <v>632</v>
      </c>
      <c r="B150" s="386" t="s">
        <v>689</v>
      </c>
      <c r="C150" s="387"/>
      <c r="D150" s="386" t="s">
        <v>689</v>
      </c>
      <c r="E150" s="387"/>
      <c r="F150" s="327"/>
      <c r="G150" s="327"/>
      <c r="H150" s="328"/>
      <c r="I150" s="329"/>
    </row>
    <row r="151" spans="1:9" ht="39" customHeight="1" x14ac:dyDescent="0.2">
      <c r="A151" s="123" t="s">
        <v>633</v>
      </c>
      <c r="B151" s="335" t="s">
        <v>802</v>
      </c>
      <c r="C151" s="335"/>
      <c r="D151" s="335" t="s">
        <v>802</v>
      </c>
      <c r="E151" s="335"/>
      <c r="F151" s="327"/>
      <c r="G151" s="327"/>
      <c r="H151" s="328"/>
      <c r="I151" s="329"/>
    </row>
    <row r="152" spans="1:9" ht="39" customHeight="1" x14ac:dyDescent="0.2">
      <c r="A152" s="123" t="s">
        <v>634</v>
      </c>
      <c r="B152" s="314" t="s">
        <v>58</v>
      </c>
      <c r="C152" s="314"/>
      <c r="D152" s="314" t="s">
        <v>58</v>
      </c>
      <c r="E152" s="314"/>
      <c r="F152" s="327"/>
      <c r="G152" s="327"/>
      <c r="H152" s="328"/>
      <c r="I152" s="329"/>
    </row>
    <row r="153" spans="1:9" ht="39" customHeight="1" x14ac:dyDescent="0.2">
      <c r="A153" s="123" t="s">
        <v>635</v>
      </c>
      <c r="B153" s="385" t="s">
        <v>803</v>
      </c>
      <c r="C153" s="385"/>
      <c r="D153" s="385" t="s">
        <v>803</v>
      </c>
      <c r="E153" s="385"/>
      <c r="F153" s="327"/>
      <c r="G153" s="327"/>
      <c r="H153" s="328"/>
      <c r="I153" s="329"/>
    </row>
    <row r="154" spans="1:9" ht="39" customHeight="1" x14ac:dyDescent="0.2">
      <c r="A154" s="123" t="s">
        <v>636</v>
      </c>
      <c r="B154" s="385" t="s">
        <v>804</v>
      </c>
      <c r="C154" s="385"/>
      <c r="D154" s="385" t="s">
        <v>805</v>
      </c>
      <c r="E154" s="385"/>
      <c r="F154" s="327"/>
      <c r="G154" s="327"/>
      <c r="H154" s="328"/>
      <c r="I154" s="329"/>
    </row>
    <row r="155" spans="1:9" ht="39" customHeight="1" x14ac:dyDescent="0.2">
      <c r="A155" s="330" t="s">
        <v>637</v>
      </c>
      <c r="B155" s="331"/>
      <c r="C155" s="331"/>
      <c r="D155" s="331"/>
      <c r="E155" s="331"/>
      <c r="F155" s="331"/>
      <c r="G155" s="331"/>
      <c r="H155" s="331"/>
      <c r="I155" s="332"/>
    </row>
    <row r="156" spans="1:9" ht="39" customHeight="1" x14ac:dyDescent="0.2">
      <c r="A156" s="123" t="s">
        <v>638</v>
      </c>
      <c r="B156" s="318" t="s">
        <v>80</v>
      </c>
      <c r="C156" s="319"/>
      <c r="D156" s="320"/>
      <c r="E156" s="145" t="s">
        <v>639</v>
      </c>
      <c r="F156" s="321" t="s">
        <v>80</v>
      </c>
      <c r="G156" s="322"/>
      <c r="H156" s="322"/>
      <c r="I156" s="323"/>
    </row>
    <row r="157" spans="1:9" ht="39" customHeight="1" x14ac:dyDescent="0.2">
      <c r="A157" s="123" t="s">
        <v>640</v>
      </c>
      <c r="B157" s="312" t="s">
        <v>80</v>
      </c>
      <c r="C157" s="312"/>
      <c r="D157" s="312"/>
      <c r="E157" s="312"/>
      <c r="F157" s="312"/>
      <c r="G157" s="312"/>
      <c r="H157" s="312"/>
      <c r="I157" s="312"/>
    </row>
    <row r="158" spans="1:9" ht="39" customHeight="1" x14ac:dyDescent="0.2">
      <c r="A158" s="123" t="s">
        <v>641</v>
      </c>
      <c r="B158" s="312" t="s">
        <v>80</v>
      </c>
      <c r="C158" s="312"/>
      <c r="D158" s="312"/>
      <c r="E158" s="312"/>
      <c r="F158" s="312"/>
      <c r="G158" s="312"/>
      <c r="H158" s="312"/>
      <c r="I158" s="312"/>
    </row>
    <row r="159" spans="1:9" ht="39" customHeight="1" x14ac:dyDescent="0.2">
      <c r="A159" s="123" t="s">
        <v>642</v>
      </c>
      <c r="B159" s="318" t="s">
        <v>80</v>
      </c>
      <c r="C159" s="319"/>
      <c r="D159" s="320"/>
      <c r="E159" s="145" t="s">
        <v>643</v>
      </c>
      <c r="F159" s="318" t="s">
        <v>80</v>
      </c>
      <c r="G159" s="319"/>
      <c r="H159" s="319"/>
      <c r="I159" s="320"/>
    </row>
    <row r="160" spans="1:9" ht="39" customHeight="1" x14ac:dyDescent="0.2">
      <c r="A160" s="324" t="s">
        <v>644</v>
      </c>
      <c r="B160" s="325"/>
      <c r="C160" s="324" t="s">
        <v>645</v>
      </c>
      <c r="D160" s="325"/>
      <c r="E160" s="324" t="s">
        <v>646</v>
      </c>
      <c r="F160" s="326"/>
      <c r="G160" s="325"/>
      <c r="H160" s="324" t="s">
        <v>647</v>
      </c>
      <c r="I160" s="325"/>
    </row>
    <row r="161" spans="1:9" ht="39" customHeight="1" x14ac:dyDescent="0.2">
      <c r="A161" s="312" t="s">
        <v>764</v>
      </c>
      <c r="B161" s="312"/>
      <c r="C161" s="313" t="s">
        <v>935</v>
      </c>
      <c r="D161" s="313"/>
      <c r="E161" s="314" t="s">
        <v>936</v>
      </c>
      <c r="F161" s="314"/>
      <c r="G161" s="314"/>
      <c r="H161" s="315" t="s">
        <v>937</v>
      </c>
      <c r="I161" s="316"/>
    </row>
    <row r="162" spans="1:9" ht="39" customHeight="1" x14ac:dyDescent="0.2">
      <c r="A162" s="317" t="s">
        <v>648</v>
      </c>
      <c r="B162" s="317"/>
      <c r="C162" s="317"/>
      <c r="D162" s="317"/>
      <c r="E162" s="317"/>
      <c r="F162" s="317"/>
      <c r="G162" s="317"/>
      <c r="H162" s="317"/>
      <c r="I162" s="317"/>
    </row>
    <row r="163" spans="1:9" ht="30" customHeight="1" x14ac:dyDescent="0.2">
      <c r="A163" s="145" t="s">
        <v>535</v>
      </c>
      <c r="B163" s="317" t="s">
        <v>649</v>
      </c>
      <c r="C163" s="317"/>
      <c r="D163" s="317"/>
      <c r="E163" s="317"/>
      <c r="F163" s="317"/>
      <c r="G163" s="317"/>
      <c r="H163" s="317"/>
      <c r="I163" s="145" t="s">
        <v>650</v>
      </c>
    </row>
    <row r="164" spans="1:9" ht="30" customHeight="1" x14ac:dyDescent="0.2">
      <c r="A164" s="171">
        <v>44841</v>
      </c>
      <c r="B164" s="309" t="s">
        <v>767</v>
      </c>
      <c r="C164" s="310"/>
      <c r="D164" s="310"/>
      <c r="E164" s="310"/>
      <c r="F164" s="310"/>
      <c r="G164" s="310"/>
      <c r="H164" s="311"/>
      <c r="I164" s="172" t="s">
        <v>693</v>
      </c>
    </row>
    <row r="165" spans="1:9" ht="30" customHeight="1" x14ac:dyDescent="0.2">
      <c r="A165" s="171">
        <v>44925</v>
      </c>
      <c r="B165" s="309" t="s">
        <v>767</v>
      </c>
      <c r="C165" s="310"/>
      <c r="D165" s="310"/>
      <c r="E165" s="310"/>
      <c r="F165" s="310"/>
      <c r="G165" s="310"/>
      <c r="H165" s="311"/>
      <c r="I165" s="172" t="s">
        <v>694</v>
      </c>
    </row>
    <row r="166" spans="1:9" ht="25.15" customHeight="1" x14ac:dyDescent="0.2">
      <c r="A166" s="171">
        <v>44972</v>
      </c>
      <c r="B166" s="309" t="s">
        <v>964</v>
      </c>
      <c r="C166" s="310"/>
      <c r="D166" s="310"/>
      <c r="E166" s="310"/>
      <c r="F166" s="310"/>
      <c r="G166" s="310"/>
      <c r="H166" s="311"/>
      <c r="I166" s="172" t="s">
        <v>960</v>
      </c>
    </row>
    <row r="167" spans="1:9" ht="22.15" customHeight="1" x14ac:dyDescent="0.2">
      <c r="A167" s="288">
        <v>45293</v>
      </c>
      <c r="B167" s="309" t="s">
        <v>968</v>
      </c>
      <c r="C167" s="310"/>
      <c r="D167" s="310"/>
      <c r="E167" s="310"/>
      <c r="F167" s="310"/>
      <c r="G167" s="310"/>
      <c r="H167" s="311"/>
      <c r="I167" s="172"/>
    </row>
    <row r="168" spans="1:9" ht="22.15" customHeight="1" x14ac:dyDescent="0.2">
      <c r="A168" s="366" t="s">
        <v>456</v>
      </c>
      <c r="B168" s="367"/>
      <c r="C168" s="367"/>
      <c r="D168" s="367"/>
      <c r="E168" s="367"/>
      <c r="F168" s="367"/>
      <c r="G168" s="367"/>
      <c r="H168" s="367"/>
      <c r="I168" s="368"/>
    </row>
    <row r="169" spans="1:9" ht="22.15" customHeight="1" x14ac:dyDescent="0.2">
      <c r="A169" s="358" t="s">
        <v>457</v>
      </c>
      <c r="B169" s="359"/>
      <c r="C169" s="359"/>
      <c r="D169" s="359"/>
      <c r="E169" s="359"/>
      <c r="F169" s="359"/>
      <c r="G169" s="359"/>
      <c r="H169" s="359"/>
      <c r="I169" s="360"/>
    </row>
    <row r="170" spans="1:9" ht="22.15" customHeight="1" x14ac:dyDescent="0.2">
      <c r="A170" s="358" t="s">
        <v>595</v>
      </c>
      <c r="B170" s="359"/>
      <c r="C170" s="359"/>
      <c r="D170" s="359"/>
      <c r="E170" s="359"/>
      <c r="F170" s="359"/>
      <c r="G170" s="359"/>
      <c r="H170" s="359"/>
      <c r="I170" s="360"/>
    </row>
    <row r="171" spans="1:9" ht="22.15" customHeight="1" x14ac:dyDescent="0.2">
      <c r="A171" s="143"/>
      <c r="B171" s="361" t="s">
        <v>671</v>
      </c>
      <c r="C171" s="361"/>
      <c r="D171" s="361"/>
      <c r="E171" s="361"/>
      <c r="F171" s="362" t="s">
        <v>596</v>
      </c>
      <c r="G171" s="362"/>
      <c r="H171" s="362"/>
      <c r="I171" s="363"/>
    </row>
    <row r="172" spans="1:9" ht="22.15" customHeight="1" x14ac:dyDescent="0.2">
      <c r="A172" s="330" t="s">
        <v>597</v>
      </c>
      <c r="B172" s="331"/>
      <c r="C172" s="331"/>
      <c r="D172" s="331"/>
      <c r="E172" s="331"/>
      <c r="F172" s="331"/>
      <c r="G172" s="331"/>
      <c r="H172" s="331"/>
      <c r="I172" s="332"/>
    </row>
    <row r="173" spans="1:9" ht="39" customHeight="1" x14ac:dyDescent="0.2">
      <c r="A173" s="330" t="s">
        <v>598</v>
      </c>
      <c r="B173" s="331"/>
      <c r="C173" s="331"/>
      <c r="D173" s="331"/>
      <c r="E173" s="331"/>
      <c r="F173" s="331"/>
      <c r="G173" s="331"/>
      <c r="H173" s="331"/>
      <c r="I173" s="332"/>
    </row>
    <row r="174" spans="1:9" ht="39" customHeight="1" x14ac:dyDescent="0.2">
      <c r="A174" s="123" t="s">
        <v>599</v>
      </c>
      <c r="B174" s="144">
        <v>7</v>
      </c>
      <c r="C174" s="330" t="s">
        <v>600</v>
      </c>
      <c r="D174" s="332"/>
      <c r="E174" s="364" t="s">
        <v>751</v>
      </c>
      <c r="F174" s="364"/>
      <c r="G174" s="364"/>
      <c r="H174" s="145" t="s">
        <v>601</v>
      </c>
      <c r="I174" s="146" t="s">
        <v>688</v>
      </c>
    </row>
    <row r="175" spans="1:9" ht="39" customHeight="1" x14ac:dyDescent="0.2">
      <c r="A175" s="123" t="s">
        <v>602</v>
      </c>
      <c r="B175" s="347" t="s">
        <v>479</v>
      </c>
      <c r="C175" s="347"/>
      <c r="D175" s="347"/>
      <c r="E175" s="330" t="s">
        <v>603</v>
      </c>
      <c r="F175" s="332"/>
      <c r="G175" s="365" t="s">
        <v>752</v>
      </c>
      <c r="H175" s="365"/>
      <c r="I175" s="365"/>
    </row>
    <row r="176" spans="1:9" ht="39" customHeight="1" x14ac:dyDescent="0.2">
      <c r="A176" s="123" t="s">
        <v>604</v>
      </c>
      <c r="B176" s="347" t="s">
        <v>806</v>
      </c>
      <c r="C176" s="347"/>
      <c r="D176" s="347"/>
      <c r="E176" s="347"/>
      <c r="F176" s="347"/>
      <c r="G176" s="347"/>
      <c r="H176" s="347"/>
      <c r="I176" s="347"/>
    </row>
    <row r="177" spans="1:12" ht="39" customHeight="1" x14ac:dyDescent="0.2">
      <c r="A177" s="123" t="s">
        <v>605</v>
      </c>
      <c r="B177" s="347" t="s">
        <v>807</v>
      </c>
      <c r="C177" s="347"/>
      <c r="D177" s="347"/>
      <c r="E177" s="347"/>
      <c r="F177" s="347"/>
      <c r="G177" s="347"/>
      <c r="H177" s="347"/>
      <c r="I177" s="347"/>
    </row>
    <row r="178" spans="1:12" ht="39" customHeight="1" x14ac:dyDescent="0.2">
      <c r="A178" s="123" t="s">
        <v>606</v>
      </c>
      <c r="B178" s="147">
        <v>1</v>
      </c>
      <c r="C178" s="147">
        <v>1</v>
      </c>
      <c r="D178" s="147">
        <v>2021</v>
      </c>
      <c r="E178" s="348" t="s">
        <v>607</v>
      </c>
      <c r="F178" s="349"/>
      <c r="G178" s="352">
        <v>31</v>
      </c>
      <c r="H178" s="352">
        <v>12</v>
      </c>
      <c r="I178" s="352">
        <v>2024</v>
      </c>
    </row>
    <row r="179" spans="1:12" ht="39" customHeight="1" x14ac:dyDescent="0.2">
      <c r="A179" s="123" t="s">
        <v>608</v>
      </c>
      <c r="B179" s="147">
        <v>2</v>
      </c>
      <c r="C179" s="147">
        <v>1</v>
      </c>
      <c r="D179" s="147">
        <v>2024</v>
      </c>
      <c r="E179" s="350"/>
      <c r="F179" s="351"/>
      <c r="G179" s="353"/>
      <c r="H179" s="353"/>
      <c r="I179" s="353"/>
    </row>
    <row r="180" spans="1:12" ht="39" customHeight="1" x14ac:dyDescent="0.2">
      <c r="A180" s="123" t="s">
        <v>609</v>
      </c>
      <c r="B180" s="148">
        <v>0.8</v>
      </c>
      <c r="C180" s="149" t="s">
        <v>610</v>
      </c>
      <c r="D180" s="124" t="s">
        <v>672</v>
      </c>
      <c r="E180" s="354" t="s">
        <v>611</v>
      </c>
      <c r="F180" s="355"/>
      <c r="G180" s="318" t="s">
        <v>672</v>
      </c>
      <c r="H180" s="356"/>
      <c r="I180" s="357"/>
    </row>
    <row r="181" spans="1:12" ht="39" customHeight="1" x14ac:dyDescent="0.2">
      <c r="A181" s="330" t="s">
        <v>612</v>
      </c>
      <c r="B181" s="331"/>
      <c r="C181" s="331"/>
      <c r="D181" s="331"/>
      <c r="E181" s="331"/>
      <c r="F181" s="331"/>
      <c r="G181" s="331"/>
      <c r="H181" s="331"/>
      <c r="I181" s="332"/>
    </row>
    <row r="182" spans="1:12" ht="39" customHeight="1" x14ac:dyDescent="0.2">
      <c r="A182" s="123" t="s">
        <v>613</v>
      </c>
      <c r="B182" s="339" t="s">
        <v>795</v>
      </c>
      <c r="C182" s="340"/>
      <c r="D182" s="145" t="s">
        <v>614</v>
      </c>
      <c r="E182" s="341" t="s">
        <v>796</v>
      </c>
      <c r="F182" s="342"/>
      <c r="G182" s="145" t="s">
        <v>615</v>
      </c>
      <c r="H182" s="314" t="s">
        <v>672</v>
      </c>
      <c r="I182" s="343"/>
    </row>
    <row r="183" spans="1:12" ht="39" customHeight="1" x14ac:dyDescent="0.2">
      <c r="A183" s="123" t="s">
        <v>616</v>
      </c>
      <c r="B183" s="314" t="s">
        <v>674</v>
      </c>
      <c r="C183" s="343"/>
      <c r="D183" s="343"/>
      <c r="E183" s="343"/>
      <c r="F183" s="343"/>
      <c r="G183" s="343"/>
      <c r="H183" s="343"/>
      <c r="I183" s="343"/>
      <c r="L183" s="115">
        <v>2</v>
      </c>
    </row>
    <row r="184" spans="1:12" ht="51.4" customHeight="1" x14ac:dyDescent="0.2">
      <c r="A184" s="123" t="s">
        <v>617</v>
      </c>
      <c r="B184" s="150" t="s">
        <v>59</v>
      </c>
      <c r="C184" s="145" t="s">
        <v>618</v>
      </c>
      <c r="D184" s="151" t="s">
        <v>61</v>
      </c>
      <c r="E184" s="330" t="s">
        <v>619</v>
      </c>
      <c r="F184" s="332"/>
      <c r="G184" s="140" t="s">
        <v>64</v>
      </c>
      <c r="H184" s="145" t="s">
        <v>620</v>
      </c>
      <c r="I184" s="152">
        <v>0.8</v>
      </c>
    </row>
    <row r="185" spans="1:12" ht="74.650000000000006" customHeight="1" x14ac:dyDescent="0.2">
      <c r="A185" s="123" t="s">
        <v>621</v>
      </c>
      <c r="B185" s="314" t="s">
        <v>797</v>
      </c>
      <c r="C185" s="314"/>
      <c r="D185" s="314"/>
      <c r="E185" s="314"/>
      <c r="F185" s="314"/>
      <c r="G185" s="314"/>
      <c r="H185" s="314"/>
      <c r="I185" s="314"/>
    </row>
    <row r="186" spans="1:12" ht="39" customHeight="1" x14ac:dyDescent="0.2">
      <c r="A186" s="123" t="s">
        <v>622</v>
      </c>
      <c r="B186" s="328" t="s">
        <v>798</v>
      </c>
      <c r="C186" s="372"/>
      <c r="D186" s="329"/>
      <c r="E186" s="330" t="s">
        <v>623</v>
      </c>
      <c r="F186" s="332"/>
      <c r="G186" s="328" t="s">
        <v>799</v>
      </c>
      <c r="H186" s="372"/>
      <c r="I186" s="329"/>
    </row>
    <row r="187" spans="1:12" ht="39" customHeight="1" x14ac:dyDescent="0.2">
      <c r="A187" s="330" t="s">
        <v>624</v>
      </c>
      <c r="B187" s="331"/>
      <c r="C187" s="331"/>
      <c r="D187" s="331"/>
      <c r="E187" s="331"/>
      <c r="F187" s="331"/>
      <c r="G187" s="331"/>
      <c r="H187" s="331"/>
      <c r="I187" s="332"/>
    </row>
    <row r="188" spans="1:12" ht="39" customHeight="1" x14ac:dyDescent="0.2">
      <c r="A188" s="123" t="s">
        <v>625</v>
      </c>
      <c r="B188" s="336" t="s">
        <v>888</v>
      </c>
      <c r="C188" s="337"/>
      <c r="D188" s="337"/>
      <c r="E188" s="337"/>
      <c r="F188" s="337"/>
      <c r="G188" s="337"/>
      <c r="H188" s="337"/>
      <c r="I188" s="338"/>
    </row>
    <row r="189" spans="1:12" ht="39" customHeight="1" x14ac:dyDescent="0.2">
      <c r="A189" s="123" t="s">
        <v>626</v>
      </c>
      <c r="B189" s="330" t="s">
        <v>627</v>
      </c>
      <c r="C189" s="332"/>
      <c r="D189" s="330" t="s">
        <v>628</v>
      </c>
      <c r="E189" s="332"/>
      <c r="F189" s="330" t="s">
        <v>629</v>
      </c>
      <c r="G189" s="332"/>
      <c r="H189" s="330" t="s">
        <v>630</v>
      </c>
      <c r="I189" s="332"/>
    </row>
    <row r="190" spans="1:12" ht="39" customHeight="1" x14ac:dyDescent="0.2">
      <c r="A190" s="123" t="s">
        <v>631</v>
      </c>
      <c r="B190" s="314" t="s">
        <v>800</v>
      </c>
      <c r="C190" s="314"/>
      <c r="D190" s="314" t="s">
        <v>801</v>
      </c>
      <c r="E190" s="314"/>
      <c r="F190" s="327"/>
      <c r="G190" s="327"/>
      <c r="H190" s="328"/>
      <c r="I190" s="329"/>
    </row>
    <row r="191" spans="1:12" ht="39" customHeight="1" x14ac:dyDescent="0.2">
      <c r="A191" s="123" t="s">
        <v>632</v>
      </c>
      <c r="B191" s="386" t="s">
        <v>689</v>
      </c>
      <c r="C191" s="387"/>
      <c r="D191" s="386" t="s">
        <v>689</v>
      </c>
      <c r="E191" s="387"/>
      <c r="F191" s="327"/>
      <c r="G191" s="327"/>
      <c r="H191" s="328"/>
      <c r="I191" s="329"/>
    </row>
    <row r="192" spans="1:12" ht="39" customHeight="1" x14ac:dyDescent="0.2">
      <c r="A192" s="123" t="s">
        <v>633</v>
      </c>
      <c r="B192" s="335" t="s">
        <v>802</v>
      </c>
      <c r="C192" s="335"/>
      <c r="D192" s="335" t="s">
        <v>802</v>
      </c>
      <c r="E192" s="335"/>
      <c r="F192" s="327"/>
      <c r="G192" s="327"/>
      <c r="H192" s="328"/>
      <c r="I192" s="329"/>
    </row>
    <row r="193" spans="1:9" ht="39" customHeight="1" x14ac:dyDescent="0.2">
      <c r="A193" s="123" t="s">
        <v>634</v>
      </c>
      <c r="B193" s="314" t="s">
        <v>64</v>
      </c>
      <c r="C193" s="314"/>
      <c r="D193" s="314" t="s">
        <v>64</v>
      </c>
      <c r="E193" s="314"/>
      <c r="F193" s="327"/>
      <c r="G193" s="327"/>
      <c r="H193" s="328"/>
      <c r="I193" s="329"/>
    </row>
    <row r="194" spans="1:9" ht="39" customHeight="1" x14ac:dyDescent="0.2">
      <c r="A194" s="123" t="s">
        <v>635</v>
      </c>
      <c r="B194" s="385" t="s">
        <v>803</v>
      </c>
      <c r="C194" s="385"/>
      <c r="D194" s="385" t="s">
        <v>803</v>
      </c>
      <c r="E194" s="385"/>
      <c r="F194" s="327"/>
      <c r="G194" s="327"/>
      <c r="H194" s="328"/>
      <c r="I194" s="329"/>
    </row>
    <row r="195" spans="1:9" ht="39" customHeight="1" x14ac:dyDescent="0.2">
      <c r="A195" s="123" t="s">
        <v>636</v>
      </c>
      <c r="B195" s="385" t="s">
        <v>804</v>
      </c>
      <c r="C195" s="385"/>
      <c r="D195" s="385" t="s">
        <v>805</v>
      </c>
      <c r="E195" s="385"/>
      <c r="F195" s="327"/>
      <c r="G195" s="327"/>
      <c r="H195" s="328"/>
      <c r="I195" s="329"/>
    </row>
    <row r="196" spans="1:9" ht="39" customHeight="1" x14ac:dyDescent="0.2">
      <c r="A196" s="330" t="s">
        <v>637</v>
      </c>
      <c r="B196" s="331"/>
      <c r="C196" s="331"/>
      <c r="D196" s="331"/>
      <c r="E196" s="331"/>
      <c r="F196" s="331"/>
      <c r="G196" s="331"/>
      <c r="H196" s="331"/>
      <c r="I196" s="332"/>
    </row>
    <row r="197" spans="1:9" ht="39" customHeight="1" x14ac:dyDescent="0.2">
      <c r="A197" s="123" t="s">
        <v>638</v>
      </c>
      <c r="B197" s="318" t="s">
        <v>80</v>
      </c>
      <c r="C197" s="319"/>
      <c r="D197" s="320"/>
      <c r="E197" s="145" t="s">
        <v>639</v>
      </c>
      <c r="F197" s="321" t="s">
        <v>80</v>
      </c>
      <c r="G197" s="322"/>
      <c r="H197" s="322"/>
      <c r="I197" s="323"/>
    </row>
    <row r="198" spans="1:9" ht="39" customHeight="1" x14ac:dyDescent="0.2">
      <c r="A198" s="123" t="s">
        <v>640</v>
      </c>
      <c r="B198" s="312" t="s">
        <v>80</v>
      </c>
      <c r="C198" s="312"/>
      <c r="D198" s="312"/>
      <c r="E198" s="312"/>
      <c r="F198" s="312"/>
      <c r="G198" s="312"/>
      <c r="H198" s="312"/>
      <c r="I198" s="312"/>
    </row>
    <row r="199" spans="1:9" ht="39" customHeight="1" x14ac:dyDescent="0.2">
      <c r="A199" s="123" t="s">
        <v>641</v>
      </c>
      <c r="B199" s="312" t="s">
        <v>80</v>
      </c>
      <c r="C199" s="312"/>
      <c r="D199" s="312"/>
      <c r="E199" s="312"/>
      <c r="F199" s="312"/>
      <c r="G199" s="312"/>
      <c r="H199" s="312"/>
      <c r="I199" s="312"/>
    </row>
    <row r="200" spans="1:9" ht="39" customHeight="1" x14ac:dyDescent="0.2">
      <c r="A200" s="123" t="s">
        <v>642</v>
      </c>
      <c r="B200" s="318" t="s">
        <v>80</v>
      </c>
      <c r="C200" s="319"/>
      <c r="D200" s="320"/>
      <c r="E200" s="145" t="s">
        <v>643</v>
      </c>
      <c r="F200" s="318" t="s">
        <v>80</v>
      </c>
      <c r="G200" s="319"/>
      <c r="H200" s="319"/>
      <c r="I200" s="320"/>
    </row>
    <row r="201" spans="1:9" ht="39" customHeight="1" x14ac:dyDescent="0.2">
      <c r="A201" s="324" t="s">
        <v>644</v>
      </c>
      <c r="B201" s="325"/>
      <c r="C201" s="324" t="s">
        <v>645</v>
      </c>
      <c r="D201" s="325"/>
      <c r="E201" s="324" t="s">
        <v>646</v>
      </c>
      <c r="F201" s="326"/>
      <c r="G201" s="325"/>
      <c r="H201" s="324" t="s">
        <v>647</v>
      </c>
      <c r="I201" s="325"/>
    </row>
    <row r="202" spans="1:9" ht="39" customHeight="1" x14ac:dyDescent="0.2">
      <c r="A202" s="312" t="s">
        <v>764</v>
      </c>
      <c r="B202" s="312"/>
      <c r="C202" s="313" t="s">
        <v>935</v>
      </c>
      <c r="D202" s="313"/>
      <c r="E202" s="314" t="s">
        <v>936</v>
      </c>
      <c r="F202" s="314"/>
      <c r="G202" s="314"/>
      <c r="H202" s="315" t="s">
        <v>937</v>
      </c>
      <c r="I202" s="316"/>
    </row>
    <row r="203" spans="1:9" ht="39" customHeight="1" x14ac:dyDescent="0.2">
      <c r="A203" s="317" t="s">
        <v>648</v>
      </c>
      <c r="B203" s="317"/>
      <c r="C203" s="317"/>
      <c r="D203" s="317"/>
      <c r="E203" s="317"/>
      <c r="F203" s="317"/>
      <c r="G203" s="317"/>
      <c r="H203" s="317"/>
      <c r="I203" s="317"/>
    </row>
    <row r="204" spans="1:9" ht="30" customHeight="1" x14ac:dyDescent="0.2">
      <c r="A204" s="145" t="s">
        <v>535</v>
      </c>
      <c r="B204" s="317" t="s">
        <v>649</v>
      </c>
      <c r="C204" s="317"/>
      <c r="D204" s="317"/>
      <c r="E204" s="317"/>
      <c r="F204" s="317"/>
      <c r="G204" s="317"/>
      <c r="H204" s="317"/>
      <c r="I204" s="145" t="s">
        <v>650</v>
      </c>
    </row>
    <row r="205" spans="1:9" ht="30" customHeight="1" x14ac:dyDescent="0.2">
      <c r="A205" s="171">
        <v>44841</v>
      </c>
      <c r="B205" s="309" t="s">
        <v>767</v>
      </c>
      <c r="C205" s="310"/>
      <c r="D205" s="310"/>
      <c r="E205" s="310"/>
      <c r="F205" s="310"/>
      <c r="G205" s="310"/>
      <c r="H205" s="311"/>
      <c r="I205" s="172" t="s">
        <v>693</v>
      </c>
    </row>
    <row r="206" spans="1:9" ht="22.9" customHeight="1" x14ac:dyDescent="0.2">
      <c r="A206" s="171">
        <v>44925</v>
      </c>
      <c r="B206" s="309" t="s">
        <v>767</v>
      </c>
      <c r="C206" s="310"/>
      <c r="D206" s="310"/>
      <c r="E206" s="310"/>
      <c r="F206" s="310"/>
      <c r="G206" s="310"/>
      <c r="H206" s="311"/>
      <c r="I206" s="172" t="s">
        <v>694</v>
      </c>
    </row>
    <row r="207" spans="1:9" ht="22.9" customHeight="1" x14ac:dyDescent="0.2">
      <c r="A207" s="288">
        <v>45293</v>
      </c>
      <c r="B207" s="309" t="s">
        <v>968</v>
      </c>
      <c r="C207" s="310"/>
      <c r="D207" s="310"/>
      <c r="E207" s="310"/>
      <c r="F207" s="310"/>
      <c r="G207" s="310"/>
      <c r="H207" s="311"/>
      <c r="I207" s="172"/>
    </row>
    <row r="208" spans="1:9" ht="22.15" customHeight="1" x14ac:dyDescent="0.2"/>
    <row r="209" spans="1:12" ht="22.15" customHeight="1" x14ac:dyDescent="0.2">
      <c r="A209" s="366" t="s">
        <v>456</v>
      </c>
      <c r="B209" s="367"/>
      <c r="C209" s="367"/>
      <c r="D209" s="367"/>
      <c r="E209" s="367"/>
      <c r="F209" s="367"/>
      <c r="G209" s="367"/>
      <c r="H209" s="367"/>
      <c r="I209" s="368"/>
    </row>
    <row r="210" spans="1:12" ht="22.15" customHeight="1" x14ac:dyDescent="0.2">
      <c r="A210" s="358" t="s">
        <v>457</v>
      </c>
      <c r="B210" s="359"/>
      <c r="C210" s="359"/>
      <c r="D210" s="359"/>
      <c r="E210" s="359"/>
      <c r="F210" s="359"/>
      <c r="G210" s="359"/>
      <c r="H210" s="359"/>
      <c r="I210" s="360"/>
    </row>
    <row r="211" spans="1:12" ht="22.15" customHeight="1" x14ac:dyDescent="0.2">
      <c r="A211" s="358" t="s">
        <v>595</v>
      </c>
      <c r="B211" s="359"/>
      <c r="C211" s="359"/>
      <c r="D211" s="359"/>
      <c r="E211" s="359"/>
      <c r="F211" s="359"/>
      <c r="G211" s="359"/>
      <c r="H211" s="359"/>
      <c r="I211" s="360"/>
    </row>
    <row r="212" spans="1:12" ht="22.15" customHeight="1" x14ac:dyDescent="0.2">
      <c r="A212" s="143"/>
      <c r="B212" s="361" t="s">
        <v>671</v>
      </c>
      <c r="C212" s="361"/>
      <c r="D212" s="361"/>
      <c r="E212" s="361"/>
      <c r="F212" s="362" t="s">
        <v>596</v>
      </c>
      <c r="G212" s="362"/>
      <c r="H212" s="362"/>
      <c r="I212" s="363"/>
    </row>
    <row r="213" spans="1:12" ht="22.15" customHeight="1" x14ac:dyDescent="0.2">
      <c r="A213" s="330" t="s">
        <v>597</v>
      </c>
      <c r="B213" s="331"/>
      <c r="C213" s="331"/>
      <c r="D213" s="331"/>
      <c r="E213" s="331"/>
      <c r="F213" s="331"/>
      <c r="G213" s="331"/>
      <c r="H213" s="331"/>
      <c r="I213" s="332"/>
    </row>
    <row r="214" spans="1:12" ht="39" customHeight="1" x14ac:dyDescent="0.2">
      <c r="A214" s="330" t="s">
        <v>598</v>
      </c>
      <c r="B214" s="331"/>
      <c r="C214" s="331"/>
      <c r="D214" s="331"/>
      <c r="E214" s="331"/>
      <c r="F214" s="331"/>
      <c r="G214" s="331"/>
      <c r="H214" s="331"/>
      <c r="I214" s="332"/>
    </row>
    <row r="215" spans="1:12" ht="39" customHeight="1" x14ac:dyDescent="0.2">
      <c r="A215" s="123" t="s">
        <v>599</v>
      </c>
      <c r="B215" s="144">
        <v>10</v>
      </c>
      <c r="C215" s="330" t="s">
        <v>600</v>
      </c>
      <c r="D215" s="332"/>
      <c r="E215" s="364" t="s">
        <v>751</v>
      </c>
      <c r="F215" s="364"/>
      <c r="G215" s="364"/>
      <c r="H215" s="145" t="s">
        <v>601</v>
      </c>
      <c r="I215" s="146" t="s">
        <v>688</v>
      </c>
    </row>
    <row r="216" spans="1:12" ht="39" customHeight="1" x14ac:dyDescent="0.2">
      <c r="A216" s="123" t="s">
        <v>602</v>
      </c>
      <c r="B216" s="347" t="s">
        <v>479</v>
      </c>
      <c r="C216" s="347"/>
      <c r="D216" s="347"/>
      <c r="E216" s="330" t="s">
        <v>603</v>
      </c>
      <c r="F216" s="332"/>
      <c r="G216" s="365" t="s">
        <v>752</v>
      </c>
      <c r="H216" s="365"/>
      <c r="I216" s="365"/>
    </row>
    <row r="217" spans="1:12" ht="39" customHeight="1" x14ac:dyDescent="0.2">
      <c r="A217" s="123" t="s">
        <v>604</v>
      </c>
      <c r="B217" s="347" t="s">
        <v>808</v>
      </c>
      <c r="C217" s="347"/>
      <c r="D217" s="347"/>
      <c r="E217" s="347"/>
      <c r="F217" s="347"/>
      <c r="G217" s="347"/>
      <c r="H217" s="347"/>
      <c r="I217" s="347"/>
    </row>
    <row r="218" spans="1:12" ht="39" customHeight="1" x14ac:dyDescent="0.2">
      <c r="A218" s="123" t="s">
        <v>605</v>
      </c>
      <c r="B218" s="347" t="s">
        <v>809</v>
      </c>
      <c r="C218" s="347"/>
      <c r="D218" s="347"/>
      <c r="E218" s="347"/>
      <c r="F218" s="347"/>
      <c r="G218" s="347"/>
      <c r="H218" s="347"/>
      <c r="I218" s="347"/>
    </row>
    <row r="219" spans="1:12" ht="39" customHeight="1" x14ac:dyDescent="0.2">
      <c r="A219" s="123" t="s">
        <v>606</v>
      </c>
      <c r="B219" s="147">
        <v>2</v>
      </c>
      <c r="C219" s="147">
        <v>1</v>
      </c>
      <c r="D219" s="147">
        <v>2020</v>
      </c>
      <c r="E219" s="348" t="s">
        <v>607</v>
      </c>
      <c r="F219" s="349"/>
      <c r="G219" s="352">
        <v>31</v>
      </c>
      <c r="H219" s="352">
        <v>12</v>
      </c>
      <c r="I219" s="352">
        <v>2024</v>
      </c>
    </row>
    <row r="220" spans="1:12" ht="39" customHeight="1" x14ac:dyDescent="0.2">
      <c r="A220" s="123" t="s">
        <v>608</v>
      </c>
      <c r="B220" s="147">
        <v>2</v>
      </c>
      <c r="C220" s="147">
        <v>1</v>
      </c>
      <c r="D220" s="147">
        <v>2024</v>
      </c>
      <c r="E220" s="350"/>
      <c r="F220" s="351"/>
      <c r="G220" s="353"/>
      <c r="H220" s="353"/>
      <c r="I220" s="353"/>
    </row>
    <row r="221" spans="1:12" ht="39" customHeight="1" x14ac:dyDescent="0.2">
      <c r="A221" s="123" t="s">
        <v>609</v>
      </c>
      <c r="B221" s="148">
        <v>1</v>
      </c>
      <c r="C221" s="149" t="s">
        <v>610</v>
      </c>
      <c r="D221" s="124" t="s">
        <v>672</v>
      </c>
      <c r="E221" s="354" t="s">
        <v>611</v>
      </c>
      <c r="F221" s="355"/>
      <c r="G221" s="318" t="s">
        <v>672</v>
      </c>
      <c r="H221" s="356"/>
      <c r="I221" s="357"/>
    </row>
    <row r="222" spans="1:12" ht="39" customHeight="1" x14ac:dyDescent="0.2">
      <c r="A222" s="330" t="s">
        <v>612</v>
      </c>
      <c r="B222" s="331"/>
      <c r="C222" s="331"/>
      <c r="D222" s="331"/>
      <c r="E222" s="331"/>
      <c r="F222" s="331"/>
      <c r="G222" s="331"/>
      <c r="H222" s="331"/>
      <c r="I222" s="332"/>
    </row>
    <row r="223" spans="1:12" ht="39" customHeight="1" x14ac:dyDescent="0.2">
      <c r="A223" s="123" t="s">
        <v>613</v>
      </c>
      <c r="B223" s="339" t="s">
        <v>810</v>
      </c>
      <c r="C223" s="340"/>
      <c r="D223" s="145" t="s">
        <v>614</v>
      </c>
      <c r="E223" s="388" t="s">
        <v>692</v>
      </c>
      <c r="F223" s="389"/>
      <c r="G223" s="145" t="s">
        <v>615</v>
      </c>
      <c r="H223" s="339" t="s">
        <v>672</v>
      </c>
      <c r="I223" s="340"/>
    </row>
    <row r="224" spans="1:12" ht="39" customHeight="1" x14ac:dyDescent="0.2">
      <c r="A224" s="123" t="s">
        <v>616</v>
      </c>
      <c r="B224" s="314" t="s">
        <v>674</v>
      </c>
      <c r="C224" s="343"/>
      <c r="D224" s="343"/>
      <c r="E224" s="343"/>
      <c r="F224" s="343"/>
      <c r="G224" s="343"/>
      <c r="H224" s="343"/>
      <c r="I224" s="343"/>
      <c r="L224" s="115">
        <v>2</v>
      </c>
    </row>
    <row r="225" spans="1:9" ht="39" customHeight="1" x14ac:dyDescent="0.2">
      <c r="A225" s="123" t="s">
        <v>617</v>
      </c>
      <c r="B225" s="150" t="s">
        <v>59</v>
      </c>
      <c r="C225" s="145" t="s">
        <v>618</v>
      </c>
      <c r="D225" s="151" t="s">
        <v>53</v>
      </c>
      <c r="E225" s="330" t="s">
        <v>619</v>
      </c>
      <c r="F225" s="332"/>
      <c r="G225" s="140" t="s">
        <v>58</v>
      </c>
      <c r="H225" s="145" t="s">
        <v>620</v>
      </c>
      <c r="I225" s="152">
        <v>1</v>
      </c>
    </row>
    <row r="226" spans="1:9" ht="60" customHeight="1" x14ac:dyDescent="0.2">
      <c r="A226" s="123" t="s">
        <v>621</v>
      </c>
      <c r="B226" s="314" t="s">
        <v>811</v>
      </c>
      <c r="C226" s="314"/>
      <c r="D226" s="314"/>
      <c r="E226" s="314"/>
      <c r="F226" s="314"/>
      <c r="G226" s="314"/>
      <c r="H226" s="314"/>
      <c r="I226" s="314"/>
    </row>
    <row r="227" spans="1:9" ht="39" customHeight="1" x14ac:dyDescent="0.2">
      <c r="A227" s="123" t="s">
        <v>622</v>
      </c>
      <c r="B227" s="344" t="s">
        <v>812</v>
      </c>
      <c r="C227" s="345"/>
      <c r="D227" s="346"/>
      <c r="E227" s="330" t="s">
        <v>623</v>
      </c>
      <c r="F227" s="332"/>
      <c r="G227" s="344" t="s">
        <v>813</v>
      </c>
      <c r="H227" s="345"/>
      <c r="I227" s="346"/>
    </row>
    <row r="228" spans="1:9" ht="39" customHeight="1" x14ac:dyDescent="0.2">
      <c r="A228" s="330" t="s">
        <v>624</v>
      </c>
      <c r="B228" s="331"/>
      <c r="C228" s="331"/>
      <c r="D228" s="331"/>
      <c r="E228" s="331"/>
      <c r="F228" s="331"/>
      <c r="G228" s="331"/>
      <c r="H228" s="331"/>
      <c r="I228" s="332"/>
    </row>
    <row r="229" spans="1:9" ht="39" customHeight="1" x14ac:dyDescent="0.2">
      <c r="A229" s="123" t="s">
        <v>625</v>
      </c>
      <c r="B229" s="336" t="s">
        <v>814</v>
      </c>
      <c r="C229" s="337"/>
      <c r="D229" s="337"/>
      <c r="E229" s="337"/>
      <c r="F229" s="337"/>
      <c r="G229" s="337"/>
      <c r="H229" s="337"/>
      <c r="I229" s="338"/>
    </row>
    <row r="230" spans="1:9" ht="39" customHeight="1" x14ac:dyDescent="0.2">
      <c r="A230" s="123" t="s">
        <v>626</v>
      </c>
      <c r="B230" s="330" t="s">
        <v>627</v>
      </c>
      <c r="C230" s="332"/>
      <c r="D230" s="330" t="s">
        <v>628</v>
      </c>
      <c r="E230" s="332"/>
      <c r="F230" s="330" t="s">
        <v>629</v>
      </c>
      <c r="G230" s="332"/>
      <c r="H230" s="330" t="s">
        <v>630</v>
      </c>
      <c r="I230" s="332"/>
    </row>
    <row r="231" spans="1:9" ht="39" customHeight="1" x14ac:dyDescent="0.2">
      <c r="A231" s="123" t="s">
        <v>631</v>
      </c>
      <c r="B231" s="314" t="s">
        <v>815</v>
      </c>
      <c r="C231" s="314"/>
      <c r="D231" s="314" t="s">
        <v>816</v>
      </c>
      <c r="E231" s="314"/>
      <c r="F231" s="327"/>
      <c r="G231" s="327"/>
      <c r="H231" s="328"/>
      <c r="I231" s="329"/>
    </row>
    <row r="232" spans="1:9" ht="39" customHeight="1" x14ac:dyDescent="0.2">
      <c r="A232" s="123" t="s">
        <v>632</v>
      </c>
      <c r="B232" s="386" t="s">
        <v>689</v>
      </c>
      <c r="C232" s="387"/>
      <c r="D232" s="386" t="s">
        <v>689</v>
      </c>
      <c r="E232" s="387"/>
      <c r="F232" s="327"/>
      <c r="G232" s="327"/>
      <c r="H232" s="328"/>
      <c r="I232" s="329"/>
    </row>
    <row r="233" spans="1:9" ht="39" customHeight="1" x14ac:dyDescent="0.2">
      <c r="A233" s="123" t="s">
        <v>633</v>
      </c>
      <c r="B233" s="335" t="s">
        <v>686</v>
      </c>
      <c r="C233" s="335"/>
      <c r="D233" s="335" t="s">
        <v>686</v>
      </c>
      <c r="E233" s="335"/>
      <c r="F233" s="327"/>
      <c r="G233" s="327"/>
      <c r="H233" s="328"/>
      <c r="I233" s="329"/>
    </row>
    <row r="234" spans="1:9" ht="39" customHeight="1" x14ac:dyDescent="0.2">
      <c r="A234" s="123" t="s">
        <v>634</v>
      </c>
      <c r="B234" s="314" t="s">
        <v>58</v>
      </c>
      <c r="C234" s="314"/>
      <c r="D234" s="314" t="s">
        <v>58</v>
      </c>
      <c r="E234" s="314"/>
      <c r="F234" s="327"/>
      <c r="G234" s="327"/>
      <c r="H234" s="328"/>
      <c r="I234" s="329"/>
    </row>
    <row r="235" spans="1:9" ht="39" customHeight="1" x14ac:dyDescent="0.2">
      <c r="A235" s="123" t="s">
        <v>635</v>
      </c>
      <c r="B235" s="314" t="s">
        <v>817</v>
      </c>
      <c r="C235" s="314"/>
      <c r="D235" s="314" t="s">
        <v>818</v>
      </c>
      <c r="E235" s="314"/>
      <c r="F235" s="327"/>
      <c r="G235" s="327"/>
      <c r="H235" s="328"/>
      <c r="I235" s="329"/>
    </row>
    <row r="236" spans="1:9" ht="39" customHeight="1" x14ac:dyDescent="0.2">
      <c r="A236" s="123" t="s">
        <v>636</v>
      </c>
      <c r="B236" s="385" t="s">
        <v>819</v>
      </c>
      <c r="C236" s="385"/>
      <c r="D236" s="385" t="s">
        <v>820</v>
      </c>
      <c r="E236" s="385"/>
      <c r="F236" s="327"/>
      <c r="G236" s="327"/>
      <c r="H236" s="328"/>
      <c r="I236" s="329"/>
    </row>
    <row r="237" spans="1:9" ht="39" customHeight="1" x14ac:dyDescent="0.2">
      <c r="A237" s="330" t="s">
        <v>637</v>
      </c>
      <c r="B237" s="331"/>
      <c r="C237" s="331"/>
      <c r="D237" s="331"/>
      <c r="E237" s="331"/>
      <c r="F237" s="331"/>
      <c r="G237" s="331"/>
      <c r="H237" s="331"/>
      <c r="I237" s="332"/>
    </row>
    <row r="238" spans="1:9" ht="39" customHeight="1" x14ac:dyDescent="0.2">
      <c r="A238" s="123" t="s">
        <v>638</v>
      </c>
      <c r="B238" s="318" t="s">
        <v>80</v>
      </c>
      <c r="C238" s="319"/>
      <c r="D238" s="320"/>
      <c r="E238" s="145" t="s">
        <v>639</v>
      </c>
      <c r="F238" s="321" t="s">
        <v>80</v>
      </c>
      <c r="G238" s="322"/>
      <c r="H238" s="322"/>
      <c r="I238" s="323"/>
    </row>
    <row r="239" spans="1:9" ht="39" customHeight="1" x14ac:dyDescent="0.2">
      <c r="A239" s="123" t="s">
        <v>640</v>
      </c>
      <c r="B239" s="312" t="s">
        <v>80</v>
      </c>
      <c r="C239" s="312"/>
      <c r="D239" s="312"/>
      <c r="E239" s="312"/>
      <c r="F239" s="312"/>
      <c r="G239" s="312"/>
      <c r="H239" s="312"/>
      <c r="I239" s="312"/>
    </row>
    <row r="240" spans="1:9" ht="39" customHeight="1" x14ac:dyDescent="0.2">
      <c r="A240" s="123" t="s">
        <v>641</v>
      </c>
      <c r="B240" s="312" t="s">
        <v>80</v>
      </c>
      <c r="C240" s="312"/>
      <c r="D240" s="312"/>
      <c r="E240" s="312"/>
      <c r="F240" s="312"/>
      <c r="G240" s="312"/>
      <c r="H240" s="312"/>
      <c r="I240" s="312"/>
    </row>
    <row r="241" spans="1:9" ht="39" customHeight="1" x14ac:dyDescent="0.2">
      <c r="A241" s="123" t="s">
        <v>642</v>
      </c>
      <c r="B241" s="318" t="s">
        <v>80</v>
      </c>
      <c r="C241" s="319"/>
      <c r="D241" s="320"/>
      <c r="E241" s="145" t="s">
        <v>643</v>
      </c>
      <c r="F241" s="318" t="s">
        <v>80</v>
      </c>
      <c r="G241" s="319"/>
      <c r="H241" s="319"/>
      <c r="I241" s="320"/>
    </row>
    <row r="242" spans="1:9" ht="39" customHeight="1" x14ac:dyDescent="0.2">
      <c r="A242" s="324" t="s">
        <v>644</v>
      </c>
      <c r="B242" s="325"/>
      <c r="C242" s="324" t="s">
        <v>645</v>
      </c>
      <c r="D242" s="325"/>
      <c r="E242" s="324" t="s">
        <v>646</v>
      </c>
      <c r="F242" s="326"/>
      <c r="G242" s="325"/>
      <c r="H242" s="324" t="s">
        <v>647</v>
      </c>
      <c r="I242" s="325"/>
    </row>
    <row r="243" spans="1:9" ht="39" customHeight="1" x14ac:dyDescent="0.2">
      <c r="A243" s="312" t="s">
        <v>764</v>
      </c>
      <c r="B243" s="312"/>
      <c r="C243" s="313" t="s">
        <v>935</v>
      </c>
      <c r="D243" s="313"/>
      <c r="E243" s="314" t="s">
        <v>939</v>
      </c>
      <c r="F243" s="314"/>
      <c r="G243" s="314"/>
      <c r="H243" s="315" t="s">
        <v>940</v>
      </c>
      <c r="I243" s="316"/>
    </row>
    <row r="244" spans="1:9" ht="39" customHeight="1" x14ac:dyDescent="0.2">
      <c r="A244" s="317" t="s">
        <v>648</v>
      </c>
      <c r="B244" s="317"/>
      <c r="C244" s="317"/>
      <c r="D244" s="317"/>
      <c r="E244" s="317"/>
      <c r="F244" s="317"/>
      <c r="G244" s="317"/>
      <c r="H244" s="317"/>
      <c r="I244" s="317"/>
    </row>
    <row r="245" spans="1:9" ht="30" customHeight="1" x14ac:dyDescent="0.2">
      <c r="A245" s="145" t="s">
        <v>535</v>
      </c>
      <c r="B245" s="317" t="s">
        <v>649</v>
      </c>
      <c r="C245" s="317"/>
      <c r="D245" s="317"/>
      <c r="E245" s="317"/>
      <c r="F245" s="317"/>
      <c r="G245" s="317"/>
      <c r="H245" s="317"/>
      <c r="I245" s="145" t="s">
        <v>650</v>
      </c>
    </row>
    <row r="246" spans="1:9" ht="30" customHeight="1" x14ac:dyDescent="0.2">
      <c r="A246" s="171">
        <v>44841</v>
      </c>
      <c r="B246" s="309" t="s">
        <v>767</v>
      </c>
      <c r="C246" s="310"/>
      <c r="D246" s="310"/>
      <c r="E246" s="310"/>
      <c r="F246" s="310"/>
      <c r="G246" s="310"/>
      <c r="H246" s="311"/>
      <c r="I246" s="172" t="s">
        <v>693</v>
      </c>
    </row>
    <row r="247" spans="1:9" ht="27.4" customHeight="1" x14ac:dyDescent="0.2">
      <c r="A247" s="171">
        <v>44925</v>
      </c>
      <c r="B247" s="309" t="s">
        <v>767</v>
      </c>
      <c r="C247" s="310"/>
      <c r="D247" s="310"/>
      <c r="E247" s="310"/>
      <c r="F247" s="310"/>
      <c r="G247" s="310"/>
      <c r="H247" s="311"/>
      <c r="I247" s="172" t="s">
        <v>694</v>
      </c>
    </row>
    <row r="248" spans="1:9" ht="27.4" customHeight="1" x14ac:dyDescent="0.2">
      <c r="A248" s="288">
        <v>45293</v>
      </c>
      <c r="B248" s="309" t="s">
        <v>968</v>
      </c>
      <c r="C248" s="310"/>
      <c r="D248" s="310"/>
      <c r="E248" s="310"/>
      <c r="F248" s="310"/>
      <c r="G248" s="310"/>
      <c r="H248" s="311"/>
      <c r="I248" s="172"/>
    </row>
    <row r="249" spans="1:9" ht="22.15" customHeight="1" x14ac:dyDescent="0.2"/>
    <row r="250" spans="1:9" ht="22.15" customHeight="1" x14ac:dyDescent="0.2">
      <c r="A250" s="366" t="s">
        <v>456</v>
      </c>
      <c r="B250" s="367"/>
      <c r="C250" s="367"/>
      <c r="D250" s="367"/>
      <c r="E250" s="367"/>
      <c r="F250" s="367"/>
      <c r="G250" s="367"/>
      <c r="H250" s="367"/>
      <c r="I250" s="368"/>
    </row>
    <row r="251" spans="1:9" ht="22.15" customHeight="1" x14ac:dyDescent="0.2">
      <c r="A251" s="358" t="s">
        <v>457</v>
      </c>
      <c r="B251" s="359"/>
      <c r="C251" s="359"/>
      <c r="D251" s="359"/>
      <c r="E251" s="359"/>
      <c r="F251" s="359"/>
      <c r="G251" s="359"/>
      <c r="H251" s="359"/>
      <c r="I251" s="360"/>
    </row>
    <row r="252" spans="1:9" ht="22.15" customHeight="1" x14ac:dyDescent="0.2">
      <c r="A252" s="358" t="s">
        <v>595</v>
      </c>
      <c r="B252" s="359"/>
      <c r="C252" s="359"/>
      <c r="D252" s="359"/>
      <c r="E252" s="359"/>
      <c r="F252" s="359"/>
      <c r="G252" s="359"/>
      <c r="H252" s="359"/>
      <c r="I252" s="360"/>
    </row>
    <row r="253" spans="1:9" ht="22.15" customHeight="1" x14ac:dyDescent="0.2">
      <c r="A253" s="143"/>
      <c r="B253" s="361" t="s">
        <v>671</v>
      </c>
      <c r="C253" s="361"/>
      <c r="D253" s="361"/>
      <c r="E253" s="361"/>
      <c r="F253" s="362" t="s">
        <v>596</v>
      </c>
      <c r="G253" s="362"/>
      <c r="H253" s="362"/>
      <c r="I253" s="363"/>
    </row>
    <row r="254" spans="1:9" ht="22.15" customHeight="1" x14ac:dyDescent="0.2">
      <c r="A254" s="330" t="s">
        <v>597</v>
      </c>
      <c r="B254" s="331"/>
      <c r="C254" s="331"/>
      <c r="D254" s="331"/>
      <c r="E254" s="331"/>
      <c r="F254" s="331"/>
      <c r="G254" s="331"/>
      <c r="H254" s="331"/>
      <c r="I254" s="332"/>
    </row>
    <row r="255" spans="1:9" ht="39" customHeight="1" x14ac:dyDescent="0.2">
      <c r="A255" s="330" t="s">
        <v>598</v>
      </c>
      <c r="B255" s="331"/>
      <c r="C255" s="331"/>
      <c r="D255" s="331"/>
      <c r="E255" s="331"/>
      <c r="F255" s="331"/>
      <c r="G255" s="331"/>
      <c r="H255" s="331"/>
      <c r="I255" s="332"/>
    </row>
    <row r="256" spans="1:9" ht="39" customHeight="1" x14ac:dyDescent="0.2">
      <c r="A256" s="123" t="s">
        <v>599</v>
      </c>
      <c r="B256" s="144">
        <v>27</v>
      </c>
      <c r="C256" s="330" t="s">
        <v>600</v>
      </c>
      <c r="D256" s="332"/>
      <c r="E256" s="364" t="s">
        <v>751</v>
      </c>
      <c r="F256" s="364"/>
      <c r="G256" s="364"/>
      <c r="H256" s="145" t="s">
        <v>601</v>
      </c>
      <c r="I256" s="146" t="s">
        <v>688</v>
      </c>
    </row>
    <row r="257" spans="1:12" ht="39" customHeight="1" x14ac:dyDescent="0.2">
      <c r="A257" s="123" t="s">
        <v>602</v>
      </c>
      <c r="B257" s="347" t="s">
        <v>479</v>
      </c>
      <c r="C257" s="347"/>
      <c r="D257" s="347"/>
      <c r="E257" s="330" t="s">
        <v>603</v>
      </c>
      <c r="F257" s="332"/>
      <c r="G257" s="365" t="s">
        <v>752</v>
      </c>
      <c r="H257" s="365"/>
      <c r="I257" s="365"/>
    </row>
    <row r="258" spans="1:12" ht="39" customHeight="1" x14ac:dyDescent="0.2">
      <c r="A258" s="123" t="s">
        <v>604</v>
      </c>
      <c r="B258" s="347" t="s">
        <v>823</v>
      </c>
      <c r="C258" s="347"/>
      <c r="D258" s="347"/>
      <c r="E258" s="347"/>
      <c r="F258" s="347"/>
      <c r="G258" s="347"/>
      <c r="H258" s="347"/>
      <c r="I258" s="347"/>
    </row>
    <row r="259" spans="1:12" ht="39" customHeight="1" x14ac:dyDescent="0.2">
      <c r="A259" s="123" t="s">
        <v>605</v>
      </c>
      <c r="B259" s="382" t="s">
        <v>824</v>
      </c>
      <c r="C259" s="383"/>
      <c r="D259" s="383"/>
      <c r="E259" s="383"/>
      <c r="F259" s="383"/>
      <c r="G259" s="383"/>
      <c r="H259" s="383"/>
      <c r="I259" s="384"/>
    </row>
    <row r="260" spans="1:12" ht="39" customHeight="1" x14ac:dyDescent="0.2">
      <c r="A260" s="123" t="s">
        <v>606</v>
      </c>
      <c r="B260" s="147">
        <v>2</v>
      </c>
      <c r="C260" s="147">
        <v>1</v>
      </c>
      <c r="D260" s="147">
        <v>2020</v>
      </c>
      <c r="E260" s="348" t="s">
        <v>607</v>
      </c>
      <c r="F260" s="349"/>
      <c r="G260" s="352">
        <v>31</v>
      </c>
      <c r="H260" s="352">
        <v>12</v>
      </c>
      <c r="I260" s="352">
        <v>2024</v>
      </c>
    </row>
    <row r="261" spans="1:12" ht="39" customHeight="1" x14ac:dyDescent="0.2">
      <c r="A261" s="123" t="s">
        <v>608</v>
      </c>
      <c r="B261" s="147">
        <v>2</v>
      </c>
      <c r="C261" s="147">
        <v>1</v>
      </c>
      <c r="D261" s="147">
        <v>2024</v>
      </c>
      <c r="E261" s="350"/>
      <c r="F261" s="351"/>
      <c r="G261" s="353"/>
      <c r="H261" s="353"/>
      <c r="I261" s="353"/>
    </row>
    <row r="262" spans="1:12" ht="39" customHeight="1" x14ac:dyDescent="0.2">
      <c r="A262" s="123" t="s">
        <v>609</v>
      </c>
      <c r="B262" s="211">
        <v>1</v>
      </c>
      <c r="C262" s="149" t="s">
        <v>610</v>
      </c>
      <c r="D262" s="124" t="s">
        <v>672</v>
      </c>
      <c r="E262" s="354" t="s">
        <v>611</v>
      </c>
      <c r="F262" s="355"/>
      <c r="G262" s="318" t="s">
        <v>672</v>
      </c>
      <c r="H262" s="356"/>
      <c r="I262" s="357"/>
    </row>
    <row r="263" spans="1:12" ht="39" customHeight="1" x14ac:dyDescent="0.2">
      <c r="A263" s="330" t="s">
        <v>612</v>
      </c>
      <c r="B263" s="331"/>
      <c r="C263" s="331"/>
      <c r="D263" s="331"/>
      <c r="E263" s="331"/>
      <c r="F263" s="331"/>
      <c r="G263" s="331"/>
      <c r="H263" s="331"/>
      <c r="I263" s="332"/>
    </row>
    <row r="264" spans="1:12" ht="39" customHeight="1" x14ac:dyDescent="0.2">
      <c r="A264" s="123" t="s">
        <v>613</v>
      </c>
      <c r="B264" s="339" t="s">
        <v>825</v>
      </c>
      <c r="C264" s="340"/>
      <c r="D264" s="145" t="s">
        <v>614</v>
      </c>
      <c r="E264" s="341" t="s">
        <v>673</v>
      </c>
      <c r="F264" s="342"/>
      <c r="G264" s="145" t="s">
        <v>615</v>
      </c>
      <c r="H264" s="314" t="s">
        <v>672</v>
      </c>
      <c r="I264" s="343"/>
    </row>
    <row r="265" spans="1:12" ht="39" customHeight="1" x14ac:dyDescent="0.2">
      <c r="A265" s="123" t="s">
        <v>616</v>
      </c>
      <c r="B265" s="314" t="s">
        <v>674</v>
      </c>
      <c r="C265" s="343"/>
      <c r="D265" s="343"/>
      <c r="E265" s="343"/>
      <c r="F265" s="343"/>
      <c r="G265" s="343"/>
      <c r="H265" s="343"/>
      <c r="I265" s="343"/>
      <c r="L265" s="115">
        <v>2</v>
      </c>
    </row>
    <row r="266" spans="1:12" ht="39" customHeight="1" x14ac:dyDescent="0.2">
      <c r="A266" s="123" t="s">
        <v>617</v>
      </c>
      <c r="B266" s="150" t="s">
        <v>59</v>
      </c>
      <c r="C266" s="145" t="s">
        <v>618</v>
      </c>
      <c r="D266" s="151" t="s">
        <v>53</v>
      </c>
      <c r="E266" s="330" t="s">
        <v>619</v>
      </c>
      <c r="F266" s="332"/>
      <c r="G266" s="140" t="s">
        <v>64</v>
      </c>
      <c r="H266" s="145" t="s">
        <v>620</v>
      </c>
      <c r="I266" s="152">
        <v>1</v>
      </c>
    </row>
    <row r="267" spans="1:12" ht="39" customHeight="1" x14ac:dyDescent="0.2">
      <c r="A267" s="123" t="s">
        <v>621</v>
      </c>
      <c r="B267" s="314" t="s">
        <v>826</v>
      </c>
      <c r="C267" s="314"/>
      <c r="D267" s="314"/>
      <c r="E267" s="314"/>
      <c r="F267" s="314"/>
      <c r="G267" s="314"/>
      <c r="H267" s="314"/>
      <c r="I267" s="314"/>
    </row>
    <row r="268" spans="1:12" ht="39" customHeight="1" x14ac:dyDescent="0.2">
      <c r="A268" s="123" t="s">
        <v>622</v>
      </c>
      <c r="B268" s="379" t="s">
        <v>827</v>
      </c>
      <c r="C268" s="380"/>
      <c r="D268" s="381"/>
      <c r="E268" s="330" t="s">
        <v>623</v>
      </c>
      <c r="F268" s="332"/>
      <c r="G268" s="344" t="s">
        <v>828</v>
      </c>
      <c r="H268" s="345"/>
      <c r="I268" s="346"/>
    </row>
    <row r="269" spans="1:12" ht="39" customHeight="1" x14ac:dyDescent="0.2">
      <c r="A269" s="330" t="s">
        <v>624</v>
      </c>
      <c r="B269" s="331"/>
      <c r="C269" s="331"/>
      <c r="D269" s="331"/>
      <c r="E269" s="331"/>
      <c r="F269" s="331"/>
      <c r="G269" s="331"/>
      <c r="H269" s="331"/>
      <c r="I269" s="332"/>
    </row>
    <row r="270" spans="1:12" ht="39" customHeight="1" x14ac:dyDescent="0.2">
      <c r="A270" s="123" t="s">
        <v>625</v>
      </c>
      <c r="B270" s="369" t="s">
        <v>829</v>
      </c>
      <c r="C270" s="370"/>
      <c r="D270" s="370"/>
      <c r="E270" s="370"/>
      <c r="F270" s="370"/>
      <c r="G270" s="370"/>
      <c r="H270" s="370"/>
      <c r="I270" s="371"/>
    </row>
    <row r="271" spans="1:12" ht="39" customHeight="1" x14ac:dyDescent="0.2">
      <c r="A271" s="123" t="s">
        <v>626</v>
      </c>
      <c r="B271" s="330" t="s">
        <v>627</v>
      </c>
      <c r="C271" s="332"/>
      <c r="D271" s="330" t="s">
        <v>628</v>
      </c>
      <c r="E271" s="332"/>
      <c r="F271" s="330" t="s">
        <v>629</v>
      </c>
      <c r="G271" s="332"/>
      <c r="H271" s="330" t="s">
        <v>630</v>
      </c>
      <c r="I271" s="332"/>
    </row>
    <row r="272" spans="1:12" ht="39" customHeight="1" x14ac:dyDescent="0.2">
      <c r="A272" s="123" t="s">
        <v>631</v>
      </c>
      <c r="B272" s="314" t="s">
        <v>830</v>
      </c>
      <c r="C272" s="314"/>
      <c r="D272" s="341" t="s">
        <v>886</v>
      </c>
      <c r="E272" s="374"/>
      <c r="F272" s="327"/>
      <c r="G272" s="327"/>
      <c r="H272" s="328"/>
      <c r="I272" s="329"/>
    </row>
    <row r="273" spans="1:9" ht="39" customHeight="1" x14ac:dyDescent="0.2">
      <c r="A273" s="123" t="s">
        <v>632</v>
      </c>
      <c r="B273" s="333" t="s">
        <v>689</v>
      </c>
      <c r="C273" s="334"/>
      <c r="D273" s="333" t="s">
        <v>689</v>
      </c>
      <c r="E273" s="334"/>
      <c r="F273" s="327"/>
      <c r="G273" s="327"/>
      <c r="H273" s="328"/>
      <c r="I273" s="329"/>
    </row>
    <row r="274" spans="1:9" ht="39" customHeight="1" x14ac:dyDescent="0.2">
      <c r="A274" s="123" t="s">
        <v>633</v>
      </c>
      <c r="B274" s="335" t="s">
        <v>686</v>
      </c>
      <c r="C274" s="335"/>
      <c r="D274" s="377" t="s">
        <v>686</v>
      </c>
      <c r="E274" s="378"/>
      <c r="F274" s="327"/>
      <c r="G274" s="327"/>
      <c r="H274" s="328"/>
      <c r="I274" s="329"/>
    </row>
    <row r="275" spans="1:9" ht="39" customHeight="1" x14ac:dyDescent="0.2">
      <c r="A275" s="123" t="s">
        <v>634</v>
      </c>
      <c r="B275" s="314" t="s">
        <v>64</v>
      </c>
      <c r="C275" s="314"/>
      <c r="D275" s="341" t="s">
        <v>64</v>
      </c>
      <c r="E275" s="374"/>
      <c r="F275" s="327"/>
      <c r="G275" s="327"/>
      <c r="H275" s="328"/>
      <c r="I275" s="329"/>
    </row>
    <row r="276" spans="1:9" ht="39" customHeight="1" x14ac:dyDescent="0.2">
      <c r="A276" s="123" t="s">
        <v>635</v>
      </c>
      <c r="B276" s="314" t="s">
        <v>831</v>
      </c>
      <c r="C276" s="314"/>
      <c r="D276" s="341" t="s">
        <v>831</v>
      </c>
      <c r="E276" s="374"/>
      <c r="F276" s="327"/>
      <c r="G276" s="327"/>
      <c r="H276" s="328"/>
      <c r="I276" s="329"/>
    </row>
    <row r="277" spans="1:9" ht="39" customHeight="1" x14ac:dyDescent="0.2">
      <c r="A277" s="123" t="s">
        <v>636</v>
      </c>
      <c r="B277" s="314" t="s">
        <v>832</v>
      </c>
      <c r="C277" s="314"/>
      <c r="D277" s="341" t="s">
        <v>887</v>
      </c>
      <c r="E277" s="374"/>
      <c r="F277" s="327"/>
      <c r="G277" s="327"/>
      <c r="H277" s="328"/>
      <c r="I277" s="329"/>
    </row>
    <row r="278" spans="1:9" ht="39" customHeight="1" x14ac:dyDescent="0.2">
      <c r="A278" s="330" t="s">
        <v>637</v>
      </c>
      <c r="B278" s="331"/>
      <c r="C278" s="331"/>
      <c r="D278" s="331"/>
      <c r="E278" s="331"/>
      <c r="F278" s="331"/>
      <c r="G278" s="331"/>
      <c r="H278" s="331"/>
      <c r="I278" s="332"/>
    </row>
    <row r="279" spans="1:9" ht="39" customHeight="1" x14ac:dyDescent="0.2">
      <c r="A279" s="123" t="s">
        <v>638</v>
      </c>
      <c r="B279" s="318" t="s">
        <v>80</v>
      </c>
      <c r="C279" s="319"/>
      <c r="D279" s="320"/>
      <c r="E279" s="145" t="s">
        <v>639</v>
      </c>
      <c r="F279" s="321" t="s">
        <v>80</v>
      </c>
      <c r="G279" s="322"/>
      <c r="H279" s="322"/>
      <c r="I279" s="323"/>
    </row>
    <row r="280" spans="1:9" ht="39" customHeight="1" x14ac:dyDescent="0.2">
      <c r="A280" s="123" t="s">
        <v>640</v>
      </c>
      <c r="B280" s="312" t="s">
        <v>80</v>
      </c>
      <c r="C280" s="312"/>
      <c r="D280" s="312"/>
      <c r="E280" s="312"/>
      <c r="F280" s="312"/>
      <c r="G280" s="312"/>
      <c r="H280" s="312"/>
      <c r="I280" s="312"/>
    </row>
    <row r="281" spans="1:9" ht="39" customHeight="1" x14ac:dyDescent="0.2">
      <c r="A281" s="123" t="s">
        <v>641</v>
      </c>
      <c r="B281" s="312" t="s">
        <v>80</v>
      </c>
      <c r="C281" s="312"/>
      <c r="D281" s="312"/>
      <c r="E281" s="312"/>
      <c r="F281" s="312"/>
      <c r="G281" s="312"/>
      <c r="H281" s="312"/>
      <c r="I281" s="312"/>
    </row>
    <row r="282" spans="1:9" ht="39" customHeight="1" x14ac:dyDescent="0.2">
      <c r="A282" s="123" t="s">
        <v>642</v>
      </c>
      <c r="B282" s="318" t="s">
        <v>80</v>
      </c>
      <c r="C282" s="319"/>
      <c r="D282" s="320"/>
      <c r="E282" s="145" t="s">
        <v>643</v>
      </c>
      <c r="F282" s="318" t="s">
        <v>80</v>
      </c>
      <c r="G282" s="319"/>
      <c r="H282" s="319"/>
      <c r="I282" s="320"/>
    </row>
    <row r="283" spans="1:9" ht="39" customHeight="1" x14ac:dyDescent="0.2">
      <c r="A283" s="324" t="s">
        <v>644</v>
      </c>
      <c r="B283" s="325"/>
      <c r="C283" s="324" t="s">
        <v>645</v>
      </c>
      <c r="D283" s="325"/>
      <c r="E283" s="324" t="s">
        <v>646</v>
      </c>
      <c r="F283" s="326"/>
      <c r="G283" s="325"/>
      <c r="H283" s="324" t="s">
        <v>647</v>
      </c>
      <c r="I283" s="325"/>
    </row>
    <row r="284" spans="1:9" ht="39" customHeight="1" x14ac:dyDescent="0.2">
      <c r="A284" s="312" t="s">
        <v>764</v>
      </c>
      <c r="B284" s="312"/>
      <c r="C284" s="313" t="s">
        <v>935</v>
      </c>
      <c r="D284" s="313"/>
      <c r="E284" s="341" t="s">
        <v>833</v>
      </c>
      <c r="F284" s="373"/>
      <c r="G284" s="374"/>
      <c r="H284" s="375" t="s">
        <v>834</v>
      </c>
      <c r="I284" s="376"/>
    </row>
    <row r="285" spans="1:9" ht="39" customHeight="1" x14ac:dyDescent="0.2">
      <c r="A285" s="317" t="s">
        <v>648</v>
      </c>
      <c r="B285" s="317"/>
      <c r="C285" s="317"/>
      <c r="D285" s="317"/>
      <c r="E285" s="317"/>
      <c r="F285" s="317"/>
      <c r="G285" s="317"/>
      <c r="H285" s="317"/>
      <c r="I285" s="317"/>
    </row>
    <row r="286" spans="1:9" ht="30" customHeight="1" x14ac:dyDescent="0.2">
      <c r="A286" s="145" t="s">
        <v>535</v>
      </c>
      <c r="B286" s="317" t="s">
        <v>649</v>
      </c>
      <c r="C286" s="317"/>
      <c r="D286" s="317"/>
      <c r="E286" s="317"/>
      <c r="F286" s="317"/>
      <c r="G286" s="317"/>
      <c r="H286" s="317"/>
      <c r="I286" s="145" t="s">
        <v>650</v>
      </c>
    </row>
    <row r="287" spans="1:9" ht="30" customHeight="1" x14ac:dyDescent="0.2">
      <c r="A287" s="171">
        <v>44841</v>
      </c>
      <c r="B287" s="309" t="s">
        <v>767</v>
      </c>
      <c r="C287" s="310"/>
      <c r="D287" s="310"/>
      <c r="E287" s="310"/>
      <c r="F287" s="310"/>
      <c r="G287" s="310"/>
      <c r="H287" s="311"/>
      <c r="I287" s="172" t="s">
        <v>693</v>
      </c>
    </row>
    <row r="288" spans="1:9" ht="27.4" customHeight="1" x14ac:dyDescent="0.2">
      <c r="A288" s="171">
        <v>44925</v>
      </c>
      <c r="B288" s="309" t="s">
        <v>767</v>
      </c>
      <c r="C288" s="310"/>
      <c r="D288" s="310"/>
      <c r="E288" s="310"/>
      <c r="F288" s="310"/>
      <c r="G288" s="310"/>
      <c r="H288" s="311"/>
      <c r="I288" s="172" t="s">
        <v>694</v>
      </c>
    </row>
    <row r="289" spans="1:9" ht="27.4" customHeight="1" x14ac:dyDescent="0.2">
      <c r="A289" s="288">
        <v>45293</v>
      </c>
      <c r="B289" s="309" t="s">
        <v>968</v>
      </c>
      <c r="C289" s="310"/>
      <c r="D289" s="310"/>
      <c r="E289" s="310"/>
      <c r="F289" s="310"/>
      <c r="G289" s="310"/>
      <c r="H289" s="311"/>
      <c r="I289" s="172"/>
    </row>
    <row r="290" spans="1:9" ht="22.15" customHeight="1" x14ac:dyDescent="0.2"/>
    <row r="291" spans="1:9" ht="22.15" customHeight="1" x14ac:dyDescent="0.2">
      <c r="A291" s="366" t="s">
        <v>456</v>
      </c>
      <c r="B291" s="367"/>
      <c r="C291" s="367"/>
      <c r="D291" s="367"/>
      <c r="E291" s="367"/>
      <c r="F291" s="367"/>
      <c r="G291" s="367"/>
      <c r="H291" s="367"/>
      <c r="I291" s="368"/>
    </row>
    <row r="292" spans="1:9" ht="22.15" customHeight="1" x14ac:dyDescent="0.2">
      <c r="A292" s="358" t="s">
        <v>457</v>
      </c>
      <c r="B292" s="359"/>
      <c r="C292" s="359"/>
      <c r="D292" s="359"/>
      <c r="E292" s="359"/>
      <c r="F292" s="359"/>
      <c r="G292" s="359"/>
      <c r="H292" s="359"/>
      <c r="I292" s="360"/>
    </row>
    <row r="293" spans="1:9" ht="22.15" customHeight="1" x14ac:dyDescent="0.2">
      <c r="A293" s="358" t="s">
        <v>595</v>
      </c>
      <c r="B293" s="359"/>
      <c r="C293" s="359"/>
      <c r="D293" s="359"/>
      <c r="E293" s="359"/>
      <c r="F293" s="359"/>
      <c r="G293" s="359"/>
      <c r="H293" s="359"/>
      <c r="I293" s="360"/>
    </row>
    <row r="294" spans="1:9" ht="22.15" customHeight="1" x14ac:dyDescent="0.2">
      <c r="A294" s="143"/>
      <c r="B294" s="361" t="s">
        <v>671</v>
      </c>
      <c r="C294" s="361"/>
      <c r="D294" s="361"/>
      <c r="E294" s="361"/>
      <c r="F294" s="362" t="s">
        <v>596</v>
      </c>
      <c r="G294" s="362"/>
      <c r="H294" s="362"/>
      <c r="I294" s="363"/>
    </row>
    <row r="295" spans="1:9" ht="22.15" customHeight="1" x14ac:dyDescent="0.2">
      <c r="A295" s="330" t="s">
        <v>597</v>
      </c>
      <c r="B295" s="331"/>
      <c r="C295" s="331"/>
      <c r="D295" s="331"/>
      <c r="E295" s="331"/>
      <c r="F295" s="331"/>
      <c r="G295" s="331"/>
      <c r="H295" s="331"/>
      <c r="I295" s="332"/>
    </row>
    <row r="296" spans="1:9" ht="39" customHeight="1" x14ac:dyDescent="0.2">
      <c r="A296" s="330" t="s">
        <v>598</v>
      </c>
      <c r="B296" s="331"/>
      <c r="C296" s="331"/>
      <c r="D296" s="331"/>
      <c r="E296" s="331"/>
      <c r="F296" s="331"/>
      <c r="G296" s="331"/>
      <c r="H296" s="331"/>
      <c r="I296" s="332"/>
    </row>
    <row r="297" spans="1:9" ht="39" customHeight="1" x14ac:dyDescent="0.2">
      <c r="A297" s="123" t="s">
        <v>599</v>
      </c>
      <c r="B297" s="144">
        <v>28</v>
      </c>
      <c r="C297" s="330" t="s">
        <v>600</v>
      </c>
      <c r="D297" s="332"/>
      <c r="E297" s="364" t="s">
        <v>751</v>
      </c>
      <c r="F297" s="364"/>
      <c r="G297" s="364"/>
      <c r="H297" s="145" t="s">
        <v>601</v>
      </c>
      <c r="I297" s="146" t="s">
        <v>688</v>
      </c>
    </row>
    <row r="298" spans="1:9" ht="39" customHeight="1" x14ac:dyDescent="0.2">
      <c r="A298" s="123" t="s">
        <v>602</v>
      </c>
      <c r="B298" s="347" t="s">
        <v>479</v>
      </c>
      <c r="C298" s="347"/>
      <c r="D298" s="347"/>
      <c r="E298" s="330" t="s">
        <v>603</v>
      </c>
      <c r="F298" s="332"/>
      <c r="G298" s="365" t="s">
        <v>752</v>
      </c>
      <c r="H298" s="365"/>
      <c r="I298" s="365"/>
    </row>
    <row r="299" spans="1:9" ht="39" customHeight="1" x14ac:dyDescent="0.2">
      <c r="A299" s="123" t="s">
        <v>604</v>
      </c>
      <c r="B299" s="347" t="s">
        <v>835</v>
      </c>
      <c r="C299" s="347"/>
      <c r="D299" s="347"/>
      <c r="E299" s="347"/>
      <c r="F299" s="347"/>
      <c r="G299" s="347"/>
      <c r="H299" s="347"/>
      <c r="I299" s="347"/>
    </row>
    <row r="300" spans="1:9" ht="39" customHeight="1" x14ac:dyDescent="0.2">
      <c r="A300" s="123" t="s">
        <v>605</v>
      </c>
      <c r="B300" s="347" t="s">
        <v>836</v>
      </c>
      <c r="C300" s="347"/>
      <c r="D300" s="347"/>
      <c r="E300" s="347"/>
      <c r="F300" s="347"/>
      <c r="G300" s="347"/>
      <c r="H300" s="347"/>
      <c r="I300" s="347"/>
    </row>
    <row r="301" spans="1:9" ht="39" customHeight="1" x14ac:dyDescent="0.2">
      <c r="A301" s="123" t="s">
        <v>606</v>
      </c>
      <c r="B301" s="147">
        <v>7</v>
      </c>
      <c r="C301" s="147">
        <v>1</v>
      </c>
      <c r="D301" s="147">
        <v>2021</v>
      </c>
      <c r="E301" s="348" t="s">
        <v>607</v>
      </c>
      <c r="F301" s="349"/>
      <c r="G301" s="352">
        <v>31</v>
      </c>
      <c r="H301" s="352">
        <v>12</v>
      </c>
      <c r="I301" s="352">
        <v>2024</v>
      </c>
    </row>
    <row r="302" spans="1:9" ht="39" customHeight="1" x14ac:dyDescent="0.2">
      <c r="A302" s="123" t="s">
        <v>608</v>
      </c>
      <c r="B302" s="147">
        <v>2</v>
      </c>
      <c r="C302" s="147">
        <v>1</v>
      </c>
      <c r="D302" s="147">
        <v>2024</v>
      </c>
      <c r="E302" s="350"/>
      <c r="F302" s="351"/>
      <c r="G302" s="353"/>
      <c r="H302" s="353"/>
      <c r="I302" s="353"/>
    </row>
    <row r="303" spans="1:9" ht="39" customHeight="1" x14ac:dyDescent="0.2">
      <c r="A303" s="123" t="s">
        <v>609</v>
      </c>
      <c r="B303" s="148">
        <v>0.1</v>
      </c>
      <c r="C303" s="149" t="s">
        <v>610</v>
      </c>
      <c r="D303" s="124" t="s">
        <v>672</v>
      </c>
      <c r="E303" s="354" t="s">
        <v>611</v>
      </c>
      <c r="F303" s="355"/>
      <c r="G303" s="318" t="s">
        <v>672</v>
      </c>
      <c r="H303" s="356"/>
      <c r="I303" s="357"/>
    </row>
    <row r="304" spans="1:9" ht="39" customHeight="1" x14ac:dyDescent="0.2">
      <c r="A304" s="330" t="s">
        <v>612</v>
      </c>
      <c r="B304" s="331"/>
      <c r="C304" s="331"/>
      <c r="D304" s="331"/>
      <c r="E304" s="331"/>
      <c r="F304" s="331"/>
      <c r="G304" s="331"/>
      <c r="H304" s="331"/>
      <c r="I304" s="332"/>
    </row>
    <row r="305" spans="1:12" ht="39" customHeight="1" x14ac:dyDescent="0.2">
      <c r="A305" s="123" t="s">
        <v>613</v>
      </c>
      <c r="B305" s="339" t="s">
        <v>837</v>
      </c>
      <c r="C305" s="340"/>
      <c r="D305" s="145" t="s">
        <v>614</v>
      </c>
      <c r="E305" s="341" t="s">
        <v>838</v>
      </c>
      <c r="F305" s="342"/>
      <c r="G305" s="145" t="s">
        <v>615</v>
      </c>
      <c r="H305" s="314" t="s">
        <v>672</v>
      </c>
      <c r="I305" s="343"/>
    </row>
    <row r="306" spans="1:12" ht="39" customHeight="1" x14ac:dyDescent="0.2">
      <c r="A306" s="123" t="s">
        <v>616</v>
      </c>
      <c r="B306" s="314" t="s">
        <v>674</v>
      </c>
      <c r="C306" s="343"/>
      <c r="D306" s="343"/>
      <c r="E306" s="343"/>
      <c r="F306" s="343"/>
      <c r="G306" s="343"/>
      <c r="H306" s="343"/>
      <c r="I306" s="343"/>
      <c r="L306" s="115">
        <v>2</v>
      </c>
    </row>
    <row r="307" spans="1:12" ht="39" customHeight="1" x14ac:dyDescent="0.2">
      <c r="A307" s="123" t="s">
        <v>617</v>
      </c>
      <c r="B307" s="150" t="s">
        <v>59</v>
      </c>
      <c r="C307" s="145" t="s">
        <v>618</v>
      </c>
      <c r="D307" s="151" t="s">
        <v>61</v>
      </c>
      <c r="E307" s="330" t="s">
        <v>619</v>
      </c>
      <c r="F307" s="332"/>
      <c r="G307" s="212" t="s">
        <v>62</v>
      </c>
      <c r="H307" s="145" t="s">
        <v>620</v>
      </c>
      <c r="I307" s="152">
        <v>0.15</v>
      </c>
    </row>
    <row r="308" spans="1:12" ht="39" customHeight="1" x14ac:dyDescent="0.2">
      <c r="A308" s="123" t="s">
        <v>621</v>
      </c>
      <c r="B308" s="314" t="s">
        <v>839</v>
      </c>
      <c r="C308" s="314"/>
      <c r="D308" s="314"/>
      <c r="E308" s="314"/>
      <c r="F308" s="314"/>
      <c r="G308" s="314"/>
      <c r="H308" s="314"/>
      <c r="I308" s="314"/>
    </row>
    <row r="309" spans="1:12" ht="39" customHeight="1" x14ac:dyDescent="0.2">
      <c r="A309" s="123" t="s">
        <v>622</v>
      </c>
      <c r="B309" s="344" t="s">
        <v>840</v>
      </c>
      <c r="C309" s="345"/>
      <c r="D309" s="346"/>
      <c r="E309" s="330" t="s">
        <v>623</v>
      </c>
      <c r="F309" s="332"/>
      <c r="G309" s="344" t="s">
        <v>837</v>
      </c>
      <c r="H309" s="345"/>
      <c r="I309" s="346"/>
    </row>
    <row r="310" spans="1:12" ht="39" customHeight="1" x14ac:dyDescent="0.2">
      <c r="A310" s="330" t="s">
        <v>624</v>
      </c>
      <c r="B310" s="331"/>
      <c r="C310" s="331"/>
      <c r="D310" s="331"/>
      <c r="E310" s="331"/>
      <c r="F310" s="331"/>
      <c r="G310" s="331"/>
      <c r="H310" s="331"/>
      <c r="I310" s="332"/>
    </row>
    <row r="311" spans="1:12" ht="39" customHeight="1" x14ac:dyDescent="0.2">
      <c r="A311" s="123" t="s">
        <v>625</v>
      </c>
      <c r="B311" s="336" t="s">
        <v>841</v>
      </c>
      <c r="C311" s="337"/>
      <c r="D311" s="337"/>
      <c r="E311" s="337"/>
      <c r="F311" s="337"/>
      <c r="G311" s="337"/>
      <c r="H311" s="337"/>
      <c r="I311" s="338"/>
    </row>
    <row r="312" spans="1:12" ht="39" customHeight="1" x14ac:dyDescent="0.2">
      <c r="A312" s="123" t="s">
        <v>626</v>
      </c>
      <c r="B312" s="330" t="s">
        <v>627</v>
      </c>
      <c r="C312" s="332"/>
      <c r="D312" s="330" t="s">
        <v>628</v>
      </c>
      <c r="E312" s="332"/>
      <c r="F312" s="330" t="s">
        <v>629</v>
      </c>
      <c r="G312" s="332"/>
      <c r="H312" s="330" t="s">
        <v>630</v>
      </c>
      <c r="I312" s="332"/>
    </row>
    <row r="313" spans="1:12" ht="39" customHeight="1" x14ac:dyDescent="0.2">
      <c r="A313" s="123" t="s">
        <v>631</v>
      </c>
      <c r="B313" s="314" t="s">
        <v>842</v>
      </c>
      <c r="C313" s="314"/>
      <c r="D313" s="314" t="s">
        <v>843</v>
      </c>
      <c r="E313" s="314"/>
      <c r="F313" s="327"/>
      <c r="G313" s="327"/>
      <c r="H313" s="328"/>
      <c r="I313" s="329"/>
    </row>
    <row r="314" spans="1:12" ht="39" customHeight="1" x14ac:dyDescent="0.2">
      <c r="A314" s="123" t="s">
        <v>632</v>
      </c>
      <c r="B314" s="335" t="s">
        <v>675</v>
      </c>
      <c r="C314" s="335"/>
      <c r="D314" s="335" t="s">
        <v>675</v>
      </c>
      <c r="E314" s="335"/>
      <c r="F314" s="327"/>
      <c r="G314" s="327"/>
      <c r="H314" s="328"/>
      <c r="I314" s="329"/>
    </row>
    <row r="315" spans="1:12" ht="39" customHeight="1" x14ac:dyDescent="0.2">
      <c r="A315" s="123" t="s">
        <v>633</v>
      </c>
      <c r="B315" s="335" t="s">
        <v>687</v>
      </c>
      <c r="C315" s="335"/>
      <c r="D315" s="335" t="s">
        <v>687</v>
      </c>
      <c r="E315" s="335"/>
      <c r="F315" s="327"/>
      <c r="G315" s="327"/>
      <c r="H315" s="328"/>
      <c r="I315" s="329"/>
    </row>
    <row r="316" spans="1:12" ht="39" customHeight="1" x14ac:dyDescent="0.2">
      <c r="A316" s="123" t="s">
        <v>634</v>
      </c>
      <c r="B316" s="314" t="s">
        <v>62</v>
      </c>
      <c r="C316" s="314"/>
      <c r="D316" s="314" t="s">
        <v>62</v>
      </c>
      <c r="E316" s="314"/>
      <c r="F316" s="327"/>
      <c r="G316" s="327"/>
      <c r="H316" s="328"/>
      <c r="I316" s="329"/>
    </row>
    <row r="317" spans="1:12" ht="39" customHeight="1" x14ac:dyDescent="0.2">
      <c r="A317" s="123" t="s">
        <v>635</v>
      </c>
      <c r="B317" s="314" t="s">
        <v>837</v>
      </c>
      <c r="C317" s="314"/>
      <c r="D317" s="314" t="s">
        <v>837</v>
      </c>
      <c r="E317" s="314"/>
      <c r="F317" s="327"/>
      <c r="G317" s="327"/>
      <c r="H317" s="328"/>
      <c r="I317" s="329"/>
    </row>
    <row r="318" spans="1:12" ht="39" customHeight="1" x14ac:dyDescent="0.2">
      <c r="A318" s="123" t="s">
        <v>636</v>
      </c>
      <c r="B318" s="314" t="s">
        <v>844</v>
      </c>
      <c r="C318" s="314"/>
      <c r="D318" s="314" t="s">
        <v>845</v>
      </c>
      <c r="E318" s="314"/>
      <c r="F318" s="327"/>
      <c r="G318" s="327"/>
      <c r="H318" s="328"/>
      <c r="I318" s="329"/>
    </row>
    <row r="319" spans="1:12" ht="39" customHeight="1" x14ac:dyDescent="0.2">
      <c r="A319" s="330" t="s">
        <v>637</v>
      </c>
      <c r="B319" s="331"/>
      <c r="C319" s="331"/>
      <c r="D319" s="331"/>
      <c r="E319" s="331"/>
      <c r="F319" s="331"/>
      <c r="G319" s="331"/>
      <c r="H319" s="331"/>
      <c r="I319" s="332"/>
    </row>
    <row r="320" spans="1:12" ht="39" customHeight="1" x14ac:dyDescent="0.2">
      <c r="A320" s="123" t="s">
        <v>638</v>
      </c>
      <c r="B320" s="318" t="s">
        <v>80</v>
      </c>
      <c r="C320" s="319"/>
      <c r="D320" s="320"/>
      <c r="E320" s="145" t="s">
        <v>639</v>
      </c>
      <c r="F320" s="321" t="s">
        <v>80</v>
      </c>
      <c r="G320" s="322"/>
      <c r="H320" s="322"/>
      <c r="I320" s="323"/>
    </row>
    <row r="321" spans="1:9" ht="39" customHeight="1" x14ac:dyDescent="0.2">
      <c r="A321" s="123" t="s">
        <v>640</v>
      </c>
      <c r="B321" s="312" t="s">
        <v>80</v>
      </c>
      <c r="C321" s="312"/>
      <c r="D321" s="312"/>
      <c r="E321" s="312"/>
      <c r="F321" s="312"/>
      <c r="G321" s="312"/>
      <c r="H321" s="312"/>
      <c r="I321" s="312"/>
    </row>
    <row r="322" spans="1:9" ht="39" customHeight="1" x14ac:dyDescent="0.2">
      <c r="A322" s="123" t="s">
        <v>641</v>
      </c>
      <c r="B322" s="312" t="s">
        <v>80</v>
      </c>
      <c r="C322" s="312"/>
      <c r="D322" s="312"/>
      <c r="E322" s="312"/>
      <c r="F322" s="312"/>
      <c r="G322" s="312"/>
      <c r="H322" s="312"/>
      <c r="I322" s="312"/>
    </row>
    <row r="323" spans="1:9" ht="39" customHeight="1" x14ac:dyDescent="0.2">
      <c r="A323" s="123" t="s">
        <v>642</v>
      </c>
      <c r="B323" s="318" t="s">
        <v>80</v>
      </c>
      <c r="C323" s="319"/>
      <c r="D323" s="320"/>
      <c r="E323" s="145" t="s">
        <v>643</v>
      </c>
      <c r="F323" s="318" t="s">
        <v>80</v>
      </c>
      <c r="G323" s="319"/>
      <c r="H323" s="319"/>
      <c r="I323" s="320"/>
    </row>
    <row r="324" spans="1:9" ht="39" customHeight="1" x14ac:dyDescent="0.2">
      <c r="A324" s="324" t="s">
        <v>644</v>
      </c>
      <c r="B324" s="325"/>
      <c r="C324" s="324" t="s">
        <v>645</v>
      </c>
      <c r="D324" s="325"/>
      <c r="E324" s="324" t="s">
        <v>646</v>
      </c>
      <c r="F324" s="326"/>
      <c r="G324" s="325"/>
      <c r="H324" s="324" t="s">
        <v>647</v>
      </c>
      <c r="I324" s="325"/>
    </row>
    <row r="325" spans="1:9" ht="39" customHeight="1" x14ac:dyDescent="0.2">
      <c r="A325" s="312" t="s">
        <v>764</v>
      </c>
      <c r="B325" s="312"/>
      <c r="C325" s="313" t="s">
        <v>931</v>
      </c>
      <c r="D325" s="313"/>
      <c r="E325" s="314" t="s">
        <v>932</v>
      </c>
      <c r="F325" s="314"/>
      <c r="G325" s="314"/>
      <c r="H325" s="315" t="s">
        <v>933</v>
      </c>
      <c r="I325" s="316"/>
    </row>
    <row r="326" spans="1:9" ht="39" customHeight="1" x14ac:dyDescent="0.2">
      <c r="A326" s="317" t="s">
        <v>648</v>
      </c>
      <c r="B326" s="317"/>
      <c r="C326" s="317"/>
      <c r="D326" s="317"/>
      <c r="E326" s="317"/>
      <c r="F326" s="317"/>
      <c r="G326" s="317"/>
      <c r="H326" s="317"/>
      <c r="I326" s="317"/>
    </row>
    <row r="327" spans="1:9" ht="30" customHeight="1" x14ac:dyDescent="0.2">
      <c r="A327" s="145" t="s">
        <v>535</v>
      </c>
      <c r="B327" s="317" t="s">
        <v>649</v>
      </c>
      <c r="C327" s="317"/>
      <c r="D327" s="317"/>
      <c r="E327" s="317"/>
      <c r="F327" s="317"/>
      <c r="G327" s="317"/>
      <c r="H327" s="317"/>
      <c r="I327" s="145" t="s">
        <v>650</v>
      </c>
    </row>
    <row r="328" spans="1:9" ht="30" customHeight="1" x14ac:dyDescent="0.2">
      <c r="A328" s="171">
        <v>44841</v>
      </c>
      <c r="B328" s="309" t="s">
        <v>767</v>
      </c>
      <c r="C328" s="310"/>
      <c r="D328" s="310"/>
      <c r="E328" s="310"/>
      <c r="F328" s="310"/>
      <c r="G328" s="310"/>
      <c r="H328" s="311"/>
      <c r="I328" s="172" t="s">
        <v>693</v>
      </c>
    </row>
    <row r="329" spans="1:9" ht="30" customHeight="1" x14ac:dyDescent="0.2">
      <c r="A329" s="171">
        <v>44925</v>
      </c>
      <c r="B329" s="309" t="s">
        <v>767</v>
      </c>
      <c r="C329" s="310"/>
      <c r="D329" s="310"/>
      <c r="E329" s="310"/>
      <c r="F329" s="310"/>
      <c r="G329" s="310"/>
      <c r="H329" s="311"/>
      <c r="I329" s="172" t="s">
        <v>694</v>
      </c>
    </row>
    <row r="330" spans="1:9" ht="26.65" customHeight="1" x14ac:dyDescent="0.2">
      <c r="A330" s="171">
        <v>45203</v>
      </c>
      <c r="B330" s="309" t="s">
        <v>965</v>
      </c>
      <c r="C330" s="310"/>
      <c r="D330" s="310"/>
      <c r="E330" s="310"/>
      <c r="F330" s="310"/>
      <c r="G330" s="310"/>
      <c r="H330" s="311"/>
      <c r="I330" s="172" t="s">
        <v>966</v>
      </c>
    </row>
    <row r="331" spans="1:9" ht="26.65" customHeight="1" x14ac:dyDescent="0.2">
      <c r="A331" s="288">
        <v>45293</v>
      </c>
      <c r="B331" s="309" t="s">
        <v>968</v>
      </c>
      <c r="C331" s="310"/>
      <c r="D331" s="310"/>
      <c r="E331" s="310"/>
      <c r="F331" s="310"/>
      <c r="G331" s="310"/>
      <c r="H331" s="311"/>
      <c r="I331" s="172"/>
    </row>
    <row r="332" spans="1:9" ht="22.15" customHeight="1" x14ac:dyDescent="0.2"/>
    <row r="333" spans="1:9" ht="22.15" customHeight="1" x14ac:dyDescent="0.2">
      <c r="A333" s="366" t="s">
        <v>456</v>
      </c>
      <c r="B333" s="367"/>
      <c r="C333" s="367"/>
      <c r="D333" s="367"/>
      <c r="E333" s="367"/>
      <c r="F333" s="367"/>
      <c r="G333" s="367"/>
      <c r="H333" s="367"/>
      <c r="I333" s="368"/>
    </row>
    <row r="334" spans="1:9" ht="22.15" customHeight="1" x14ac:dyDescent="0.2">
      <c r="A334" s="358" t="s">
        <v>457</v>
      </c>
      <c r="B334" s="359"/>
      <c r="C334" s="359"/>
      <c r="D334" s="359"/>
      <c r="E334" s="359"/>
      <c r="F334" s="359"/>
      <c r="G334" s="359"/>
      <c r="H334" s="359"/>
      <c r="I334" s="360"/>
    </row>
    <row r="335" spans="1:9" ht="22.15" customHeight="1" x14ac:dyDescent="0.2">
      <c r="A335" s="358" t="s">
        <v>595</v>
      </c>
      <c r="B335" s="359"/>
      <c r="C335" s="359"/>
      <c r="D335" s="359"/>
      <c r="E335" s="359"/>
      <c r="F335" s="359"/>
      <c r="G335" s="359"/>
      <c r="H335" s="359"/>
      <c r="I335" s="360"/>
    </row>
    <row r="336" spans="1:9" ht="22.15" customHeight="1" x14ac:dyDescent="0.2">
      <c r="A336" s="143"/>
      <c r="B336" s="361" t="s">
        <v>671</v>
      </c>
      <c r="C336" s="361"/>
      <c r="D336" s="361"/>
      <c r="E336" s="361"/>
      <c r="F336" s="362" t="s">
        <v>596</v>
      </c>
      <c r="G336" s="362"/>
      <c r="H336" s="362"/>
      <c r="I336" s="363"/>
    </row>
    <row r="337" spans="1:12" ht="22.15" customHeight="1" x14ac:dyDescent="0.2">
      <c r="A337" s="330" t="s">
        <v>597</v>
      </c>
      <c r="B337" s="331"/>
      <c r="C337" s="331"/>
      <c r="D337" s="331"/>
      <c r="E337" s="331"/>
      <c r="F337" s="331"/>
      <c r="G337" s="331"/>
      <c r="H337" s="331"/>
      <c r="I337" s="332"/>
    </row>
    <row r="338" spans="1:12" ht="39" customHeight="1" x14ac:dyDescent="0.2">
      <c r="A338" s="330" t="s">
        <v>598</v>
      </c>
      <c r="B338" s="331"/>
      <c r="C338" s="331"/>
      <c r="D338" s="331"/>
      <c r="E338" s="331"/>
      <c r="F338" s="331"/>
      <c r="G338" s="331"/>
      <c r="H338" s="331"/>
      <c r="I338" s="332"/>
    </row>
    <row r="339" spans="1:12" ht="39" customHeight="1" x14ac:dyDescent="0.2">
      <c r="A339" s="123" t="s">
        <v>599</v>
      </c>
      <c r="B339" s="144">
        <v>29</v>
      </c>
      <c r="C339" s="330" t="s">
        <v>600</v>
      </c>
      <c r="D339" s="332"/>
      <c r="E339" s="364" t="s">
        <v>751</v>
      </c>
      <c r="F339" s="364"/>
      <c r="G339" s="364"/>
      <c r="H339" s="145" t="s">
        <v>601</v>
      </c>
      <c r="I339" s="146" t="s">
        <v>688</v>
      </c>
    </row>
    <row r="340" spans="1:12" ht="39" customHeight="1" x14ac:dyDescent="0.2">
      <c r="A340" s="123" t="s">
        <v>602</v>
      </c>
      <c r="B340" s="347" t="s">
        <v>479</v>
      </c>
      <c r="C340" s="347"/>
      <c r="D340" s="347"/>
      <c r="E340" s="330" t="s">
        <v>603</v>
      </c>
      <c r="F340" s="332"/>
      <c r="G340" s="365" t="s">
        <v>752</v>
      </c>
      <c r="H340" s="365"/>
      <c r="I340" s="365"/>
    </row>
    <row r="341" spans="1:12" ht="39" customHeight="1" x14ac:dyDescent="0.2">
      <c r="A341" s="123" t="s">
        <v>604</v>
      </c>
      <c r="B341" s="347" t="s">
        <v>846</v>
      </c>
      <c r="C341" s="347"/>
      <c r="D341" s="347"/>
      <c r="E341" s="347"/>
      <c r="F341" s="347"/>
      <c r="G341" s="347"/>
      <c r="H341" s="347"/>
      <c r="I341" s="347"/>
    </row>
    <row r="342" spans="1:12" ht="39" customHeight="1" x14ac:dyDescent="0.2">
      <c r="A342" s="123" t="s">
        <v>605</v>
      </c>
      <c r="B342" s="347" t="s">
        <v>847</v>
      </c>
      <c r="C342" s="347"/>
      <c r="D342" s="347"/>
      <c r="E342" s="347"/>
      <c r="F342" s="347"/>
      <c r="G342" s="347"/>
      <c r="H342" s="347"/>
      <c r="I342" s="347"/>
    </row>
    <row r="343" spans="1:12" ht="39" customHeight="1" x14ac:dyDescent="0.2">
      <c r="A343" s="123" t="s">
        <v>606</v>
      </c>
      <c r="B343" s="147">
        <v>7</v>
      </c>
      <c r="C343" s="147">
        <v>1</v>
      </c>
      <c r="D343" s="147">
        <v>2021</v>
      </c>
      <c r="E343" s="348" t="s">
        <v>607</v>
      </c>
      <c r="F343" s="349"/>
      <c r="G343" s="352">
        <v>31</v>
      </c>
      <c r="H343" s="352">
        <v>12</v>
      </c>
      <c r="I343" s="352">
        <v>2024</v>
      </c>
    </row>
    <row r="344" spans="1:12" ht="39" customHeight="1" x14ac:dyDescent="0.2">
      <c r="A344" s="123" t="s">
        <v>608</v>
      </c>
      <c r="B344" s="147">
        <v>2</v>
      </c>
      <c r="C344" s="147">
        <v>1</v>
      </c>
      <c r="D344" s="147">
        <v>2024</v>
      </c>
      <c r="E344" s="350"/>
      <c r="F344" s="351"/>
      <c r="G344" s="353"/>
      <c r="H344" s="353"/>
      <c r="I344" s="353"/>
    </row>
    <row r="345" spans="1:12" ht="39" customHeight="1" x14ac:dyDescent="0.2">
      <c r="A345" s="123" t="s">
        <v>609</v>
      </c>
      <c r="B345" s="148">
        <v>0.95</v>
      </c>
      <c r="C345" s="149" t="s">
        <v>610</v>
      </c>
      <c r="D345" s="124" t="s">
        <v>672</v>
      </c>
      <c r="E345" s="354" t="s">
        <v>611</v>
      </c>
      <c r="F345" s="355"/>
      <c r="G345" s="318" t="s">
        <v>672</v>
      </c>
      <c r="H345" s="356"/>
      <c r="I345" s="357"/>
    </row>
    <row r="346" spans="1:12" ht="39" customHeight="1" x14ac:dyDescent="0.2">
      <c r="A346" s="330" t="s">
        <v>612</v>
      </c>
      <c r="B346" s="331"/>
      <c r="C346" s="331"/>
      <c r="D346" s="331"/>
      <c r="E346" s="331"/>
      <c r="F346" s="331"/>
      <c r="G346" s="331"/>
      <c r="H346" s="331"/>
      <c r="I346" s="332"/>
    </row>
    <row r="347" spans="1:12" ht="39" customHeight="1" x14ac:dyDescent="0.2">
      <c r="A347" s="123" t="s">
        <v>613</v>
      </c>
      <c r="B347" s="339" t="s">
        <v>848</v>
      </c>
      <c r="C347" s="340"/>
      <c r="D347" s="145" t="s">
        <v>614</v>
      </c>
      <c r="E347" s="341" t="s">
        <v>673</v>
      </c>
      <c r="F347" s="342"/>
      <c r="G347" s="145" t="s">
        <v>615</v>
      </c>
      <c r="H347" s="314" t="s">
        <v>672</v>
      </c>
      <c r="I347" s="343"/>
    </row>
    <row r="348" spans="1:12" ht="39" customHeight="1" x14ac:dyDescent="0.2">
      <c r="A348" s="123" t="s">
        <v>616</v>
      </c>
      <c r="B348" s="314" t="s">
        <v>674</v>
      </c>
      <c r="C348" s="343"/>
      <c r="D348" s="343"/>
      <c r="E348" s="343"/>
      <c r="F348" s="343"/>
      <c r="G348" s="343"/>
      <c r="H348" s="343"/>
      <c r="I348" s="343"/>
      <c r="L348" s="115">
        <v>2</v>
      </c>
    </row>
    <row r="349" spans="1:12" ht="39" customHeight="1" x14ac:dyDescent="0.2">
      <c r="A349" s="123" t="s">
        <v>617</v>
      </c>
      <c r="B349" s="150" t="s">
        <v>59</v>
      </c>
      <c r="C349" s="145" t="s">
        <v>618</v>
      </c>
      <c r="D349" s="151" t="s">
        <v>61</v>
      </c>
      <c r="E349" s="330" t="s">
        <v>619</v>
      </c>
      <c r="F349" s="332"/>
      <c r="G349" s="140" t="s">
        <v>64</v>
      </c>
      <c r="H349" s="145" t="s">
        <v>620</v>
      </c>
      <c r="I349" s="152">
        <v>0.96</v>
      </c>
    </row>
    <row r="350" spans="1:12" ht="58.15" customHeight="1" x14ac:dyDescent="0.2">
      <c r="A350" s="123" t="s">
        <v>621</v>
      </c>
      <c r="B350" s="314" t="s">
        <v>849</v>
      </c>
      <c r="C350" s="314"/>
      <c r="D350" s="314"/>
      <c r="E350" s="314"/>
      <c r="F350" s="314"/>
      <c r="G350" s="314"/>
      <c r="H350" s="314"/>
      <c r="I350" s="314"/>
    </row>
    <row r="351" spans="1:12" ht="39" customHeight="1" x14ac:dyDescent="0.2">
      <c r="A351" s="123" t="s">
        <v>622</v>
      </c>
      <c r="B351" s="328" t="s">
        <v>850</v>
      </c>
      <c r="C351" s="372"/>
      <c r="D351" s="329"/>
      <c r="E351" s="330" t="s">
        <v>623</v>
      </c>
      <c r="F351" s="332"/>
      <c r="G351" s="344" t="s">
        <v>851</v>
      </c>
      <c r="H351" s="345"/>
      <c r="I351" s="346"/>
    </row>
    <row r="352" spans="1:12" ht="39" customHeight="1" x14ac:dyDescent="0.2">
      <c r="A352" s="330" t="s">
        <v>624</v>
      </c>
      <c r="B352" s="331"/>
      <c r="C352" s="331"/>
      <c r="D352" s="331"/>
      <c r="E352" s="331"/>
      <c r="F352" s="331"/>
      <c r="G352" s="331"/>
      <c r="H352" s="331"/>
      <c r="I352" s="332"/>
    </row>
    <row r="353" spans="1:9" ht="39" customHeight="1" x14ac:dyDescent="0.2">
      <c r="A353" s="123" t="s">
        <v>625</v>
      </c>
      <c r="B353" s="336" t="s">
        <v>852</v>
      </c>
      <c r="C353" s="337"/>
      <c r="D353" s="337"/>
      <c r="E353" s="337"/>
      <c r="F353" s="337"/>
      <c r="G353" s="337"/>
      <c r="H353" s="337"/>
      <c r="I353" s="338"/>
    </row>
    <row r="354" spans="1:9" ht="39" customHeight="1" x14ac:dyDescent="0.2">
      <c r="A354" s="123" t="s">
        <v>626</v>
      </c>
      <c r="B354" s="330" t="s">
        <v>627</v>
      </c>
      <c r="C354" s="332"/>
      <c r="D354" s="330" t="s">
        <v>628</v>
      </c>
      <c r="E354" s="332"/>
      <c r="F354" s="330" t="s">
        <v>629</v>
      </c>
      <c r="G354" s="332"/>
      <c r="H354" s="330" t="s">
        <v>630</v>
      </c>
      <c r="I354" s="332"/>
    </row>
    <row r="355" spans="1:9" ht="39" customHeight="1" x14ac:dyDescent="0.2">
      <c r="A355" s="123" t="s">
        <v>631</v>
      </c>
      <c r="B355" s="314" t="s">
        <v>853</v>
      </c>
      <c r="C355" s="314"/>
      <c r="D355" s="314" t="s">
        <v>854</v>
      </c>
      <c r="E355" s="314"/>
      <c r="F355" s="327"/>
      <c r="G355" s="327"/>
      <c r="H355" s="328"/>
      <c r="I355" s="329"/>
    </row>
    <row r="356" spans="1:9" ht="39" customHeight="1" x14ac:dyDescent="0.2">
      <c r="A356" s="123" t="s">
        <v>632</v>
      </c>
      <c r="B356" s="333" t="s">
        <v>689</v>
      </c>
      <c r="C356" s="334"/>
      <c r="D356" s="333" t="s">
        <v>689</v>
      </c>
      <c r="E356" s="334"/>
      <c r="F356" s="327"/>
      <c r="G356" s="327"/>
      <c r="H356" s="328"/>
      <c r="I356" s="329"/>
    </row>
    <row r="357" spans="1:9" ht="39" customHeight="1" x14ac:dyDescent="0.2">
      <c r="A357" s="123" t="s">
        <v>633</v>
      </c>
      <c r="B357" s="335" t="s">
        <v>687</v>
      </c>
      <c r="C357" s="335"/>
      <c r="D357" s="335" t="s">
        <v>687</v>
      </c>
      <c r="E357" s="335"/>
      <c r="F357" s="327"/>
      <c r="G357" s="327"/>
      <c r="H357" s="328"/>
      <c r="I357" s="329"/>
    </row>
    <row r="358" spans="1:9" ht="39" customHeight="1" x14ac:dyDescent="0.2">
      <c r="A358" s="123" t="s">
        <v>634</v>
      </c>
      <c r="B358" s="314" t="s">
        <v>64</v>
      </c>
      <c r="C358" s="314"/>
      <c r="D358" s="314" t="s">
        <v>64</v>
      </c>
      <c r="E358" s="314"/>
      <c r="F358" s="327"/>
      <c r="G358" s="327"/>
      <c r="H358" s="328"/>
      <c r="I358" s="329"/>
    </row>
    <row r="359" spans="1:9" ht="39" customHeight="1" x14ac:dyDescent="0.2">
      <c r="A359" s="123" t="s">
        <v>635</v>
      </c>
      <c r="B359" s="314" t="s">
        <v>848</v>
      </c>
      <c r="C359" s="314"/>
      <c r="D359" s="314" t="s">
        <v>848</v>
      </c>
      <c r="E359" s="314"/>
      <c r="F359" s="327"/>
      <c r="G359" s="327"/>
      <c r="H359" s="328"/>
      <c r="I359" s="329"/>
    </row>
    <row r="360" spans="1:9" ht="39" customHeight="1" x14ac:dyDescent="0.2">
      <c r="A360" s="123" t="s">
        <v>636</v>
      </c>
      <c r="B360" s="314" t="s">
        <v>855</v>
      </c>
      <c r="C360" s="314"/>
      <c r="D360" s="314" t="s">
        <v>856</v>
      </c>
      <c r="E360" s="314"/>
      <c r="F360" s="327"/>
      <c r="G360" s="327"/>
      <c r="H360" s="328"/>
      <c r="I360" s="329"/>
    </row>
    <row r="361" spans="1:9" ht="39" customHeight="1" x14ac:dyDescent="0.2">
      <c r="A361" s="330" t="s">
        <v>637</v>
      </c>
      <c r="B361" s="331"/>
      <c r="C361" s="331"/>
      <c r="D361" s="331"/>
      <c r="E361" s="331"/>
      <c r="F361" s="331"/>
      <c r="G361" s="331"/>
      <c r="H361" s="331"/>
      <c r="I361" s="332"/>
    </row>
    <row r="362" spans="1:9" ht="39" customHeight="1" x14ac:dyDescent="0.2">
      <c r="A362" s="123" t="s">
        <v>638</v>
      </c>
      <c r="B362" s="318" t="s">
        <v>80</v>
      </c>
      <c r="C362" s="319"/>
      <c r="D362" s="320"/>
      <c r="E362" s="145" t="s">
        <v>639</v>
      </c>
      <c r="F362" s="321" t="s">
        <v>80</v>
      </c>
      <c r="G362" s="322"/>
      <c r="H362" s="322"/>
      <c r="I362" s="323"/>
    </row>
    <row r="363" spans="1:9" ht="39" customHeight="1" x14ac:dyDescent="0.2">
      <c r="A363" s="123" t="s">
        <v>640</v>
      </c>
      <c r="B363" s="312" t="s">
        <v>80</v>
      </c>
      <c r="C363" s="312"/>
      <c r="D363" s="312"/>
      <c r="E363" s="312"/>
      <c r="F363" s="312"/>
      <c r="G363" s="312"/>
      <c r="H363" s="312"/>
      <c r="I363" s="312"/>
    </row>
    <row r="364" spans="1:9" ht="39" customHeight="1" x14ac:dyDescent="0.2">
      <c r="A364" s="123" t="s">
        <v>641</v>
      </c>
      <c r="B364" s="312" t="s">
        <v>80</v>
      </c>
      <c r="C364" s="312"/>
      <c r="D364" s="312"/>
      <c r="E364" s="312"/>
      <c r="F364" s="312"/>
      <c r="G364" s="312"/>
      <c r="H364" s="312"/>
      <c r="I364" s="312"/>
    </row>
    <row r="365" spans="1:9" ht="39" customHeight="1" x14ac:dyDescent="0.2">
      <c r="A365" s="123" t="s">
        <v>642</v>
      </c>
      <c r="B365" s="318" t="s">
        <v>80</v>
      </c>
      <c r="C365" s="319"/>
      <c r="D365" s="320"/>
      <c r="E365" s="145" t="s">
        <v>643</v>
      </c>
      <c r="F365" s="318" t="s">
        <v>80</v>
      </c>
      <c r="G365" s="319"/>
      <c r="H365" s="319"/>
      <c r="I365" s="320"/>
    </row>
    <row r="366" spans="1:9" ht="39" customHeight="1" x14ac:dyDescent="0.2">
      <c r="A366" s="324" t="s">
        <v>644</v>
      </c>
      <c r="B366" s="325"/>
      <c r="C366" s="324" t="s">
        <v>645</v>
      </c>
      <c r="D366" s="325"/>
      <c r="E366" s="324" t="s">
        <v>646</v>
      </c>
      <c r="F366" s="326"/>
      <c r="G366" s="325"/>
      <c r="H366" s="324" t="s">
        <v>647</v>
      </c>
      <c r="I366" s="325"/>
    </row>
    <row r="367" spans="1:9" ht="39" customHeight="1" x14ac:dyDescent="0.2">
      <c r="A367" s="312" t="s">
        <v>764</v>
      </c>
      <c r="B367" s="312"/>
      <c r="C367" s="313" t="s">
        <v>935</v>
      </c>
      <c r="D367" s="313"/>
      <c r="E367" s="314" t="s">
        <v>941</v>
      </c>
      <c r="F367" s="314"/>
      <c r="G367" s="314"/>
      <c r="H367" s="315" t="s">
        <v>942</v>
      </c>
      <c r="I367" s="316"/>
    </row>
    <row r="368" spans="1:9" ht="39" customHeight="1" x14ac:dyDescent="0.2">
      <c r="A368" s="317" t="s">
        <v>648</v>
      </c>
      <c r="B368" s="317"/>
      <c r="C368" s="317"/>
      <c r="D368" s="317"/>
      <c r="E368" s="317"/>
      <c r="F368" s="317"/>
      <c r="G368" s="317"/>
      <c r="H368" s="317"/>
      <c r="I368" s="317"/>
    </row>
    <row r="369" spans="1:9" ht="30" customHeight="1" x14ac:dyDescent="0.2">
      <c r="A369" s="145" t="s">
        <v>535</v>
      </c>
      <c r="B369" s="317" t="s">
        <v>649</v>
      </c>
      <c r="C369" s="317"/>
      <c r="D369" s="317"/>
      <c r="E369" s="317"/>
      <c r="F369" s="317"/>
      <c r="G369" s="317"/>
      <c r="H369" s="317"/>
      <c r="I369" s="145" t="s">
        <v>650</v>
      </c>
    </row>
    <row r="370" spans="1:9" ht="30" customHeight="1" x14ac:dyDescent="0.2">
      <c r="A370" s="171">
        <v>44841</v>
      </c>
      <c r="B370" s="309" t="s">
        <v>767</v>
      </c>
      <c r="C370" s="310"/>
      <c r="D370" s="310"/>
      <c r="E370" s="310"/>
      <c r="F370" s="310"/>
      <c r="G370" s="310"/>
      <c r="H370" s="311"/>
      <c r="I370" s="172" t="s">
        <v>693</v>
      </c>
    </row>
    <row r="371" spans="1:9" ht="30" customHeight="1" x14ac:dyDescent="0.2">
      <c r="A371" s="171">
        <v>44925</v>
      </c>
      <c r="B371" s="309" t="s">
        <v>767</v>
      </c>
      <c r="C371" s="310"/>
      <c r="D371" s="310"/>
      <c r="E371" s="310"/>
      <c r="F371" s="310"/>
      <c r="G371" s="310"/>
      <c r="H371" s="311"/>
      <c r="I371" s="172" t="s">
        <v>694</v>
      </c>
    </row>
    <row r="372" spans="1:9" ht="30" customHeight="1" x14ac:dyDescent="0.2">
      <c r="A372" s="171">
        <v>44972</v>
      </c>
      <c r="B372" s="309" t="s">
        <v>967</v>
      </c>
      <c r="C372" s="310"/>
      <c r="D372" s="310"/>
      <c r="E372" s="310"/>
      <c r="F372" s="310"/>
      <c r="G372" s="310"/>
      <c r="H372" s="311"/>
      <c r="I372" s="172" t="s">
        <v>960</v>
      </c>
    </row>
    <row r="373" spans="1:9" ht="31.9" customHeight="1" x14ac:dyDescent="0.2">
      <c r="A373" s="288">
        <v>45293</v>
      </c>
      <c r="B373" s="309" t="s">
        <v>968</v>
      </c>
      <c r="C373" s="310"/>
      <c r="D373" s="310"/>
      <c r="E373" s="310"/>
      <c r="F373" s="310"/>
      <c r="G373" s="310"/>
      <c r="H373" s="311"/>
      <c r="I373" s="172"/>
    </row>
    <row r="374" spans="1:9" ht="22.15" customHeight="1" x14ac:dyDescent="0.2"/>
    <row r="375" spans="1:9" ht="22.15" customHeight="1" x14ac:dyDescent="0.2">
      <c r="A375" s="366" t="s">
        <v>456</v>
      </c>
      <c r="B375" s="367"/>
      <c r="C375" s="367"/>
      <c r="D375" s="367"/>
      <c r="E375" s="367"/>
      <c r="F375" s="367"/>
      <c r="G375" s="367"/>
      <c r="H375" s="367"/>
      <c r="I375" s="368"/>
    </row>
    <row r="376" spans="1:9" ht="22.15" customHeight="1" x14ac:dyDescent="0.2">
      <c r="A376" s="358" t="s">
        <v>457</v>
      </c>
      <c r="B376" s="359"/>
      <c r="C376" s="359"/>
      <c r="D376" s="359"/>
      <c r="E376" s="359"/>
      <c r="F376" s="359"/>
      <c r="G376" s="359"/>
      <c r="H376" s="359"/>
      <c r="I376" s="360"/>
    </row>
    <row r="377" spans="1:9" ht="22.15" customHeight="1" x14ac:dyDescent="0.2">
      <c r="A377" s="358" t="s">
        <v>595</v>
      </c>
      <c r="B377" s="359"/>
      <c r="C377" s="359"/>
      <c r="D377" s="359"/>
      <c r="E377" s="359"/>
      <c r="F377" s="359"/>
      <c r="G377" s="359"/>
      <c r="H377" s="359"/>
      <c r="I377" s="360"/>
    </row>
    <row r="378" spans="1:9" ht="22.15" customHeight="1" x14ac:dyDescent="0.2">
      <c r="A378" s="143"/>
      <c r="B378" s="361" t="s">
        <v>671</v>
      </c>
      <c r="C378" s="361"/>
      <c r="D378" s="361"/>
      <c r="E378" s="361"/>
      <c r="F378" s="362" t="s">
        <v>596</v>
      </c>
      <c r="G378" s="362"/>
      <c r="H378" s="362"/>
      <c r="I378" s="363"/>
    </row>
    <row r="379" spans="1:9" ht="22.15" customHeight="1" x14ac:dyDescent="0.2">
      <c r="A379" s="330" t="s">
        <v>597</v>
      </c>
      <c r="B379" s="331"/>
      <c r="C379" s="331"/>
      <c r="D379" s="331"/>
      <c r="E379" s="331"/>
      <c r="F379" s="331"/>
      <c r="G379" s="331"/>
      <c r="H379" s="331"/>
      <c r="I379" s="332"/>
    </row>
    <row r="380" spans="1:9" ht="39" customHeight="1" x14ac:dyDescent="0.2">
      <c r="A380" s="330" t="s">
        <v>598</v>
      </c>
      <c r="B380" s="331"/>
      <c r="C380" s="331"/>
      <c r="D380" s="331"/>
      <c r="E380" s="331"/>
      <c r="F380" s="331"/>
      <c r="G380" s="331"/>
      <c r="H380" s="331"/>
      <c r="I380" s="332"/>
    </row>
    <row r="381" spans="1:9" ht="39" customHeight="1" x14ac:dyDescent="0.2">
      <c r="A381" s="123" t="s">
        <v>599</v>
      </c>
      <c r="B381" s="144">
        <v>30</v>
      </c>
      <c r="C381" s="330" t="s">
        <v>600</v>
      </c>
      <c r="D381" s="332"/>
      <c r="E381" s="364" t="s">
        <v>751</v>
      </c>
      <c r="F381" s="364"/>
      <c r="G381" s="364"/>
      <c r="H381" s="145" t="s">
        <v>601</v>
      </c>
      <c r="I381" s="146" t="s">
        <v>688</v>
      </c>
    </row>
    <row r="382" spans="1:9" ht="39" customHeight="1" x14ac:dyDescent="0.2">
      <c r="A382" s="123" t="s">
        <v>602</v>
      </c>
      <c r="B382" s="347" t="s">
        <v>479</v>
      </c>
      <c r="C382" s="347"/>
      <c r="D382" s="347"/>
      <c r="E382" s="330" t="s">
        <v>603</v>
      </c>
      <c r="F382" s="332"/>
      <c r="G382" s="365" t="s">
        <v>752</v>
      </c>
      <c r="H382" s="365"/>
      <c r="I382" s="365"/>
    </row>
    <row r="383" spans="1:9" ht="39" customHeight="1" x14ac:dyDescent="0.2">
      <c r="A383" s="123" t="s">
        <v>604</v>
      </c>
      <c r="B383" s="314" t="s">
        <v>857</v>
      </c>
      <c r="C383" s="314"/>
      <c r="D383" s="314"/>
      <c r="E383" s="314"/>
      <c r="F383" s="314"/>
      <c r="G383" s="314"/>
      <c r="H383" s="314"/>
      <c r="I383" s="314"/>
    </row>
    <row r="384" spans="1:9" ht="39" customHeight="1" x14ac:dyDescent="0.2">
      <c r="A384" s="123" t="s">
        <v>605</v>
      </c>
      <c r="B384" s="347" t="s">
        <v>858</v>
      </c>
      <c r="C384" s="347"/>
      <c r="D384" s="347"/>
      <c r="E384" s="347"/>
      <c r="F384" s="347"/>
      <c r="G384" s="347"/>
      <c r="H384" s="347"/>
      <c r="I384" s="347"/>
    </row>
    <row r="385" spans="1:12" ht="39" customHeight="1" x14ac:dyDescent="0.2">
      <c r="A385" s="123" t="s">
        <v>606</v>
      </c>
      <c r="B385" s="147">
        <v>7</v>
      </c>
      <c r="C385" s="147">
        <v>1</v>
      </c>
      <c r="D385" s="147">
        <v>2022</v>
      </c>
      <c r="E385" s="348" t="s">
        <v>607</v>
      </c>
      <c r="F385" s="349"/>
      <c r="G385" s="352">
        <v>31</v>
      </c>
      <c r="H385" s="352">
        <v>12</v>
      </c>
      <c r="I385" s="352">
        <v>2024</v>
      </c>
    </row>
    <row r="386" spans="1:12" ht="39" customHeight="1" x14ac:dyDescent="0.2">
      <c r="A386" s="123" t="s">
        <v>608</v>
      </c>
      <c r="B386" s="147">
        <v>2</v>
      </c>
      <c r="C386" s="147">
        <v>1</v>
      </c>
      <c r="D386" s="147">
        <v>2024</v>
      </c>
      <c r="E386" s="350"/>
      <c r="F386" s="351"/>
      <c r="G386" s="353"/>
      <c r="H386" s="353"/>
      <c r="I386" s="353"/>
    </row>
    <row r="387" spans="1:12" ht="39" customHeight="1" x14ac:dyDescent="0.2">
      <c r="A387" s="123" t="s">
        <v>609</v>
      </c>
      <c r="B387" s="148">
        <v>1</v>
      </c>
      <c r="C387" s="149" t="s">
        <v>610</v>
      </c>
      <c r="D387" s="124" t="s">
        <v>672</v>
      </c>
      <c r="E387" s="354" t="s">
        <v>611</v>
      </c>
      <c r="F387" s="355"/>
      <c r="G387" s="318" t="s">
        <v>672</v>
      </c>
      <c r="H387" s="356"/>
      <c r="I387" s="357"/>
    </row>
    <row r="388" spans="1:12" ht="39" customHeight="1" x14ac:dyDescent="0.2">
      <c r="A388" s="330" t="s">
        <v>612</v>
      </c>
      <c r="B388" s="331"/>
      <c r="C388" s="331"/>
      <c r="D388" s="331"/>
      <c r="E388" s="331"/>
      <c r="F388" s="331"/>
      <c r="G388" s="331"/>
      <c r="H388" s="331"/>
      <c r="I388" s="332"/>
    </row>
    <row r="389" spans="1:12" ht="39" customHeight="1" x14ac:dyDescent="0.2">
      <c r="A389" s="123" t="s">
        <v>613</v>
      </c>
      <c r="B389" s="339" t="s">
        <v>859</v>
      </c>
      <c r="C389" s="340"/>
      <c r="D389" s="145" t="s">
        <v>614</v>
      </c>
      <c r="E389" s="341" t="s">
        <v>673</v>
      </c>
      <c r="F389" s="342"/>
      <c r="G389" s="145" t="s">
        <v>615</v>
      </c>
      <c r="H389" s="314" t="s">
        <v>672</v>
      </c>
      <c r="I389" s="343"/>
    </row>
    <row r="390" spans="1:12" ht="39" customHeight="1" x14ac:dyDescent="0.2">
      <c r="A390" s="123" t="s">
        <v>616</v>
      </c>
      <c r="B390" s="314" t="s">
        <v>674</v>
      </c>
      <c r="C390" s="343"/>
      <c r="D390" s="343"/>
      <c r="E390" s="343"/>
      <c r="F390" s="343"/>
      <c r="G390" s="343"/>
      <c r="H390" s="343"/>
      <c r="I390" s="343"/>
      <c r="L390" s="115">
        <v>2</v>
      </c>
    </row>
    <row r="391" spans="1:12" ht="39" customHeight="1" x14ac:dyDescent="0.2">
      <c r="A391" s="123" t="s">
        <v>617</v>
      </c>
      <c r="B391" s="150" t="s">
        <v>59</v>
      </c>
      <c r="C391" s="145" t="s">
        <v>618</v>
      </c>
      <c r="D391" s="151" t="s">
        <v>53</v>
      </c>
      <c r="E391" s="330" t="s">
        <v>619</v>
      </c>
      <c r="F391" s="332"/>
      <c r="G391" s="140" t="s">
        <v>64</v>
      </c>
      <c r="H391" s="145" t="s">
        <v>620</v>
      </c>
      <c r="I391" s="152">
        <v>1</v>
      </c>
    </row>
    <row r="392" spans="1:12" ht="39" customHeight="1" x14ac:dyDescent="0.2">
      <c r="A392" s="123" t="s">
        <v>621</v>
      </c>
      <c r="B392" s="314" t="s">
        <v>860</v>
      </c>
      <c r="C392" s="314"/>
      <c r="D392" s="314"/>
      <c r="E392" s="314"/>
      <c r="F392" s="314"/>
      <c r="G392" s="314"/>
      <c r="H392" s="314"/>
      <c r="I392" s="314"/>
    </row>
    <row r="393" spans="1:12" ht="39" customHeight="1" x14ac:dyDescent="0.2">
      <c r="A393" s="123" t="s">
        <v>622</v>
      </c>
      <c r="B393" s="344" t="s">
        <v>730</v>
      </c>
      <c r="C393" s="345"/>
      <c r="D393" s="346"/>
      <c r="E393" s="330" t="s">
        <v>623</v>
      </c>
      <c r="F393" s="332"/>
      <c r="G393" s="344" t="s">
        <v>861</v>
      </c>
      <c r="H393" s="345"/>
      <c r="I393" s="346"/>
    </row>
    <row r="394" spans="1:12" ht="39" customHeight="1" x14ac:dyDescent="0.2">
      <c r="A394" s="330" t="s">
        <v>624</v>
      </c>
      <c r="B394" s="331"/>
      <c r="C394" s="331"/>
      <c r="D394" s="331"/>
      <c r="E394" s="331"/>
      <c r="F394" s="331"/>
      <c r="G394" s="331"/>
      <c r="H394" s="331"/>
      <c r="I394" s="332"/>
    </row>
    <row r="395" spans="1:12" ht="39" customHeight="1" x14ac:dyDescent="0.2">
      <c r="A395" s="123" t="s">
        <v>625</v>
      </c>
      <c r="B395" s="336" t="s">
        <v>918</v>
      </c>
      <c r="C395" s="337"/>
      <c r="D395" s="337"/>
      <c r="E395" s="337"/>
      <c r="F395" s="337"/>
      <c r="G395" s="337"/>
      <c r="H395" s="337"/>
      <c r="I395" s="338"/>
    </row>
    <row r="396" spans="1:12" ht="39" customHeight="1" x14ac:dyDescent="0.2">
      <c r="A396" s="123" t="s">
        <v>626</v>
      </c>
      <c r="B396" s="330" t="s">
        <v>627</v>
      </c>
      <c r="C396" s="332"/>
      <c r="D396" s="330" t="s">
        <v>628</v>
      </c>
      <c r="E396" s="332"/>
      <c r="F396" s="330" t="s">
        <v>629</v>
      </c>
      <c r="G396" s="332"/>
      <c r="H396" s="330" t="s">
        <v>630</v>
      </c>
      <c r="I396" s="332"/>
    </row>
    <row r="397" spans="1:12" ht="39" customHeight="1" x14ac:dyDescent="0.2">
      <c r="A397" s="123" t="s">
        <v>631</v>
      </c>
      <c r="B397" s="314" t="s">
        <v>862</v>
      </c>
      <c r="C397" s="314"/>
      <c r="D397" s="314" t="s">
        <v>863</v>
      </c>
      <c r="E397" s="314"/>
      <c r="F397" s="327"/>
      <c r="G397" s="327"/>
      <c r="H397" s="328"/>
      <c r="I397" s="329"/>
    </row>
    <row r="398" spans="1:12" ht="39" customHeight="1" x14ac:dyDescent="0.2">
      <c r="A398" s="123" t="s">
        <v>632</v>
      </c>
      <c r="B398" s="333" t="s">
        <v>689</v>
      </c>
      <c r="C398" s="334"/>
      <c r="D398" s="333" t="s">
        <v>689</v>
      </c>
      <c r="E398" s="334"/>
      <c r="F398" s="327"/>
      <c r="G398" s="327"/>
      <c r="H398" s="328"/>
      <c r="I398" s="329"/>
    </row>
    <row r="399" spans="1:12" ht="39" customHeight="1" x14ac:dyDescent="0.2">
      <c r="A399" s="123" t="s">
        <v>633</v>
      </c>
      <c r="B399" s="335" t="s">
        <v>687</v>
      </c>
      <c r="C399" s="335"/>
      <c r="D399" s="335" t="s">
        <v>687</v>
      </c>
      <c r="E399" s="335"/>
      <c r="F399" s="327"/>
      <c r="G399" s="327"/>
      <c r="H399" s="328"/>
      <c r="I399" s="329"/>
    </row>
    <row r="400" spans="1:12" ht="39" customHeight="1" x14ac:dyDescent="0.2">
      <c r="A400" s="123" t="s">
        <v>634</v>
      </c>
      <c r="B400" s="314" t="s">
        <v>58</v>
      </c>
      <c r="C400" s="314"/>
      <c r="D400" s="314" t="s">
        <v>58</v>
      </c>
      <c r="E400" s="314"/>
      <c r="F400" s="327"/>
      <c r="G400" s="327"/>
      <c r="H400" s="328"/>
      <c r="I400" s="329"/>
    </row>
    <row r="401" spans="1:9" ht="39" customHeight="1" x14ac:dyDescent="0.2">
      <c r="A401" s="123" t="s">
        <v>635</v>
      </c>
      <c r="B401" s="314" t="s">
        <v>859</v>
      </c>
      <c r="C401" s="314"/>
      <c r="D401" s="314" t="s">
        <v>859</v>
      </c>
      <c r="E401" s="314"/>
      <c r="F401" s="327"/>
      <c r="G401" s="327"/>
      <c r="H401" s="328"/>
      <c r="I401" s="329"/>
    </row>
    <row r="402" spans="1:9" ht="39" customHeight="1" x14ac:dyDescent="0.2">
      <c r="A402" s="123" t="s">
        <v>636</v>
      </c>
      <c r="B402" s="314" t="s">
        <v>864</v>
      </c>
      <c r="C402" s="314"/>
      <c r="D402" s="314" t="s">
        <v>865</v>
      </c>
      <c r="E402" s="314"/>
      <c r="F402" s="327"/>
      <c r="G402" s="327"/>
      <c r="H402" s="328"/>
      <c r="I402" s="329"/>
    </row>
    <row r="403" spans="1:9" ht="39" customHeight="1" x14ac:dyDescent="0.2">
      <c r="A403" s="330" t="s">
        <v>637</v>
      </c>
      <c r="B403" s="331"/>
      <c r="C403" s="331"/>
      <c r="D403" s="331"/>
      <c r="E403" s="331"/>
      <c r="F403" s="331"/>
      <c r="G403" s="331"/>
      <c r="H403" s="331"/>
      <c r="I403" s="332"/>
    </row>
    <row r="404" spans="1:9" ht="39" customHeight="1" x14ac:dyDescent="0.2">
      <c r="A404" s="123" t="s">
        <v>638</v>
      </c>
      <c r="B404" s="318" t="s">
        <v>80</v>
      </c>
      <c r="C404" s="319"/>
      <c r="D404" s="320"/>
      <c r="E404" s="145" t="s">
        <v>639</v>
      </c>
      <c r="F404" s="321" t="s">
        <v>80</v>
      </c>
      <c r="G404" s="322"/>
      <c r="H404" s="322"/>
      <c r="I404" s="323"/>
    </row>
    <row r="405" spans="1:9" ht="39" customHeight="1" x14ac:dyDescent="0.2">
      <c r="A405" s="123" t="s">
        <v>640</v>
      </c>
      <c r="B405" s="312" t="s">
        <v>80</v>
      </c>
      <c r="C405" s="312"/>
      <c r="D405" s="312"/>
      <c r="E405" s="312"/>
      <c r="F405" s="312"/>
      <c r="G405" s="312"/>
      <c r="H405" s="312"/>
      <c r="I405" s="312"/>
    </row>
    <row r="406" spans="1:9" ht="39" customHeight="1" x14ac:dyDescent="0.2">
      <c r="A406" s="123" t="s">
        <v>641</v>
      </c>
      <c r="B406" s="312" t="s">
        <v>80</v>
      </c>
      <c r="C406" s="312"/>
      <c r="D406" s="312"/>
      <c r="E406" s="312"/>
      <c r="F406" s="312"/>
      <c r="G406" s="312"/>
      <c r="H406" s="312"/>
      <c r="I406" s="312"/>
    </row>
    <row r="407" spans="1:9" ht="39" customHeight="1" x14ac:dyDescent="0.2">
      <c r="A407" s="123" t="s">
        <v>642</v>
      </c>
      <c r="B407" s="318" t="s">
        <v>80</v>
      </c>
      <c r="C407" s="319"/>
      <c r="D407" s="320"/>
      <c r="E407" s="145" t="s">
        <v>643</v>
      </c>
      <c r="F407" s="318" t="s">
        <v>80</v>
      </c>
      <c r="G407" s="319"/>
      <c r="H407" s="319"/>
      <c r="I407" s="320"/>
    </row>
    <row r="408" spans="1:9" ht="39" customHeight="1" x14ac:dyDescent="0.2">
      <c r="A408" s="324" t="s">
        <v>644</v>
      </c>
      <c r="B408" s="325"/>
      <c r="C408" s="324" t="s">
        <v>645</v>
      </c>
      <c r="D408" s="325"/>
      <c r="E408" s="324" t="s">
        <v>646</v>
      </c>
      <c r="F408" s="326"/>
      <c r="G408" s="325"/>
      <c r="H408" s="324" t="s">
        <v>647</v>
      </c>
      <c r="I408" s="325"/>
    </row>
    <row r="409" spans="1:9" ht="39" customHeight="1" x14ac:dyDescent="0.2">
      <c r="A409" s="312" t="s">
        <v>764</v>
      </c>
      <c r="B409" s="312"/>
      <c r="C409" s="313" t="s">
        <v>935</v>
      </c>
      <c r="D409" s="313"/>
      <c r="E409" s="314" t="s">
        <v>939</v>
      </c>
      <c r="F409" s="314"/>
      <c r="G409" s="314"/>
      <c r="H409" s="315" t="s">
        <v>940</v>
      </c>
      <c r="I409" s="316"/>
    </row>
    <row r="410" spans="1:9" ht="39" customHeight="1" x14ac:dyDescent="0.2">
      <c r="A410" s="317" t="s">
        <v>648</v>
      </c>
      <c r="B410" s="317"/>
      <c r="C410" s="317"/>
      <c r="D410" s="317"/>
      <c r="E410" s="317"/>
      <c r="F410" s="317"/>
      <c r="G410" s="317"/>
      <c r="H410" s="317"/>
      <c r="I410" s="317"/>
    </row>
    <row r="411" spans="1:9" ht="30" customHeight="1" x14ac:dyDescent="0.2">
      <c r="A411" s="145" t="s">
        <v>535</v>
      </c>
      <c r="B411" s="317" t="s">
        <v>649</v>
      </c>
      <c r="C411" s="317"/>
      <c r="D411" s="317"/>
      <c r="E411" s="317"/>
      <c r="F411" s="317"/>
      <c r="G411" s="317"/>
      <c r="H411" s="317"/>
      <c r="I411" s="145" t="s">
        <v>650</v>
      </c>
    </row>
    <row r="412" spans="1:9" ht="30" customHeight="1" x14ac:dyDescent="0.2">
      <c r="A412" s="171">
        <v>44841</v>
      </c>
      <c r="B412" s="309" t="s">
        <v>767</v>
      </c>
      <c r="C412" s="310"/>
      <c r="D412" s="310"/>
      <c r="E412" s="310"/>
      <c r="F412" s="310"/>
      <c r="G412" s="310"/>
      <c r="H412" s="311"/>
      <c r="I412" s="172" t="s">
        <v>693</v>
      </c>
    </row>
    <row r="413" spans="1:9" ht="30" customHeight="1" x14ac:dyDescent="0.2">
      <c r="A413" s="171">
        <v>44925</v>
      </c>
      <c r="B413" s="309" t="s">
        <v>767</v>
      </c>
      <c r="C413" s="310"/>
      <c r="D413" s="310"/>
      <c r="E413" s="310"/>
      <c r="F413" s="310"/>
      <c r="G413" s="310"/>
      <c r="H413" s="311"/>
      <c r="I413" s="172" t="s">
        <v>694</v>
      </c>
    </row>
    <row r="414" spans="1:9" ht="21" customHeight="1" x14ac:dyDescent="0.2">
      <c r="A414" s="288">
        <v>45293</v>
      </c>
      <c r="B414" s="309" t="s">
        <v>968</v>
      </c>
      <c r="C414" s="310"/>
      <c r="D414" s="310"/>
      <c r="E414" s="310"/>
      <c r="F414" s="310"/>
      <c r="G414" s="310"/>
      <c r="H414" s="311"/>
      <c r="I414" s="172"/>
    </row>
    <row r="415" spans="1:9" ht="22.15" customHeight="1" x14ac:dyDescent="0.2"/>
    <row r="416" spans="1:9" ht="22.15" customHeight="1" x14ac:dyDescent="0.2">
      <c r="A416" s="366" t="s">
        <v>456</v>
      </c>
      <c r="B416" s="367"/>
      <c r="C416" s="367"/>
      <c r="D416" s="367"/>
      <c r="E416" s="367"/>
      <c r="F416" s="367"/>
      <c r="G416" s="367"/>
      <c r="H416" s="367"/>
      <c r="I416" s="368"/>
    </row>
    <row r="417" spans="1:12" ht="22.15" customHeight="1" x14ac:dyDescent="0.2">
      <c r="A417" s="358" t="s">
        <v>457</v>
      </c>
      <c r="B417" s="359"/>
      <c r="C417" s="359"/>
      <c r="D417" s="359"/>
      <c r="E417" s="359"/>
      <c r="F417" s="359"/>
      <c r="G417" s="359"/>
      <c r="H417" s="359"/>
      <c r="I417" s="360"/>
    </row>
    <row r="418" spans="1:12" ht="22.15" customHeight="1" x14ac:dyDescent="0.2">
      <c r="A418" s="358" t="s">
        <v>595</v>
      </c>
      <c r="B418" s="359"/>
      <c r="C418" s="359"/>
      <c r="D418" s="359"/>
      <c r="E418" s="359"/>
      <c r="F418" s="359"/>
      <c r="G418" s="359"/>
      <c r="H418" s="359"/>
      <c r="I418" s="360"/>
    </row>
    <row r="419" spans="1:12" ht="22.15" customHeight="1" x14ac:dyDescent="0.2">
      <c r="A419" s="143"/>
      <c r="B419" s="361" t="s">
        <v>671</v>
      </c>
      <c r="C419" s="361"/>
      <c r="D419" s="361"/>
      <c r="E419" s="361"/>
      <c r="F419" s="362" t="s">
        <v>596</v>
      </c>
      <c r="G419" s="362"/>
      <c r="H419" s="362"/>
      <c r="I419" s="363"/>
    </row>
    <row r="420" spans="1:12" ht="22.15" customHeight="1" x14ac:dyDescent="0.2">
      <c r="A420" s="330" t="s">
        <v>597</v>
      </c>
      <c r="B420" s="331"/>
      <c r="C420" s="331"/>
      <c r="D420" s="331"/>
      <c r="E420" s="331"/>
      <c r="F420" s="331"/>
      <c r="G420" s="331"/>
      <c r="H420" s="331"/>
      <c r="I420" s="332"/>
    </row>
    <row r="421" spans="1:12" ht="39" customHeight="1" x14ac:dyDescent="0.2">
      <c r="A421" s="330" t="s">
        <v>598</v>
      </c>
      <c r="B421" s="331"/>
      <c r="C421" s="331"/>
      <c r="D421" s="331"/>
      <c r="E421" s="331"/>
      <c r="F421" s="331"/>
      <c r="G421" s="331"/>
      <c r="H421" s="331"/>
      <c r="I421" s="332"/>
    </row>
    <row r="422" spans="1:12" ht="39" customHeight="1" x14ac:dyDescent="0.2">
      <c r="A422" s="123" t="s">
        <v>599</v>
      </c>
      <c r="B422" s="144">
        <v>31</v>
      </c>
      <c r="C422" s="330" t="s">
        <v>600</v>
      </c>
      <c r="D422" s="332"/>
      <c r="E422" s="364" t="s">
        <v>751</v>
      </c>
      <c r="F422" s="364"/>
      <c r="G422" s="364"/>
      <c r="H422" s="145" t="s">
        <v>601</v>
      </c>
      <c r="I422" s="146" t="s">
        <v>688</v>
      </c>
    </row>
    <row r="423" spans="1:12" ht="39" customHeight="1" x14ac:dyDescent="0.2">
      <c r="A423" s="123" t="s">
        <v>602</v>
      </c>
      <c r="B423" s="347" t="s">
        <v>479</v>
      </c>
      <c r="C423" s="347"/>
      <c r="D423" s="347"/>
      <c r="E423" s="330" t="s">
        <v>603</v>
      </c>
      <c r="F423" s="332"/>
      <c r="G423" s="365" t="s">
        <v>752</v>
      </c>
      <c r="H423" s="365"/>
      <c r="I423" s="365"/>
    </row>
    <row r="424" spans="1:12" ht="39" customHeight="1" x14ac:dyDescent="0.2">
      <c r="A424" s="123" t="s">
        <v>604</v>
      </c>
      <c r="B424" s="347" t="s">
        <v>866</v>
      </c>
      <c r="C424" s="347"/>
      <c r="D424" s="347"/>
      <c r="E424" s="347"/>
      <c r="F424" s="347"/>
      <c r="G424" s="347"/>
      <c r="H424" s="347"/>
      <c r="I424" s="347"/>
    </row>
    <row r="425" spans="1:12" ht="39" customHeight="1" x14ac:dyDescent="0.2">
      <c r="A425" s="123" t="s">
        <v>605</v>
      </c>
      <c r="B425" s="347" t="s">
        <v>867</v>
      </c>
      <c r="C425" s="347"/>
      <c r="D425" s="347"/>
      <c r="E425" s="347"/>
      <c r="F425" s="347"/>
      <c r="G425" s="347"/>
      <c r="H425" s="347"/>
      <c r="I425" s="347"/>
    </row>
    <row r="426" spans="1:12" ht="39" customHeight="1" x14ac:dyDescent="0.2">
      <c r="A426" s="123" t="s">
        <v>606</v>
      </c>
      <c r="B426" s="147">
        <v>7</v>
      </c>
      <c r="C426" s="147">
        <v>1</v>
      </c>
      <c r="D426" s="147">
        <v>2022</v>
      </c>
      <c r="E426" s="348" t="s">
        <v>607</v>
      </c>
      <c r="F426" s="349"/>
      <c r="G426" s="352">
        <v>31</v>
      </c>
      <c r="H426" s="352">
        <v>12</v>
      </c>
      <c r="I426" s="352">
        <v>2024</v>
      </c>
    </row>
    <row r="427" spans="1:12" ht="39" customHeight="1" x14ac:dyDescent="0.2">
      <c r="A427" s="123" t="s">
        <v>608</v>
      </c>
      <c r="B427" s="147">
        <v>2</v>
      </c>
      <c r="C427" s="147">
        <v>1</v>
      </c>
      <c r="D427" s="147">
        <v>2024</v>
      </c>
      <c r="E427" s="350"/>
      <c r="F427" s="351"/>
      <c r="G427" s="353"/>
      <c r="H427" s="353"/>
      <c r="I427" s="353"/>
    </row>
    <row r="428" spans="1:12" ht="39" customHeight="1" x14ac:dyDescent="0.2">
      <c r="A428" s="123" t="s">
        <v>609</v>
      </c>
      <c r="B428" s="148">
        <v>1</v>
      </c>
      <c r="C428" s="149" t="s">
        <v>610</v>
      </c>
      <c r="D428" s="124" t="s">
        <v>672</v>
      </c>
      <c r="E428" s="354" t="s">
        <v>611</v>
      </c>
      <c r="F428" s="355"/>
      <c r="G428" s="318" t="s">
        <v>672</v>
      </c>
      <c r="H428" s="356"/>
      <c r="I428" s="357"/>
    </row>
    <row r="429" spans="1:12" ht="39" customHeight="1" x14ac:dyDescent="0.2">
      <c r="A429" s="330" t="s">
        <v>612</v>
      </c>
      <c r="B429" s="331"/>
      <c r="C429" s="331"/>
      <c r="D429" s="331"/>
      <c r="E429" s="331"/>
      <c r="F429" s="331"/>
      <c r="G429" s="331"/>
      <c r="H429" s="331"/>
      <c r="I429" s="332"/>
    </row>
    <row r="430" spans="1:12" ht="39" customHeight="1" x14ac:dyDescent="0.2">
      <c r="A430" s="123" t="s">
        <v>613</v>
      </c>
      <c r="B430" s="339" t="s">
        <v>868</v>
      </c>
      <c r="C430" s="340"/>
      <c r="D430" s="145" t="s">
        <v>614</v>
      </c>
      <c r="E430" s="341" t="s">
        <v>692</v>
      </c>
      <c r="F430" s="342"/>
      <c r="G430" s="145" t="s">
        <v>615</v>
      </c>
      <c r="H430" s="314" t="s">
        <v>672</v>
      </c>
      <c r="I430" s="343"/>
    </row>
    <row r="431" spans="1:12" ht="39" customHeight="1" x14ac:dyDescent="0.2">
      <c r="A431" s="123" t="s">
        <v>616</v>
      </c>
      <c r="B431" s="314" t="s">
        <v>674</v>
      </c>
      <c r="C431" s="343"/>
      <c r="D431" s="343"/>
      <c r="E431" s="343"/>
      <c r="F431" s="343"/>
      <c r="G431" s="343"/>
      <c r="H431" s="343"/>
      <c r="I431" s="343"/>
      <c r="L431" s="115">
        <v>2</v>
      </c>
    </row>
    <row r="432" spans="1:12" ht="39" customHeight="1" x14ac:dyDescent="0.2">
      <c r="A432" s="123" t="s">
        <v>617</v>
      </c>
      <c r="B432" s="150" t="s">
        <v>59</v>
      </c>
      <c r="C432" s="145" t="s">
        <v>618</v>
      </c>
      <c r="D432" s="151" t="s">
        <v>53</v>
      </c>
      <c r="E432" s="330" t="s">
        <v>619</v>
      </c>
      <c r="F432" s="332"/>
      <c r="G432" s="140" t="s">
        <v>64</v>
      </c>
      <c r="H432" s="145" t="s">
        <v>620</v>
      </c>
      <c r="I432" s="152">
        <v>1</v>
      </c>
    </row>
    <row r="433" spans="1:9" ht="39" customHeight="1" x14ac:dyDescent="0.2">
      <c r="A433" s="123" t="s">
        <v>621</v>
      </c>
      <c r="B433" s="314" t="s">
        <v>869</v>
      </c>
      <c r="C433" s="314"/>
      <c r="D433" s="314"/>
      <c r="E433" s="314"/>
      <c r="F433" s="314"/>
      <c r="G433" s="314"/>
      <c r="H433" s="314"/>
      <c r="I433" s="314"/>
    </row>
    <row r="434" spans="1:9" ht="39" customHeight="1" x14ac:dyDescent="0.2">
      <c r="A434" s="123" t="s">
        <v>622</v>
      </c>
      <c r="B434" s="344" t="s">
        <v>733</v>
      </c>
      <c r="C434" s="345"/>
      <c r="D434" s="346"/>
      <c r="E434" s="330" t="s">
        <v>623</v>
      </c>
      <c r="F434" s="332"/>
      <c r="G434" s="344" t="s">
        <v>870</v>
      </c>
      <c r="H434" s="345"/>
      <c r="I434" s="346"/>
    </row>
    <row r="435" spans="1:9" ht="39" customHeight="1" x14ac:dyDescent="0.2">
      <c r="A435" s="330" t="s">
        <v>624</v>
      </c>
      <c r="B435" s="331"/>
      <c r="C435" s="331"/>
      <c r="D435" s="331"/>
      <c r="E435" s="331"/>
      <c r="F435" s="331"/>
      <c r="G435" s="331"/>
      <c r="H435" s="331"/>
      <c r="I435" s="332"/>
    </row>
    <row r="436" spans="1:9" ht="39" customHeight="1" x14ac:dyDescent="0.2">
      <c r="A436" s="123" t="s">
        <v>625</v>
      </c>
      <c r="B436" s="369" t="s">
        <v>871</v>
      </c>
      <c r="C436" s="370"/>
      <c r="D436" s="370"/>
      <c r="E436" s="370"/>
      <c r="F436" s="370"/>
      <c r="G436" s="370"/>
      <c r="H436" s="370"/>
      <c r="I436" s="371"/>
    </row>
    <row r="437" spans="1:9" ht="39" customHeight="1" x14ac:dyDescent="0.2">
      <c r="A437" s="123" t="s">
        <v>626</v>
      </c>
      <c r="B437" s="330" t="s">
        <v>627</v>
      </c>
      <c r="C437" s="332"/>
      <c r="D437" s="330" t="s">
        <v>628</v>
      </c>
      <c r="E437" s="332"/>
      <c r="F437" s="330" t="s">
        <v>629</v>
      </c>
      <c r="G437" s="332"/>
      <c r="H437" s="330" t="s">
        <v>630</v>
      </c>
      <c r="I437" s="332"/>
    </row>
    <row r="438" spans="1:9" ht="39" customHeight="1" x14ac:dyDescent="0.2">
      <c r="A438" s="123" t="s">
        <v>631</v>
      </c>
      <c r="B438" s="314" t="s">
        <v>872</v>
      </c>
      <c r="C438" s="314"/>
      <c r="D438" s="314" t="s">
        <v>873</v>
      </c>
      <c r="E438" s="314"/>
      <c r="F438" s="327"/>
      <c r="G438" s="327"/>
      <c r="H438" s="328"/>
      <c r="I438" s="329"/>
    </row>
    <row r="439" spans="1:9" ht="39" customHeight="1" x14ac:dyDescent="0.2">
      <c r="A439" s="123" t="s">
        <v>632</v>
      </c>
      <c r="B439" s="333" t="s">
        <v>689</v>
      </c>
      <c r="C439" s="334"/>
      <c r="D439" s="333" t="s">
        <v>689</v>
      </c>
      <c r="E439" s="334"/>
      <c r="F439" s="327"/>
      <c r="G439" s="327"/>
      <c r="H439" s="328"/>
      <c r="I439" s="329"/>
    </row>
    <row r="440" spans="1:9" ht="39" customHeight="1" x14ac:dyDescent="0.2">
      <c r="A440" s="123" t="s">
        <v>633</v>
      </c>
      <c r="B440" s="335" t="s">
        <v>687</v>
      </c>
      <c r="C440" s="335"/>
      <c r="D440" s="335" t="s">
        <v>687</v>
      </c>
      <c r="E440" s="335"/>
      <c r="F440" s="327"/>
      <c r="G440" s="327"/>
      <c r="H440" s="328"/>
      <c r="I440" s="329"/>
    </row>
    <row r="441" spans="1:9" ht="39" customHeight="1" x14ac:dyDescent="0.2">
      <c r="A441" s="123" t="s">
        <v>634</v>
      </c>
      <c r="B441" s="314" t="s">
        <v>64</v>
      </c>
      <c r="C441" s="314"/>
      <c r="D441" s="314" t="s">
        <v>64</v>
      </c>
      <c r="E441" s="314"/>
      <c r="F441" s="327"/>
      <c r="G441" s="327"/>
      <c r="H441" s="328"/>
      <c r="I441" s="329"/>
    </row>
    <row r="442" spans="1:9" ht="39" customHeight="1" x14ac:dyDescent="0.2">
      <c r="A442" s="123" t="s">
        <v>635</v>
      </c>
      <c r="B442" s="314" t="s">
        <v>868</v>
      </c>
      <c r="C442" s="343"/>
      <c r="D442" s="314" t="s">
        <v>868</v>
      </c>
      <c r="E442" s="343"/>
      <c r="F442" s="327"/>
      <c r="G442" s="327"/>
      <c r="H442" s="328"/>
      <c r="I442" s="329"/>
    </row>
    <row r="443" spans="1:9" ht="39" customHeight="1" x14ac:dyDescent="0.2">
      <c r="A443" s="123" t="s">
        <v>636</v>
      </c>
      <c r="B443" s="314" t="s">
        <v>874</v>
      </c>
      <c r="C443" s="314"/>
      <c r="D443" s="314" t="s">
        <v>875</v>
      </c>
      <c r="E443" s="314"/>
      <c r="F443" s="327"/>
      <c r="G443" s="327"/>
      <c r="H443" s="328"/>
      <c r="I443" s="329"/>
    </row>
    <row r="444" spans="1:9" ht="39" customHeight="1" x14ac:dyDescent="0.2">
      <c r="A444" s="330" t="s">
        <v>637</v>
      </c>
      <c r="B444" s="331"/>
      <c r="C444" s="331"/>
      <c r="D444" s="331"/>
      <c r="E444" s="331"/>
      <c r="F444" s="331"/>
      <c r="G444" s="331"/>
      <c r="H444" s="331"/>
      <c r="I444" s="332"/>
    </row>
    <row r="445" spans="1:9" ht="39" customHeight="1" x14ac:dyDescent="0.2">
      <c r="A445" s="123" t="s">
        <v>638</v>
      </c>
      <c r="B445" s="318" t="s">
        <v>80</v>
      </c>
      <c r="C445" s="319"/>
      <c r="D445" s="320"/>
      <c r="E445" s="145" t="s">
        <v>639</v>
      </c>
      <c r="F445" s="321" t="s">
        <v>80</v>
      </c>
      <c r="G445" s="322"/>
      <c r="H445" s="322"/>
      <c r="I445" s="323"/>
    </row>
    <row r="446" spans="1:9" ht="39" customHeight="1" x14ac:dyDescent="0.2">
      <c r="A446" s="123" t="s">
        <v>640</v>
      </c>
      <c r="B446" s="312" t="s">
        <v>80</v>
      </c>
      <c r="C446" s="312"/>
      <c r="D446" s="312"/>
      <c r="E446" s="312"/>
      <c r="F446" s="312"/>
      <c r="G446" s="312"/>
      <c r="H446" s="312"/>
      <c r="I446" s="312"/>
    </row>
    <row r="447" spans="1:9" ht="39" customHeight="1" x14ac:dyDescent="0.2">
      <c r="A447" s="123" t="s">
        <v>641</v>
      </c>
      <c r="B447" s="312" t="s">
        <v>80</v>
      </c>
      <c r="C447" s="312"/>
      <c r="D447" s="312"/>
      <c r="E447" s="312"/>
      <c r="F447" s="312"/>
      <c r="G447" s="312"/>
      <c r="H447" s="312"/>
      <c r="I447" s="312"/>
    </row>
    <row r="448" spans="1:9" ht="39" customHeight="1" x14ac:dyDescent="0.2">
      <c r="A448" s="123" t="s">
        <v>642</v>
      </c>
      <c r="B448" s="318" t="s">
        <v>80</v>
      </c>
      <c r="C448" s="319"/>
      <c r="D448" s="320"/>
      <c r="E448" s="145" t="s">
        <v>643</v>
      </c>
      <c r="F448" s="318" t="s">
        <v>80</v>
      </c>
      <c r="G448" s="319"/>
      <c r="H448" s="319"/>
      <c r="I448" s="320"/>
    </row>
    <row r="449" spans="1:9" ht="39" customHeight="1" x14ac:dyDescent="0.2">
      <c r="A449" s="324" t="s">
        <v>644</v>
      </c>
      <c r="B449" s="325"/>
      <c r="C449" s="324" t="s">
        <v>645</v>
      </c>
      <c r="D449" s="325"/>
      <c r="E449" s="324" t="s">
        <v>646</v>
      </c>
      <c r="F449" s="326"/>
      <c r="G449" s="325"/>
      <c r="H449" s="324" t="s">
        <v>647</v>
      </c>
      <c r="I449" s="325"/>
    </row>
    <row r="450" spans="1:9" ht="39" customHeight="1" x14ac:dyDescent="0.2">
      <c r="A450" s="312" t="s">
        <v>764</v>
      </c>
      <c r="B450" s="312"/>
      <c r="C450" s="313" t="s">
        <v>935</v>
      </c>
      <c r="D450" s="313"/>
      <c r="E450" s="314" t="s">
        <v>939</v>
      </c>
      <c r="F450" s="314"/>
      <c r="G450" s="314"/>
      <c r="H450" s="315" t="s">
        <v>940</v>
      </c>
      <c r="I450" s="316"/>
    </row>
    <row r="451" spans="1:9" ht="39" customHeight="1" x14ac:dyDescent="0.2">
      <c r="A451" s="317" t="s">
        <v>648</v>
      </c>
      <c r="B451" s="317"/>
      <c r="C451" s="317"/>
      <c r="D451" s="317"/>
      <c r="E451" s="317"/>
      <c r="F451" s="317"/>
      <c r="G451" s="317"/>
      <c r="H451" s="317"/>
      <c r="I451" s="317"/>
    </row>
    <row r="452" spans="1:9" ht="30" customHeight="1" x14ac:dyDescent="0.2">
      <c r="A452" s="145" t="s">
        <v>535</v>
      </c>
      <c r="B452" s="317" t="s">
        <v>649</v>
      </c>
      <c r="C452" s="317"/>
      <c r="D452" s="317"/>
      <c r="E452" s="317"/>
      <c r="F452" s="317"/>
      <c r="G452" s="317"/>
      <c r="H452" s="317"/>
      <c r="I452" s="145" t="s">
        <v>650</v>
      </c>
    </row>
    <row r="453" spans="1:9" ht="30" customHeight="1" x14ac:dyDescent="0.2">
      <c r="A453" s="171">
        <v>44841</v>
      </c>
      <c r="B453" s="309" t="s">
        <v>767</v>
      </c>
      <c r="C453" s="310"/>
      <c r="D453" s="310"/>
      <c r="E453" s="310"/>
      <c r="F453" s="310"/>
      <c r="G453" s="310"/>
      <c r="H453" s="311"/>
      <c r="I453" s="172" t="s">
        <v>693</v>
      </c>
    </row>
    <row r="454" spans="1:9" ht="30" customHeight="1" x14ac:dyDescent="0.2">
      <c r="A454" s="171">
        <v>44925</v>
      </c>
      <c r="B454" s="309" t="s">
        <v>767</v>
      </c>
      <c r="C454" s="310"/>
      <c r="D454" s="310"/>
      <c r="E454" s="310"/>
      <c r="F454" s="310"/>
      <c r="G454" s="310"/>
      <c r="H454" s="311"/>
      <c r="I454" s="172" t="s">
        <v>694</v>
      </c>
    </row>
    <row r="455" spans="1:9" ht="27" customHeight="1" x14ac:dyDescent="0.2">
      <c r="A455" s="288">
        <v>45293</v>
      </c>
      <c r="B455" s="309" t="s">
        <v>968</v>
      </c>
      <c r="C455" s="310"/>
      <c r="D455" s="310"/>
      <c r="E455" s="310"/>
      <c r="F455" s="310"/>
      <c r="G455" s="310"/>
      <c r="H455" s="311"/>
      <c r="I455" s="172"/>
    </row>
    <row r="456" spans="1:9" ht="22.15" customHeight="1" x14ac:dyDescent="0.2"/>
    <row r="457" spans="1:9" ht="22.15" customHeight="1" x14ac:dyDescent="0.2">
      <c r="A457" s="366" t="s">
        <v>456</v>
      </c>
      <c r="B457" s="367"/>
      <c r="C457" s="367"/>
      <c r="D457" s="367"/>
      <c r="E457" s="367"/>
      <c r="F457" s="367"/>
      <c r="G457" s="367"/>
      <c r="H457" s="367"/>
      <c r="I457" s="368"/>
    </row>
    <row r="458" spans="1:9" ht="22.15" customHeight="1" x14ac:dyDescent="0.2">
      <c r="A458" s="358" t="s">
        <v>457</v>
      </c>
      <c r="B458" s="359"/>
      <c r="C458" s="359"/>
      <c r="D458" s="359"/>
      <c r="E458" s="359"/>
      <c r="F458" s="359"/>
      <c r="G458" s="359"/>
      <c r="H458" s="359"/>
      <c r="I458" s="360"/>
    </row>
    <row r="459" spans="1:9" ht="22.15" customHeight="1" x14ac:dyDescent="0.2">
      <c r="A459" s="358" t="s">
        <v>595</v>
      </c>
      <c r="B459" s="359"/>
      <c r="C459" s="359"/>
      <c r="D459" s="359"/>
      <c r="E459" s="359"/>
      <c r="F459" s="359"/>
      <c r="G459" s="359"/>
      <c r="H459" s="359"/>
      <c r="I459" s="360"/>
    </row>
    <row r="460" spans="1:9" ht="22.15" customHeight="1" x14ac:dyDescent="0.2">
      <c r="A460" s="143"/>
      <c r="B460" s="361" t="s">
        <v>671</v>
      </c>
      <c r="C460" s="361"/>
      <c r="D460" s="361"/>
      <c r="E460" s="361"/>
      <c r="F460" s="362" t="s">
        <v>596</v>
      </c>
      <c r="G460" s="362"/>
      <c r="H460" s="362"/>
      <c r="I460" s="363"/>
    </row>
    <row r="461" spans="1:9" ht="22.15" customHeight="1" x14ac:dyDescent="0.2">
      <c r="A461" s="330" t="s">
        <v>597</v>
      </c>
      <c r="B461" s="331"/>
      <c r="C461" s="331"/>
      <c r="D461" s="331"/>
      <c r="E461" s="331"/>
      <c r="F461" s="331"/>
      <c r="G461" s="331"/>
      <c r="H461" s="331"/>
      <c r="I461" s="332"/>
    </row>
    <row r="462" spans="1:9" ht="39" customHeight="1" x14ac:dyDescent="0.2">
      <c r="A462" s="330" t="s">
        <v>598</v>
      </c>
      <c r="B462" s="331"/>
      <c r="C462" s="331"/>
      <c r="D462" s="331"/>
      <c r="E462" s="331"/>
      <c r="F462" s="331"/>
      <c r="G462" s="331"/>
      <c r="H462" s="331"/>
      <c r="I462" s="332"/>
    </row>
    <row r="463" spans="1:9" ht="39" customHeight="1" x14ac:dyDescent="0.2">
      <c r="A463" s="123" t="s">
        <v>599</v>
      </c>
      <c r="B463" s="144">
        <v>32</v>
      </c>
      <c r="C463" s="330" t="s">
        <v>600</v>
      </c>
      <c r="D463" s="332"/>
      <c r="E463" s="364" t="s">
        <v>751</v>
      </c>
      <c r="F463" s="364"/>
      <c r="G463" s="364"/>
      <c r="H463" s="145" t="s">
        <v>601</v>
      </c>
      <c r="I463" s="146" t="s">
        <v>688</v>
      </c>
    </row>
    <row r="464" spans="1:9" ht="39" customHeight="1" x14ac:dyDescent="0.2">
      <c r="A464" s="123" t="s">
        <v>602</v>
      </c>
      <c r="B464" s="347" t="s">
        <v>479</v>
      </c>
      <c r="C464" s="347"/>
      <c r="D464" s="347"/>
      <c r="E464" s="330" t="s">
        <v>603</v>
      </c>
      <c r="F464" s="332"/>
      <c r="G464" s="365" t="s">
        <v>752</v>
      </c>
      <c r="H464" s="365"/>
      <c r="I464" s="365"/>
    </row>
    <row r="465" spans="1:12" ht="39" customHeight="1" x14ac:dyDescent="0.2">
      <c r="A465" s="123" t="s">
        <v>604</v>
      </c>
      <c r="B465" s="314" t="s">
        <v>876</v>
      </c>
      <c r="C465" s="314"/>
      <c r="D465" s="314"/>
      <c r="E465" s="314"/>
      <c r="F465" s="314"/>
      <c r="G465" s="314"/>
      <c r="H465" s="314"/>
      <c r="I465" s="314"/>
    </row>
    <row r="466" spans="1:12" ht="39" customHeight="1" x14ac:dyDescent="0.2">
      <c r="A466" s="123" t="s">
        <v>605</v>
      </c>
      <c r="B466" s="347" t="s">
        <v>877</v>
      </c>
      <c r="C466" s="347"/>
      <c r="D466" s="347"/>
      <c r="E466" s="347"/>
      <c r="F466" s="347"/>
      <c r="G466" s="347"/>
      <c r="H466" s="347"/>
      <c r="I466" s="347"/>
    </row>
    <row r="467" spans="1:12" ht="39" customHeight="1" x14ac:dyDescent="0.2">
      <c r="A467" s="123" t="s">
        <v>606</v>
      </c>
      <c r="B467" s="147">
        <v>7</v>
      </c>
      <c r="C467" s="147">
        <v>1</v>
      </c>
      <c r="D467" s="147">
        <v>2022</v>
      </c>
      <c r="E467" s="348" t="s">
        <v>607</v>
      </c>
      <c r="F467" s="349"/>
      <c r="G467" s="352">
        <v>31</v>
      </c>
      <c r="H467" s="352">
        <v>12</v>
      </c>
      <c r="I467" s="352">
        <v>2024</v>
      </c>
    </row>
    <row r="468" spans="1:12" ht="39" customHeight="1" x14ac:dyDescent="0.2">
      <c r="A468" s="123" t="s">
        <v>608</v>
      </c>
      <c r="B468" s="147">
        <v>2</v>
      </c>
      <c r="C468" s="147">
        <v>1</v>
      </c>
      <c r="D468" s="147">
        <v>2024</v>
      </c>
      <c r="E468" s="350"/>
      <c r="F468" s="351"/>
      <c r="G468" s="353"/>
      <c r="H468" s="353"/>
      <c r="I468" s="353"/>
    </row>
    <row r="469" spans="1:12" ht="39" customHeight="1" x14ac:dyDescent="0.2">
      <c r="A469" s="123" t="s">
        <v>609</v>
      </c>
      <c r="B469" s="148">
        <v>1</v>
      </c>
      <c r="C469" s="149" t="s">
        <v>610</v>
      </c>
      <c r="D469" s="124" t="s">
        <v>672</v>
      </c>
      <c r="E469" s="354" t="s">
        <v>611</v>
      </c>
      <c r="F469" s="355"/>
      <c r="G469" s="318" t="s">
        <v>672</v>
      </c>
      <c r="H469" s="356"/>
      <c r="I469" s="357"/>
    </row>
    <row r="470" spans="1:12" ht="39" customHeight="1" x14ac:dyDescent="0.2">
      <c r="A470" s="330" t="s">
        <v>612</v>
      </c>
      <c r="B470" s="331"/>
      <c r="C470" s="331"/>
      <c r="D470" s="331"/>
      <c r="E470" s="331"/>
      <c r="F470" s="331"/>
      <c r="G470" s="331"/>
      <c r="H470" s="331"/>
      <c r="I470" s="332"/>
    </row>
    <row r="471" spans="1:12" ht="39" customHeight="1" x14ac:dyDescent="0.2">
      <c r="A471" s="123" t="s">
        <v>613</v>
      </c>
      <c r="B471" s="339" t="s">
        <v>878</v>
      </c>
      <c r="C471" s="340"/>
      <c r="D471" s="145" t="s">
        <v>614</v>
      </c>
      <c r="E471" s="341" t="s">
        <v>673</v>
      </c>
      <c r="F471" s="342"/>
      <c r="G471" s="145" t="s">
        <v>615</v>
      </c>
      <c r="H471" s="314" t="s">
        <v>672</v>
      </c>
      <c r="I471" s="343"/>
    </row>
    <row r="472" spans="1:12" ht="39" customHeight="1" x14ac:dyDescent="0.2">
      <c r="A472" s="123" t="s">
        <v>616</v>
      </c>
      <c r="B472" s="314" t="s">
        <v>674</v>
      </c>
      <c r="C472" s="343"/>
      <c r="D472" s="343"/>
      <c r="E472" s="343"/>
      <c r="F472" s="343"/>
      <c r="G472" s="343"/>
      <c r="H472" s="343"/>
      <c r="I472" s="343"/>
      <c r="L472" s="115">
        <v>2</v>
      </c>
    </row>
    <row r="473" spans="1:12" ht="39" customHeight="1" x14ac:dyDescent="0.2">
      <c r="A473" s="123" t="s">
        <v>617</v>
      </c>
      <c r="B473" s="150" t="s">
        <v>59</v>
      </c>
      <c r="C473" s="145" t="s">
        <v>618</v>
      </c>
      <c r="D473" s="151" t="s">
        <v>53</v>
      </c>
      <c r="E473" s="330" t="s">
        <v>619</v>
      </c>
      <c r="F473" s="332"/>
      <c r="G473" s="140" t="s">
        <v>62</v>
      </c>
      <c r="H473" s="145" t="s">
        <v>620</v>
      </c>
      <c r="I473" s="152">
        <v>1</v>
      </c>
    </row>
    <row r="474" spans="1:12" ht="39" customHeight="1" x14ac:dyDescent="0.2">
      <c r="A474" s="123" t="s">
        <v>621</v>
      </c>
      <c r="B474" s="314" t="s">
        <v>879</v>
      </c>
      <c r="C474" s="314"/>
      <c r="D474" s="314"/>
      <c r="E474" s="314"/>
      <c r="F474" s="314"/>
      <c r="G474" s="314"/>
      <c r="H474" s="314"/>
      <c r="I474" s="314"/>
    </row>
    <row r="475" spans="1:12" ht="39" customHeight="1" x14ac:dyDescent="0.2">
      <c r="A475" s="123" t="s">
        <v>622</v>
      </c>
      <c r="B475" s="344" t="s">
        <v>735</v>
      </c>
      <c r="C475" s="345"/>
      <c r="D475" s="346"/>
      <c r="E475" s="330" t="s">
        <v>623</v>
      </c>
      <c r="F475" s="332"/>
      <c r="G475" s="344" t="s">
        <v>880</v>
      </c>
      <c r="H475" s="345"/>
      <c r="I475" s="346"/>
    </row>
    <row r="476" spans="1:12" ht="39" customHeight="1" x14ac:dyDescent="0.2">
      <c r="A476" s="330" t="s">
        <v>624</v>
      </c>
      <c r="B476" s="331"/>
      <c r="C476" s="331"/>
      <c r="D476" s="331"/>
      <c r="E476" s="331"/>
      <c r="F476" s="331"/>
      <c r="G476" s="331"/>
      <c r="H476" s="331"/>
      <c r="I476" s="332"/>
    </row>
    <row r="477" spans="1:12" ht="39" customHeight="1" x14ac:dyDescent="0.2">
      <c r="A477" s="123" t="s">
        <v>625</v>
      </c>
      <c r="B477" s="336" t="s">
        <v>881</v>
      </c>
      <c r="C477" s="337"/>
      <c r="D477" s="337"/>
      <c r="E477" s="337"/>
      <c r="F477" s="337"/>
      <c r="G477" s="337"/>
      <c r="H477" s="337"/>
      <c r="I477" s="338"/>
    </row>
    <row r="478" spans="1:12" ht="39" customHeight="1" x14ac:dyDescent="0.2">
      <c r="A478" s="123" t="s">
        <v>626</v>
      </c>
      <c r="B478" s="330" t="s">
        <v>627</v>
      </c>
      <c r="C478" s="332"/>
      <c r="D478" s="330" t="s">
        <v>628</v>
      </c>
      <c r="E478" s="332"/>
      <c r="F478" s="330" t="s">
        <v>629</v>
      </c>
      <c r="G478" s="332"/>
      <c r="H478" s="330" t="s">
        <v>630</v>
      </c>
      <c r="I478" s="332"/>
    </row>
    <row r="479" spans="1:12" ht="39" customHeight="1" x14ac:dyDescent="0.2">
      <c r="A479" s="123" t="s">
        <v>631</v>
      </c>
      <c r="B479" s="314" t="s">
        <v>882</v>
      </c>
      <c r="C479" s="314"/>
      <c r="D479" s="314" t="s">
        <v>883</v>
      </c>
      <c r="E479" s="314"/>
      <c r="F479" s="327"/>
      <c r="G479" s="327"/>
      <c r="H479" s="328"/>
      <c r="I479" s="329"/>
    </row>
    <row r="480" spans="1:12" ht="39" customHeight="1" x14ac:dyDescent="0.2">
      <c r="A480" s="123" t="s">
        <v>632</v>
      </c>
      <c r="B480" s="333" t="s">
        <v>689</v>
      </c>
      <c r="C480" s="334"/>
      <c r="D480" s="333" t="s">
        <v>689</v>
      </c>
      <c r="E480" s="334"/>
      <c r="F480" s="327"/>
      <c r="G480" s="327"/>
      <c r="H480" s="328"/>
      <c r="I480" s="329"/>
    </row>
    <row r="481" spans="1:9" ht="39" customHeight="1" x14ac:dyDescent="0.2">
      <c r="A481" s="123" t="s">
        <v>633</v>
      </c>
      <c r="B481" s="335" t="s">
        <v>687</v>
      </c>
      <c r="C481" s="335"/>
      <c r="D481" s="335" t="s">
        <v>687</v>
      </c>
      <c r="E481" s="335"/>
      <c r="F481" s="327"/>
      <c r="G481" s="327"/>
      <c r="H481" s="328"/>
      <c r="I481" s="329"/>
    </row>
    <row r="482" spans="1:9" ht="39" customHeight="1" x14ac:dyDescent="0.2">
      <c r="A482" s="123" t="s">
        <v>634</v>
      </c>
      <c r="B482" s="314" t="s">
        <v>58</v>
      </c>
      <c r="C482" s="314"/>
      <c r="D482" s="314" t="s">
        <v>58</v>
      </c>
      <c r="E482" s="314"/>
      <c r="F482" s="327"/>
      <c r="G482" s="327"/>
      <c r="H482" s="328"/>
      <c r="I482" s="329"/>
    </row>
    <row r="483" spans="1:9" ht="39" customHeight="1" x14ac:dyDescent="0.2">
      <c r="A483" s="123" t="s">
        <v>635</v>
      </c>
      <c r="B483" s="314" t="s">
        <v>878</v>
      </c>
      <c r="C483" s="314"/>
      <c r="D483" s="314" t="s">
        <v>878</v>
      </c>
      <c r="E483" s="314"/>
      <c r="F483" s="327"/>
      <c r="G483" s="327"/>
      <c r="H483" s="328"/>
      <c r="I483" s="329"/>
    </row>
    <row r="484" spans="1:9" ht="39" customHeight="1" x14ac:dyDescent="0.2">
      <c r="A484" s="123" t="s">
        <v>636</v>
      </c>
      <c r="B484" s="314" t="s">
        <v>884</v>
      </c>
      <c r="C484" s="314"/>
      <c r="D484" s="314" t="s">
        <v>885</v>
      </c>
      <c r="E484" s="314"/>
      <c r="F484" s="327"/>
      <c r="G484" s="327"/>
      <c r="H484" s="328"/>
      <c r="I484" s="329"/>
    </row>
    <row r="485" spans="1:9" ht="39" customHeight="1" x14ac:dyDescent="0.2">
      <c r="A485" s="330" t="s">
        <v>637</v>
      </c>
      <c r="B485" s="331"/>
      <c r="C485" s="331"/>
      <c r="D485" s="331"/>
      <c r="E485" s="331"/>
      <c r="F485" s="331"/>
      <c r="G485" s="331"/>
      <c r="H485" s="331"/>
      <c r="I485" s="332"/>
    </row>
    <row r="486" spans="1:9" ht="39" customHeight="1" x14ac:dyDescent="0.2">
      <c r="A486" s="123" t="s">
        <v>638</v>
      </c>
      <c r="B486" s="318" t="s">
        <v>80</v>
      </c>
      <c r="C486" s="319"/>
      <c r="D486" s="320"/>
      <c r="E486" s="145" t="s">
        <v>639</v>
      </c>
      <c r="F486" s="321" t="s">
        <v>80</v>
      </c>
      <c r="G486" s="322"/>
      <c r="H486" s="322"/>
      <c r="I486" s="323"/>
    </row>
    <row r="487" spans="1:9" ht="39" customHeight="1" x14ac:dyDescent="0.2">
      <c r="A487" s="123" t="s">
        <v>640</v>
      </c>
      <c r="B487" s="312" t="s">
        <v>80</v>
      </c>
      <c r="C487" s="312"/>
      <c r="D487" s="312"/>
      <c r="E487" s="312"/>
      <c r="F487" s="312"/>
      <c r="G487" s="312"/>
      <c r="H487" s="312"/>
      <c r="I487" s="312"/>
    </row>
    <row r="488" spans="1:9" ht="39" customHeight="1" x14ac:dyDescent="0.2">
      <c r="A488" s="123" t="s">
        <v>641</v>
      </c>
      <c r="B488" s="312" t="s">
        <v>80</v>
      </c>
      <c r="C488" s="312"/>
      <c r="D488" s="312"/>
      <c r="E488" s="312"/>
      <c r="F488" s="312"/>
      <c r="G488" s="312"/>
      <c r="H488" s="312"/>
      <c r="I488" s="312"/>
    </row>
    <row r="489" spans="1:9" ht="39" customHeight="1" x14ac:dyDescent="0.2">
      <c r="A489" s="123" t="s">
        <v>642</v>
      </c>
      <c r="B489" s="318" t="s">
        <v>80</v>
      </c>
      <c r="C489" s="319"/>
      <c r="D489" s="320"/>
      <c r="E489" s="145" t="s">
        <v>643</v>
      </c>
      <c r="F489" s="318" t="s">
        <v>80</v>
      </c>
      <c r="G489" s="319"/>
      <c r="H489" s="319"/>
      <c r="I489" s="320"/>
    </row>
    <row r="490" spans="1:9" ht="39" customHeight="1" x14ac:dyDescent="0.2">
      <c r="A490" s="324" t="s">
        <v>644</v>
      </c>
      <c r="B490" s="325"/>
      <c r="C490" s="324" t="s">
        <v>645</v>
      </c>
      <c r="D490" s="325"/>
      <c r="E490" s="324" t="s">
        <v>646</v>
      </c>
      <c r="F490" s="326"/>
      <c r="G490" s="325"/>
      <c r="H490" s="324" t="s">
        <v>647</v>
      </c>
      <c r="I490" s="325"/>
    </row>
    <row r="491" spans="1:9" ht="39" customHeight="1" x14ac:dyDescent="0.2">
      <c r="A491" s="312" t="s">
        <v>764</v>
      </c>
      <c r="B491" s="312"/>
      <c r="C491" s="313" t="s">
        <v>935</v>
      </c>
      <c r="D491" s="313"/>
      <c r="E491" s="314" t="s">
        <v>939</v>
      </c>
      <c r="F491" s="314"/>
      <c r="G491" s="314"/>
      <c r="H491" s="315" t="s">
        <v>940</v>
      </c>
      <c r="I491" s="316"/>
    </row>
    <row r="492" spans="1:9" ht="39" customHeight="1" x14ac:dyDescent="0.2">
      <c r="A492" s="317" t="s">
        <v>648</v>
      </c>
      <c r="B492" s="317"/>
      <c r="C492" s="317"/>
      <c r="D492" s="317"/>
      <c r="E492" s="317"/>
      <c r="F492" s="317"/>
      <c r="G492" s="317"/>
      <c r="H492" s="317"/>
      <c r="I492" s="317"/>
    </row>
    <row r="493" spans="1:9" ht="30" customHeight="1" x14ac:dyDescent="0.2">
      <c r="A493" s="145" t="s">
        <v>535</v>
      </c>
      <c r="B493" s="317" t="s">
        <v>649</v>
      </c>
      <c r="C493" s="317"/>
      <c r="D493" s="317"/>
      <c r="E493" s="317"/>
      <c r="F493" s="317"/>
      <c r="G493" s="317"/>
      <c r="H493" s="317"/>
      <c r="I493" s="145" t="s">
        <v>650</v>
      </c>
    </row>
    <row r="494" spans="1:9" ht="30" customHeight="1" x14ac:dyDescent="0.2">
      <c r="A494" s="171">
        <v>44841</v>
      </c>
      <c r="B494" s="309" t="s">
        <v>767</v>
      </c>
      <c r="C494" s="310"/>
      <c r="D494" s="310"/>
      <c r="E494" s="310"/>
      <c r="F494" s="310"/>
      <c r="G494" s="310"/>
      <c r="H494" s="311"/>
      <c r="I494" s="172" t="s">
        <v>693</v>
      </c>
    </row>
    <row r="495" spans="1:9" ht="30" customHeight="1" x14ac:dyDescent="0.2">
      <c r="A495" s="171">
        <v>44925</v>
      </c>
      <c r="B495" s="309" t="s">
        <v>767</v>
      </c>
      <c r="C495" s="310"/>
      <c r="D495" s="310"/>
      <c r="E495" s="310"/>
      <c r="F495" s="310"/>
      <c r="G495" s="310"/>
      <c r="H495" s="311"/>
      <c r="I495" s="172" t="s">
        <v>694</v>
      </c>
    </row>
    <row r="496" spans="1:9" ht="30.4" customHeight="1" x14ac:dyDescent="0.2">
      <c r="A496" s="171">
        <v>45293</v>
      </c>
      <c r="B496" s="309" t="s">
        <v>968</v>
      </c>
      <c r="C496" s="310"/>
      <c r="D496" s="310"/>
      <c r="E496" s="310"/>
      <c r="F496" s="310"/>
      <c r="G496" s="310"/>
      <c r="H496" s="311"/>
      <c r="I496" s="172"/>
    </row>
  </sheetData>
  <mergeCells count="966">
    <mergeCell ref="A45:I45"/>
    <mergeCell ref="B46:E46"/>
    <mergeCell ref="F46:I46"/>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40:H40"/>
    <mergeCell ref="B41:H41"/>
    <mergeCell ref="B28:C28"/>
    <mergeCell ref="D28:E28"/>
    <mergeCell ref="F28:G28"/>
    <mergeCell ref="H28:I28"/>
    <mergeCell ref="A29:I29"/>
    <mergeCell ref="B30:D30"/>
    <mergeCell ref="F30:I30"/>
    <mergeCell ref="B31:I31"/>
    <mergeCell ref="B32:I32"/>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A5:I5"/>
    <mergeCell ref="A6:I6"/>
    <mergeCell ref="C7:D7"/>
    <mergeCell ref="A1:I1"/>
    <mergeCell ref="A2:I2"/>
    <mergeCell ref="A3:I3"/>
    <mergeCell ref="F4:I4"/>
    <mergeCell ref="E7:G7"/>
    <mergeCell ref="B4:E4"/>
    <mergeCell ref="B8:D8"/>
    <mergeCell ref="B9:I9"/>
    <mergeCell ref="B10:I10"/>
    <mergeCell ref="E11:F12"/>
    <mergeCell ref="G11:G12"/>
    <mergeCell ref="H11:H12"/>
    <mergeCell ref="I11:I12"/>
    <mergeCell ref="E8:F8"/>
    <mergeCell ref="G8:I8"/>
    <mergeCell ref="E13:F13"/>
    <mergeCell ref="G13:I13"/>
    <mergeCell ref="A44:I44"/>
    <mergeCell ref="A47:I47"/>
    <mergeCell ref="A43:I43"/>
    <mergeCell ref="B51:I51"/>
    <mergeCell ref="A48:I48"/>
    <mergeCell ref="C49:D49"/>
    <mergeCell ref="E49:G49"/>
    <mergeCell ref="B50:D50"/>
    <mergeCell ref="E50:F50"/>
    <mergeCell ref="G50:I50"/>
    <mergeCell ref="A14:I14"/>
    <mergeCell ref="B15:C15"/>
    <mergeCell ref="E15:F15"/>
    <mergeCell ref="H15:I15"/>
    <mergeCell ref="B16:I16"/>
    <mergeCell ref="E17:F17"/>
    <mergeCell ref="B18:I18"/>
    <mergeCell ref="B19:D19"/>
    <mergeCell ref="E19:F19"/>
    <mergeCell ref="G19:I19"/>
    <mergeCell ref="A20:I20"/>
    <mergeCell ref="B21:I21"/>
    <mergeCell ref="B52:I52"/>
    <mergeCell ref="E53:F54"/>
    <mergeCell ref="G53:G54"/>
    <mergeCell ref="H53:H54"/>
    <mergeCell ref="I53:I54"/>
    <mergeCell ref="E55:F55"/>
    <mergeCell ref="G55:I55"/>
    <mergeCell ref="A56:I56"/>
    <mergeCell ref="B57:C57"/>
    <mergeCell ref="E57:F57"/>
    <mergeCell ref="H57:I57"/>
    <mergeCell ref="B58:I58"/>
    <mergeCell ref="E59:F59"/>
    <mergeCell ref="B60:I60"/>
    <mergeCell ref="B64:C64"/>
    <mergeCell ref="D64:E64"/>
    <mergeCell ref="F64:G64"/>
    <mergeCell ref="H64:I64"/>
    <mergeCell ref="B65:C65"/>
    <mergeCell ref="D65:E65"/>
    <mergeCell ref="F65:G65"/>
    <mergeCell ref="H65:I65"/>
    <mergeCell ref="B61:D61"/>
    <mergeCell ref="E61:F61"/>
    <mergeCell ref="G61:I61"/>
    <mergeCell ref="A62:I62"/>
    <mergeCell ref="B63:I63"/>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73:I73"/>
    <mergeCell ref="B70:C70"/>
    <mergeCell ref="D70:E70"/>
    <mergeCell ref="F70:G70"/>
    <mergeCell ref="H70:I70"/>
    <mergeCell ref="A71:I71"/>
    <mergeCell ref="B72:D72"/>
    <mergeCell ref="F72:I72"/>
    <mergeCell ref="B74:I74"/>
    <mergeCell ref="A86:I86"/>
    <mergeCell ref="B125:H125"/>
    <mergeCell ref="B81:H81"/>
    <mergeCell ref="B83:H83"/>
    <mergeCell ref="B75:D75"/>
    <mergeCell ref="F75:I75"/>
    <mergeCell ref="B79:H79"/>
    <mergeCell ref="B80:H80"/>
    <mergeCell ref="A76:B76"/>
    <mergeCell ref="C76:D76"/>
    <mergeCell ref="E76:G76"/>
    <mergeCell ref="H76:I76"/>
    <mergeCell ref="A77:B77"/>
    <mergeCell ref="C77:D77"/>
    <mergeCell ref="E77:G77"/>
    <mergeCell ref="H77:I77"/>
    <mergeCell ref="A78:I78"/>
    <mergeCell ref="A87:I87"/>
    <mergeCell ref="A88:I88"/>
    <mergeCell ref="B89:E89"/>
    <mergeCell ref="F89:I89"/>
    <mergeCell ref="A90:I90"/>
    <mergeCell ref="A91:I91"/>
    <mergeCell ref="C92:D92"/>
    <mergeCell ref="E92:G92"/>
    <mergeCell ref="B93:D93"/>
    <mergeCell ref="E93:F93"/>
    <mergeCell ref="G93:I93"/>
    <mergeCell ref="B94:I94"/>
    <mergeCell ref="B95:I95"/>
    <mergeCell ref="E96:F97"/>
    <mergeCell ref="G96:G97"/>
    <mergeCell ref="H96:H97"/>
    <mergeCell ref="I96:I97"/>
    <mergeCell ref="E98:F98"/>
    <mergeCell ref="G98:I98"/>
    <mergeCell ref="A99:I99"/>
    <mergeCell ref="B100:C100"/>
    <mergeCell ref="E100:F100"/>
    <mergeCell ref="H100:I100"/>
    <mergeCell ref="B101:I101"/>
    <mergeCell ref="E102:F102"/>
    <mergeCell ref="B103:I103"/>
    <mergeCell ref="B104:D104"/>
    <mergeCell ref="E104:F104"/>
    <mergeCell ref="G104:I104"/>
    <mergeCell ref="A105:I105"/>
    <mergeCell ref="B106:I106"/>
    <mergeCell ref="B107:C107"/>
    <mergeCell ref="D107:E107"/>
    <mergeCell ref="F107:G107"/>
    <mergeCell ref="H107:I107"/>
    <mergeCell ref="B108:C108"/>
    <mergeCell ref="D108:E108"/>
    <mergeCell ref="F108:G108"/>
    <mergeCell ref="H108:I108"/>
    <mergeCell ref="B109:C109"/>
    <mergeCell ref="D109:E109"/>
    <mergeCell ref="F109:G109"/>
    <mergeCell ref="H109:I109"/>
    <mergeCell ref="B110:C110"/>
    <mergeCell ref="D110:E110"/>
    <mergeCell ref="F110:G110"/>
    <mergeCell ref="H110:I110"/>
    <mergeCell ref="B111:C111"/>
    <mergeCell ref="D111:E111"/>
    <mergeCell ref="F111:G111"/>
    <mergeCell ref="H111:I111"/>
    <mergeCell ref="B112:C112"/>
    <mergeCell ref="D112:E112"/>
    <mergeCell ref="F112:G112"/>
    <mergeCell ref="H112:I112"/>
    <mergeCell ref="B113:C113"/>
    <mergeCell ref="D113:E113"/>
    <mergeCell ref="F113:G113"/>
    <mergeCell ref="H113:I113"/>
    <mergeCell ref="A114:I114"/>
    <mergeCell ref="B115:D115"/>
    <mergeCell ref="F115:I115"/>
    <mergeCell ref="B116:I116"/>
    <mergeCell ref="B117:I117"/>
    <mergeCell ref="B118:D118"/>
    <mergeCell ref="F118:I118"/>
    <mergeCell ref="A119:B119"/>
    <mergeCell ref="C119:D119"/>
    <mergeCell ref="E119:G119"/>
    <mergeCell ref="H119:I119"/>
    <mergeCell ref="A120:B120"/>
    <mergeCell ref="C120:D120"/>
    <mergeCell ref="E120:G120"/>
    <mergeCell ref="H120:I120"/>
    <mergeCell ref="A121:I121"/>
    <mergeCell ref="B122:H122"/>
    <mergeCell ref="B123:H123"/>
    <mergeCell ref="B124:H124"/>
    <mergeCell ref="A127:I127"/>
    <mergeCell ref="A128:I128"/>
    <mergeCell ref="A129:I129"/>
    <mergeCell ref="B130:E130"/>
    <mergeCell ref="F130:I130"/>
    <mergeCell ref="A131:I131"/>
    <mergeCell ref="A132:I132"/>
    <mergeCell ref="C133:D133"/>
    <mergeCell ref="E133:G133"/>
    <mergeCell ref="B134:D134"/>
    <mergeCell ref="E134:F134"/>
    <mergeCell ref="G134:I134"/>
    <mergeCell ref="B135:I135"/>
    <mergeCell ref="B136:I136"/>
    <mergeCell ref="E137:F138"/>
    <mergeCell ref="G137:G138"/>
    <mergeCell ref="H137:H138"/>
    <mergeCell ref="I137:I138"/>
    <mergeCell ref="E139:F139"/>
    <mergeCell ref="G139:I139"/>
    <mergeCell ref="A140:I140"/>
    <mergeCell ref="B141:C141"/>
    <mergeCell ref="E141:F141"/>
    <mergeCell ref="H141:I141"/>
    <mergeCell ref="B142:I142"/>
    <mergeCell ref="E143:F143"/>
    <mergeCell ref="B144:I144"/>
    <mergeCell ref="B145:D145"/>
    <mergeCell ref="E145:F145"/>
    <mergeCell ref="G145:I145"/>
    <mergeCell ref="A146:I146"/>
    <mergeCell ref="B147:I147"/>
    <mergeCell ref="B148:C148"/>
    <mergeCell ref="D148:E148"/>
    <mergeCell ref="F148:G148"/>
    <mergeCell ref="H148:I148"/>
    <mergeCell ref="B149:C149"/>
    <mergeCell ref="D149:E149"/>
    <mergeCell ref="F149:G149"/>
    <mergeCell ref="H149:I149"/>
    <mergeCell ref="B150:C150"/>
    <mergeCell ref="D150:E150"/>
    <mergeCell ref="F150:G150"/>
    <mergeCell ref="H150:I150"/>
    <mergeCell ref="B151:C151"/>
    <mergeCell ref="D151:E151"/>
    <mergeCell ref="F151:G151"/>
    <mergeCell ref="H151:I151"/>
    <mergeCell ref="B152:C152"/>
    <mergeCell ref="D152:E152"/>
    <mergeCell ref="F152:G152"/>
    <mergeCell ref="H152:I152"/>
    <mergeCell ref="B153:C153"/>
    <mergeCell ref="D153:E153"/>
    <mergeCell ref="F153:G153"/>
    <mergeCell ref="H153:I153"/>
    <mergeCell ref="B154:C154"/>
    <mergeCell ref="D154:E154"/>
    <mergeCell ref="F154:G154"/>
    <mergeCell ref="H154:I154"/>
    <mergeCell ref="A155:I155"/>
    <mergeCell ref="B156:D156"/>
    <mergeCell ref="F156:I156"/>
    <mergeCell ref="B157:I157"/>
    <mergeCell ref="B158:I158"/>
    <mergeCell ref="B159:D159"/>
    <mergeCell ref="F159:I159"/>
    <mergeCell ref="A160:B160"/>
    <mergeCell ref="C160:D160"/>
    <mergeCell ref="E160:G160"/>
    <mergeCell ref="H160:I160"/>
    <mergeCell ref="A161:B161"/>
    <mergeCell ref="C161:D161"/>
    <mergeCell ref="E161:G161"/>
    <mergeCell ref="H161:I161"/>
    <mergeCell ref="A162:I162"/>
    <mergeCell ref="B163:H163"/>
    <mergeCell ref="B164:H164"/>
    <mergeCell ref="B165:H165"/>
    <mergeCell ref="A168:I168"/>
    <mergeCell ref="B166:H166"/>
    <mergeCell ref="A169:I169"/>
    <mergeCell ref="A170:I170"/>
    <mergeCell ref="B171:E171"/>
    <mergeCell ref="F171:I171"/>
    <mergeCell ref="A172:I172"/>
    <mergeCell ref="A173:I173"/>
    <mergeCell ref="C174:D174"/>
    <mergeCell ref="E174:G174"/>
    <mergeCell ref="B175:D175"/>
    <mergeCell ref="E175:F175"/>
    <mergeCell ref="G175:I175"/>
    <mergeCell ref="B176:I176"/>
    <mergeCell ref="B177:I177"/>
    <mergeCell ref="E178:F179"/>
    <mergeCell ref="G178:G179"/>
    <mergeCell ref="H178:H179"/>
    <mergeCell ref="I178:I179"/>
    <mergeCell ref="E180:F180"/>
    <mergeCell ref="G180:I180"/>
    <mergeCell ref="A181:I181"/>
    <mergeCell ref="B182:C182"/>
    <mergeCell ref="E182:F182"/>
    <mergeCell ref="H182:I182"/>
    <mergeCell ref="B183:I183"/>
    <mergeCell ref="E184:F184"/>
    <mergeCell ref="B185:I185"/>
    <mergeCell ref="B186:D186"/>
    <mergeCell ref="E186:F186"/>
    <mergeCell ref="G186:I186"/>
    <mergeCell ref="A187:I187"/>
    <mergeCell ref="B188:I188"/>
    <mergeCell ref="B189:C189"/>
    <mergeCell ref="D189:E189"/>
    <mergeCell ref="F189:G189"/>
    <mergeCell ref="H189:I189"/>
    <mergeCell ref="B190:C190"/>
    <mergeCell ref="D190:E190"/>
    <mergeCell ref="F190:G190"/>
    <mergeCell ref="H190:I190"/>
    <mergeCell ref="B191:C191"/>
    <mergeCell ref="D191:E191"/>
    <mergeCell ref="F191:G191"/>
    <mergeCell ref="H191:I191"/>
    <mergeCell ref="B192:C192"/>
    <mergeCell ref="D192:E192"/>
    <mergeCell ref="F192:G192"/>
    <mergeCell ref="H192:I192"/>
    <mergeCell ref="B193:C193"/>
    <mergeCell ref="D193:E193"/>
    <mergeCell ref="F193:G193"/>
    <mergeCell ref="H193:I193"/>
    <mergeCell ref="B194:C194"/>
    <mergeCell ref="D194:E194"/>
    <mergeCell ref="F194:G194"/>
    <mergeCell ref="H194:I194"/>
    <mergeCell ref="B195:C195"/>
    <mergeCell ref="D195:E195"/>
    <mergeCell ref="F195:G195"/>
    <mergeCell ref="H195:I195"/>
    <mergeCell ref="A196:I196"/>
    <mergeCell ref="B197:D197"/>
    <mergeCell ref="F197:I197"/>
    <mergeCell ref="B198:I198"/>
    <mergeCell ref="B199:I199"/>
    <mergeCell ref="B200:D200"/>
    <mergeCell ref="F200:I200"/>
    <mergeCell ref="A201:B201"/>
    <mergeCell ref="C201:D201"/>
    <mergeCell ref="E201:G201"/>
    <mergeCell ref="H201:I201"/>
    <mergeCell ref="A202:B202"/>
    <mergeCell ref="C202:D202"/>
    <mergeCell ref="E202:G202"/>
    <mergeCell ref="H202:I202"/>
    <mergeCell ref="A203:I203"/>
    <mergeCell ref="B204:H204"/>
    <mergeCell ref="B205:H205"/>
    <mergeCell ref="B206:H206"/>
    <mergeCell ref="A209:I209"/>
    <mergeCell ref="A210:I210"/>
    <mergeCell ref="A211:I211"/>
    <mergeCell ref="B212:E212"/>
    <mergeCell ref="F212:I212"/>
    <mergeCell ref="A213:I213"/>
    <mergeCell ref="A214:I214"/>
    <mergeCell ref="C215:D215"/>
    <mergeCell ref="E215:G215"/>
    <mergeCell ref="B216:D216"/>
    <mergeCell ref="E216:F216"/>
    <mergeCell ref="G216:I216"/>
    <mergeCell ref="B217:I217"/>
    <mergeCell ref="B218:I218"/>
    <mergeCell ref="E219:F220"/>
    <mergeCell ref="G219:G220"/>
    <mergeCell ref="H219:H220"/>
    <mergeCell ref="I219:I220"/>
    <mergeCell ref="E221:F221"/>
    <mergeCell ref="G221:I221"/>
    <mergeCell ref="A222:I222"/>
    <mergeCell ref="B223:C223"/>
    <mergeCell ref="E223:F223"/>
    <mergeCell ref="H223:I223"/>
    <mergeCell ref="B224:I224"/>
    <mergeCell ref="E225:F225"/>
    <mergeCell ref="B226:I226"/>
    <mergeCell ref="B227:D227"/>
    <mergeCell ref="E227:F227"/>
    <mergeCell ref="G227:I227"/>
    <mergeCell ref="A228:I228"/>
    <mergeCell ref="B229:I229"/>
    <mergeCell ref="B230:C230"/>
    <mergeCell ref="D230:E230"/>
    <mergeCell ref="F230:G230"/>
    <mergeCell ref="H230:I230"/>
    <mergeCell ref="B231:C231"/>
    <mergeCell ref="D231:E231"/>
    <mergeCell ref="F231:G231"/>
    <mergeCell ref="H231:I231"/>
    <mergeCell ref="B232:C232"/>
    <mergeCell ref="D232:E232"/>
    <mergeCell ref="F232:G232"/>
    <mergeCell ref="H232:I232"/>
    <mergeCell ref="B233:C233"/>
    <mergeCell ref="D233:E233"/>
    <mergeCell ref="F233:G233"/>
    <mergeCell ref="H233:I233"/>
    <mergeCell ref="B234:C234"/>
    <mergeCell ref="D234:E234"/>
    <mergeCell ref="F234:G234"/>
    <mergeCell ref="H234:I234"/>
    <mergeCell ref="B235:C235"/>
    <mergeCell ref="D235:E235"/>
    <mergeCell ref="F235:G235"/>
    <mergeCell ref="H235:I235"/>
    <mergeCell ref="B236:C236"/>
    <mergeCell ref="D236:E236"/>
    <mergeCell ref="F236:G236"/>
    <mergeCell ref="H236:I236"/>
    <mergeCell ref="A237:I237"/>
    <mergeCell ref="A243:B243"/>
    <mergeCell ref="C243:D243"/>
    <mergeCell ref="E243:G243"/>
    <mergeCell ref="H243:I243"/>
    <mergeCell ref="A244:I244"/>
    <mergeCell ref="B245:H245"/>
    <mergeCell ref="B246:H246"/>
    <mergeCell ref="B247:H247"/>
    <mergeCell ref="B238:D238"/>
    <mergeCell ref="F238:I238"/>
    <mergeCell ref="B239:I239"/>
    <mergeCell ref="B240:I240"/>
    <mergeCell ref="B241:D241"/>
    <mergeCell ref="F241:I241"/>
    <mergeCell ref="A242:B242"/>
    <mergeCell ref="C242:D242"/>
    <mergeCell ref="E242:G242"/>
    <mergeCell ref="H242:I242"/>
    <mergeCell ref="A250:I250"/>
    <mergeCell ref="A251:I251"/>
    <mergeCell ref="A252:I252"/>
    <mergeCell ref="B253:E253"/>
    <mergeCell ref="F253:I253"/>
    <mergeCell ref="A254:I254"/>
    <mergeCell ref="A255:I255"/>
    <mergeCell ref="C256:D256"/>
    <mergeCell ref="E256:G256"/>
    <mergeCell ref="B257:D257"/>
    <mergeCell ref="E257:F257"/>
    <mergeCell ref="G257:I257"/>
    <mergeCell ref="B258:I258"/>
    <mergeCell ref="B259:I259"/>
    <mergeCell ref="E260:F261"/>
    <mergeCell ref="G260:G261"/>
    <mergeCell ref="H260:H261"/>
    <mergeCell ref="I260:I261"/>
    <mergeCell ref="E262:F262"/>
    <mergeCell ref="G262:I262"/>
    <mergeCell ref="A263:I263"/>
    <mergeCell ref="B264:C264"/>
    <mergeCell ref="E264:F264"/>
    <mergeCell ref="H264:I264"/>
    <mergeCell ref="B265:I265"/>
    <mergeCell ref="E266:F266"/>
    <mergeCell ref="B267:I267"/>
    <mergeCell ref="B268:D268"/>
    <mergeCell ref="E268:F268"/>
    <mergeCell ref="G268:I268"/>
    <mergeCell ref="A269:I269"/>
    <mergeCell ref="B270:I270"/>
    <mergeCell ref="B271:C271"/>
    <mergeCell ref="D271:E271"/>
    <mergeCell ref="F271:G271"/>
    <mergeCell ref="H271:I271"/>
    <mergeCell ref="B272:C272"/>
    <mergeCell ref="D272:E272"/>
    <mergeCell ref="F272:G272"/>
    <mergeCell ref="H272:I272"/>
    <mergeCell ref="B273:C273"/>
    <mergeCell ref="D273:E273"/>
    <mergeCell ref="F273:G273"/>
    <mergeCell ref="H273:I273"/>
    <mergeCell ref="B274:C274"/>
    <mergeCell ref="D274:E274"/>
    <mergeCell ref="F274:G274"/>
    <mergeCell ref="H274:I274"/>
    <mergeCell ref="B275:C275"/>
    <mergeCell ref="D275:E275"/>
    <mergeCell ref="F275:G275"/>
    <mergeCell ref="H275:I275"/>
    <mergeCell ref="B276:C276"/>
    <mergeCell ref="D276:E276"/>
    <mergeCell ref="F276:G276"/>
    <mergeCell ref="H276:I276"/>
    <mergeCell ref="B277:C277"/>
    <mergeCell ref="D277:E277"/>
    <mergeCell ref="F277:G277"/>
    <mergeCell ref="H277:I277"/>
    <mergeCell ref="A278:I278"/>
    <mergeCell ref="B279:D279"/>
    <mergeCell ref="F279:I279"/>
    <mergeCell ref="B280:I280"/>
    <mergeCell ref="B281:I281"/>
    <mergeCell ref="B282:D282"/>
    <mergeCell ref="F282:I282"/>
    <mergeCell ref="A283:B283"/>
    <mergeCell ref="C283:D283"/>
    <mergeCell ref="E283:G283"/>
    <mergeCell ref="H283:I283"/>
    <mergeCell ref="A284:B284"/>
    <mergeCell ref="C284:D284"/>
    <mergeCell ref="E284:G284"/>
    <mergeCell ref="H284:I284"/>
    <mergeCell ref="A285:I285"/>
    <mergeCell ref="B286:H286"/>
    <mergeCell ref="B287:H287"/>
    <mergeCell ref="B288:H288"/>
    <mergeCell ref="A291:I291"/>
    <mergeCell ref="A292:I292"/>
    <mergeCell ref="A293:I293"/>
    <mergeCell ref="B294:E294"/>
    <mergeCell ref="F294:I294"/>
    <mergeCell ref="A295:I295"/>
    <mergeCell ref="A296:I296"/>
    <mergeCell ref="C297:D297"/>
    <mergeCell ref="E297:G297"/>
    <mergeCell ref="B298:D298"/>
    <mergeCell ref="E298:F298"/>
    <mergeCell ref="G298:I298"/>
    <mergeCell ref="B299:I299"/>
    <mergeCell ref="B300:I300"/>
    <mergeCell ref="E301:F302"/>
    <mergeCell ref="G301:G302"/>
    <mergeCell ref="H301:H302"/>
    <mergeCell ref="I301:I302"/>
    <mergeCell ref="E303:F303"/>
    <mergeCell ref="G303:I303"/>
    <mergeCell ref="A304:I304"/>
    <mergeCell ref="B305:C305"/>
    <mergeCell ref="E305:F305"/>
    <mergeCell ref="H305:I305"/>
    <mergeCell ref="B306:I306"/>
    <mergeCell ref="E307:F307"/>
    <mergeCell ref="B308:I308"/>
    <mergeCell ref="B309:D309"/>
    <mergeCell ref="E309:F309"/>
    <mergeCell ref="G309:I309"/>
    <mergeCell ref="A310:I310"/>
    <mergeCell ref="B311:I311"/>
    <mergeCell ref="B312:C312"/>
    <mergeCell ref="D312:E312"/>
    <mergeCell ref="F312:G312"/>
    <mergeCell ref="H312:I312"/>
    <mergeCell ref="B313:C313"/>
    <mergeCell ref="D313:E313"/>
    <mergeCell ref="F313:G313"/>
    <mergeCell ref="H313:I313"/>
    <mergeCell ref="B314:C314"/>
    <mergeCell ref="D314:E314"/>
    <mergeCell ref="F314:G314"/>
    <mergeCell ref="H314:I314"/>
    <mergeCell ref="B315:C315"/>
    <mergeCell ref="D315:E315"/>
    <mergeCell ref="F315:G315"/>
    <mergeCell ref="H315:I315"/>
    <mergeCell ref="B316:C316"/>
    <mergeCell ref="D316:E316"/>
    <mergeCell ref="F316:G316"/>
    <mergeCell ref="H316:I316"/>
    <mergeCell ref="B317:C317"/>
    <mergeCell ref="D317:E317"/>
    <mergeCell ref="F317:G317"/>
    <mergeCell ref="H317:I317"/>
    <mergeCell ref="B318:C318"/>
    <mergeCell ref="D318:E318"/>
    <mergeCell ref="F318:G318"/>
    <mergeCell ref="H318:I318"/>
    <mergeCell ref="A319:I319"/>
    <mergeCell ref="B320:D320"/>
    <mergeCell ref="F320:I320"/>
    <mergeCell ref="B321:I321"/>
    <mergeCell ref="B322:I322"/>
    <mergeCell ref="B323:D323"/>
    <mergeCell ref="F323:I323"/>
    <mergeCell ref="A324:B324"/>
    <mergeCell ref="C324:D324"/>
    <mergeCell ref="E324:G324"/>
    <mergeCell ref="H324:I324"/>
    <mergeCell ref="A325:B325"/>
    <mergeCell ref="C325:D325"/>
    <mergeCell ref="E325:G325"/>
    <mergeCell ref="H325:I325"/>
    <mergeCell ref="A326:I326"/>
    <mergeCell ref="B327:H327"/>
    <mergeCell ref="B328:H328"/>
    <mergeCell ref="B329:H329"/>
    <mergeCell ref="A333:I333"/>
    <mergeCell ref="B330:H330"/>
    <mergeCell ref="A334:I334"/>
    <mergeCell ref="A335:I335"/>
    <mergeCell ref="B336:E336"/>
    <mergeCell ref="F336:I336"/>
    <mergeCell ref="A337:I337"/>
    <mergeCell ref="A338:I338"/>
    <mergeCell ref="C339:D339"/>
    <mergeCell ref="E339:G339"/>
    <mergeCell ref="B340:D340"/>
    <mergeCell ref="E340:F340"/>
    <mergeCell ref="G340:I340"/>
    <mergeCell ref="B341:I341"/>
    <mergeCell ref="B342:I342"/>
    <mergeCell ref="E343:F344"/>
    <mergeCell ref="G343:G344"/>
    <mergeCell ref="H343:H344"/>
    <mergeCell ref="I343:I344"/>
    <mergeCell ref="E345:F345"/>
    <mergeCell ref="G345:I345"/>
    <mergeCell ref="A346:I346"/>
    <mergeCell ref="B347:C347"/>
    <mergeCell ref="E347:F347"/>
    <mergeCell ref="H347:I347"/>
    <mergeCell ref="B348:I348"/>
    <mergeCell ref="E349:F349"/>
    <mergeCell ref="B350:I350"/>
    <mergeCell ref="B351:D351"/>
    <mergeCell ref="E351:F351"/>
    <mergeCell ref="G351:I351"/>
    <mergeCell ref="A352:I352"/>
    <mergeCell ref="B353:I353"/>
    <mergeCell ref="B354:C354"/>
    <mergeCell ref="D354:E354"/>
    <mergeCell ref="F354:G354"/>
    <mergeCell ref="H354:I354"/>
    <mergeCell ref="B355:C355"/>
    <mergeCell ref="D355:E355"/>
    <mergeCell ref="F355:G355"/>
    <mergeCell ref="H355:I355"/>
    <mergeCell ref="B356:C356"/>
    <mergeCell ref="D356:E356"/>
    <mergeCell ref="F356:G356"/>
    <mergeCell ref="H356:I356"/>
    <mergeCell ref="B357:C357"/>
    <mergeCell ref="D357:E357"/>
    <mergeCell ref="F357:G357"/>
    <mergeCell ref="H357:I357"/>
    <mergeCell ref="B358:C358"/>
    <mergeCell ref="D358:E358"/>
    <mergeCell ref="F358:G358"/>
    <mergeCell ref="H358:I358"/>
    <mergeCell ref="B359:C359"/>
    <mergeCell ref="D359:E359"/>
    <mergeCell ref="F359:G359"/>
    <mergeCell ref="H359:I359"/>
    <mergeCell ref="B360:C360"/>
    <mergeCell ref="D360:E360"/>
    <mergeCell ref="F360:G360"/>
    <mergeCell ref="H360:I360"/>
    <mergeCell ref="A361:I361"/>
    <mergeCell ref="B362:D362"/>
    <mergeCell ref="F362:I362"/>
    <mergeCell ref="B363:I363"/>
    <mergeCell ref="B364:I364"/>
    <mergeCell ref="B365:D365"/>
    <mergeCell ref="F365:I365"/>
    <mergeCell ref="A366:B366"/>
    <mergeCell ref="C366:D366"/>
    <mergeCell ref="E366:G366"/>
    <mergeCell ref="H366:I366"/>
    <mergeCell ref="A367:B367"/>
    <mergeCell ref="C367:D367"/>
    <mergeCell ref="E367:G367"/>
    <mergeCell ref="H367:I367"/>
    <mergeCell ref="A368:I368"/>
    <mergeCell ref="B369:H369"/>
    <mergeCell ref="B370:H370"/>
    <mergeCell ref="B371:H371"/>
    <mergeCell ref="A375:I375"/>
    <mergeCell ref="B372:H372"/>
    <mergeCell ref="B373:H373"/>
    <mergeCell ref="A376:I376"/>
    <mergeCell ref="A377:I377"/>
    <mergeCell ref="B378:E378"/>
    <mergeCell ref="F378:I378"/>
    <mergeCell ref="A379:I379"/>
    <mergeCell ref="A380:I380"/>
    <mergeCell ref="C381:D381"/>
    <mergeCell ref="E381:G381"/>
    <mergeCell ref="B382:D382"/>
    <mergeCell ref="E382:F382"/>
    <mergeCell ref="G382:I382"/>
    <mergeCell ref="B383:I383"/>
    <mergeCell ref="B384:I384"/>
    <mergeCell ref="E385:F386"/>
    <mergeCell ref="G385:G386"/>
    <mergeCell ref="H385:H386"/>
    <mergeCell ref="I385:I386"/>
    <mergeCell ref="E387:F387"/>
    <mergeCell ref="G387:I387"/>
    <mergeCell ref="A388:I388"/>
    <mergeCell ref="B389:C389"/>
    <mergeCell ref="E389:F389"/>
    <mergeCell ref="H389:I389"/>
    <mergeCell ref="B390:I390"/>
    <mergeCell ref="E391:F391"/>
    <mergeCell ref="B392:I392"/>
    <mergeCell ref="B393:D393"/>
    <mergeCell ref="E393:F393"/>
    <mergeCell ref="G393:I393"/>
    <mergeCell ref="A394:I394"/>
    <mergeCell ref="B395:I395"/>
    <mergeCell ref="B396:C396"/>
    <mergeCell ref="D396:E396"/>
    <mergeCell ref="F396:G396"/>
    <mergeCell ref="H396:I396"/>
    <mergeCell ref="B397:C397"/>
    <mergeCell ref="D397:E397"/>
    <mergeCell ref="F397:G397"/>
    <mergeCell ref="H397:I397"/>
    <mergeCell ref="B398:C398"/>
    <mergeCell ref="D398:E398"/>
    <mergeCell ref="F398:G398"/>
    <mergeCell ref="H398:I398"/>
    <mergeCell ref="B399:C399"/>
    <mergeCell ref="D399:E399"/>
    <mergeCell ref="F399:G399"/>
    <mergeCell ref="H399:I399"/>
    <mergeCell ref="B400:C400"/>
    <mergeCell ref="D400:E400"/>
    <mergeCell ref="F400:G400"/>
    <mergeCell ref="H400:I400"/>
    <mergeCell ref="B401:C401"/>
    <mergeCell ref="D401:E401"/>
    <mergeCell ref="F401:G401"/>
    <mergeCell ref="H401:I401"/>
    <mergeCell ref="B402:C402"/>
    <mergeCell ref="D402:E402"/>
    <mergeCell ref="F402:G402"/>
    <mergeCell ref="H402:I402"/>
    <mergeCell ref="A403:I403"/>
    <mergeCell ref="B404:D404"/>
    <mergeCell ref="F404:I404"/>
    <mergeCell ref="B405:I405"/>
    <mergeCell ref="B406:I406"/>
    <mergeCell ref="B407:D407"/>
    <mergeCell ref="F407:I407"/>
    <mergeCell ref="A408:B408"/>
    <mergeCell ref="C408:D408"/>
    <mergeCell ref="E408:G408"/>
    <mergeCell ref="H408:I408"/>
    <mergeCell ref="A409:B409"/>
    <mergeCell ref="C409:D409"/>
    <mergeCell ref="E409:G409"/>
    <mergeCell ref="H409:I409"/>
    <mergeCell ref="A410:I410"/>
    <mergeCell ref="B411:H411"/>
    <mergeCell ref="B412:H412"/>
    <mergeCell ref="B414:H414"/>
    <mergeCell ref="A416:I416"/>
    <mergeCell ref="B413:H413"/>
    <mergeCell ref="A417:I417"/>
    <mergeCell ref="A418:I418"/>
    <mergeCell ref="B419:E419"/>
    <mergeCell ref="F419:I419"/>
    <mergeCell ref="A420:I420"/>
    <mergeCell ref="A421:I421"/>
    <mergeCell ref="C422:D422"/>
    <mergeCell ref="E422:G422"/>
    <mergeCell ref="B423:D423"/>
    <mergeCell ref="E423:F423"/>
    <mergeCell ref="G423:I423"/>
    <mergeCell ref="B424:I424"/>
    <mergeCell ref="B425:I425"/>
    <mergeCell ref="E426:F427"/>
    <mergeCell ref="G426:G427"/>
    <mergeCell ref="H426:H427"/>
    <mergeCell ref="I426:I427"/>
    <mergeCell ref="E428:F428"/>
    <mergeCell ref="G428:I428"/>
    <mergeCell ref="A429:I429"/>
    <mergeCell ref="B430:C430"/>
    <mergeCell ref="E430:F430"/>
    <mergeCell ref="H430:I430"/>
    <mergeCell ref="B431:I431"/>
    <mergeCell ref="E432:F432"/>
    <mergeCell ref="B433:I433"/>
    <mergeCell ref="B434:D434"/>
    <mergeCell ref="E434:F434"/>
    <mergeCell ref="G434:I434"/>
    <mergeCell ref="A435:I435"/>
    <mergeCell ref="B436:I436"/>
    <mergeCell ref="B437:C437"/>
    <mergeCell ref="D437:E437"/>
    <mergeCell ref="F437:G437"/>
    <mergeCell ref="H437:I437"/>
    <mergeCell ref="B438:C438"/>
    <mergeCell ref="D438:E438"/>
    <mergeCell ref="F438:G438"/>
    <mergeCell ref="H438:I438"/>
    <mergeCell ref="B439:C439"/>
    <mergeCell ref="D439:E439"/>
    <mergeCell ref="F439:G439"/>
    <mergeCell ref="H439:I439"/>
    <mergeCell ref="B440:C440"/>
    <mergeCell ref="D440:E440"/>
    <mergeCell ref="F440:G440"/>
    <mergeCell ref="H440:I440"/>
    <mergeCell ref="B441:C441"/>
    <mergeCell ref="D441:E441"/>
    <mergeCell ref="F441:G441"/>
    <mergeCell ref="H441:I441"/>
    <mergeCell ref="B442:C442"/>
    <mergeCell ref="D442:E442"/>
    <mergeCell ref="F442:G442"/>
    <mergeCell ref="H442:I442"/>
    <mergeCell ref="B443:C443"/>
    <mergeCell ref="D443:E443"/>
    <mergeCell ref="F443:G443"/>
    <mergeCell ref="H443:I443"/>
    <mergeCell ref="A444:I444"/>
    <mergeCell ref="B445:D445"/>
    <mergeCell ref="F445:I445"/>
    <mergeCell ref="B446:I446"/>
    <mergeCell ref="B447:I447"/>
    <mergeCell ref="B448:D448"/>
    <mergeCell ref="F448:I448"/>
    <mergeCell ref="A449:B449"/>
    <mergeCell ref="C449:D449"/>
    <mergeCell ref="E449:G449"/>
    <mergeCell ref="H449:I449"/>
    <mergeCell ref="A450:B450"/>
    <mergeCell ref="C450:D450"/>
    <mergeCell ref="E450:G450"/>
    <mergeCell ref="H450:I450"/>
    <mergeCell ref="A451:I451"/>
    <mergeCell ref="B452:H452"/>
    <mergeCell ref="B453:H453"/>
    <mergeCell ref="B454:H454"/>
    <mergeCell ref="A457:I457"/>
    <mergeCell ref="B455:H455"/>
    <mergeCell ref="A458:I458"/>
    <mergeCell ref="A459:I459"/>
    <mergeCell ref="B460:E460"/>
    <mergeCell ref="F460:I460"/>
    <mergeCell ref="A461:I461"/>
    <mergeCell ref="A462:I462"/>
    <mergeCell ref="C463:D463"/>
    <mergeCell ref="E463:G463"/>
    <mergeCell ref="B464:D464"/>
    <mergeCell ref="E464:F464"/>
    <mergeCell ref="G464:I464"/>
    <mergeCell ref="B465:I465"/>
    <mergeCell ref="B466:I466"/>
    <mergeCell ref="E467:F468"/>
    <mergeCell ref="G467:G468"/>
    <mergeCell ref="H467:H468"/>
    <mergeCell ref="I467:I468"/>
    <mergeCell ref="E469:F469"/>
    <mergeCell ref="G469:I469"/>
    <mergeCell ref="A470:I470"/>
    <mergeCell ref="B471:C471"/>
    <mergeCell ref="E471:F471"/>
    <mergeCell ref="H471:I471"/>
    <mergeCell ref="B472:I472"/>
    <mergeCell ref="E473:F473"/>
    <mergeCell ref="B474:I474"/>
    <mergeCell ref="B475:D475"/>
    <mergeCell ref="E475:F475"/>
    <mergeCell ref="G475:I475"/>
    <mergeCell ref="A476:I476"/>
    <mergeCell ref="B477:I477"/>
    <mergeCell ref="B478:C478"/>
    <mergeCell ref="D478:E478"/>
    <mergeCell ref="F478:G478"/>
    <mergeCell ref="H478:I478"/>
    <mergeCell ref="B479:C479"/>
    <mergeCell ref="D479:E479"/>
    <mergeCell ref="F479:G479"/>
    <mergeCell ref="H479:I479"/>
    <mergeCell ref="B480:C480"/>
    <mergeCell ref="D480:E480"/>
    <mergeCell ref="F480:G480"/>
    <mergeCell ref="H480:I480"/>
    <mergeCell ref="B481:C481"/>
    <mergeCell ref="D481:E481"/>
    <mergeCell ref="F481:G481"/>
    <mergeCell ref="H481:I481"/>
    <mergeCell ref="B482:C482"/>
    <mergeCell ref="D482:E482"/>
    <mergeCell ref="F482:G482"/>
    <mergeCell ref="H482:I482"/>
    <mergeCell ref="E490:G490"/>
    <mergeCell ref="H490:I490"/>
    <mergeCell ref="B483:C483"/>
    <mergeCell ref="D483:E483"/>
    <mergeCell ref="F483:G483"/>
    <mergeCell ref="H483:I483"/>
    <mergeCell ref="B484:C484"/>
    <mergeCell ref="D484:E484"/>
    <mergeCell ref="F484:G484"/>
    <mergeCell ref="H484:I484"/>
    <mergeCell ref="A485:I485"/>
    <mergeCell ref="B84:H84"/>
    <mergeCell ref="B167:H167"/>
    <mergeCell ref="B207:H207"/>
    <mergeCell ref="B248:H248"/>
    <mergeCell ref="B289:H289"/>
    <mergeCell ref="B331:H331"/>
    <mergeCell ref="B82:H82"/>
    <mergeCell ref="B496:H496"/>
    <mergeCell ref="A491:B491"/>
    <mergeCell ref="C491:D491"/>
    <mergeCell ref="E491:G491"/>
    <mergeCell ref="H491:I491"/>
    <mergeCell ref="A492:I492"/>
    <mergeCell ref="B493:H493"/>
    <mergeCell ref="B494:H494"/>
    <mergeCell ref="B495:H495"/>
    <mergeCell ref="B486:D486"/>
    <mergeCell ref="F486:I486"/>
    <mergeCell ref="B487:I487"/>
    <mergeCell ref="B488:I488"/>
    <mergeCell ref="B489:D489"/>
    <mergeCell ref="F489:I489"/>
    <mergeCell ref="A490:B490"/>
    <mergeCell ref="C490:D490"/>
  </mergeCells>
  <phoneticPr fontId="52" type="noConversion"/>
  <dataValidations disablePrompts="1"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9 A102 A143 A184 A225 A266 A307 A349 A391 A432 A473" xr:uid="{00000000-0002-0000-0100-000000000000}"/>
    <dataValidation allowBlank="1" showInputMessage="1" showErrorMessage="1" prompt="Corresponde al tipo de proceso (Misional, Estratégico, de Apoyo o de Evaluación), conforme al mapa de procesos de la entidad." sqref="H256:I256 H7:I7 H49:I49 H215:I215 H92:I92 H133:I133 H174:I174 H297:I297 H339:I339 H381:I381 H422:I422 H463:I463" xr:uid="{00000000-0002-0000-0100-000001000000}"/>
    <dataValidation allowBlank="1" showInputMessage="1" showErrorMessage="1" prompt="Señalar el enlace donde está publicados los resultados del indicador. (Si aplica)" sqref="E33 E75 E118 E159 E200 E241 E282 E323 E365 E407 E448 E489" xr:uid="{00000000-0002-0000-0100-000002000000}"/>
    <dataValidation allowBlank="1" showInputMessage="1" showErrorMessage="1" prompt="Descripción corta que explique el contenido, objeto o lo que mide la variable que compone el indicador._x000a_" sqref="A28 A70 A113 A154 A195 A236 A277 A318 A360 A402 A443 A484" xr:uid="{00000000-0002-0000-0100-000003000000}"/>
    <dataValidation allowBlank="1" showInputMessage="1" showErrorMessage="1" prompt="Describe de dónde se obtiene la información_x000a_para alimentar o establecer la información de la variable" sqref="A27 A69 A112 A153 A194 A235 A276 A317 A359 A401 A442 A483" xr:uid="{00000000-0002-0000-0100-000004000000}"/>
    <dataValidation allowBlank="1" showInputMessage="1" showErrorMessage="1" prompt="Indica la periodicidad en que se reporta la variable (Anual, Semestral, Trimestral, Bimestral o Mensual)" sqref="A26 A68 A111 A152 A193 A234 A275 A316 A358 A400 A441 A482"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6 A109 A150 A191 A232 A273 A314 A356 A398 A439 A480" xr:uid="{00000000-0002-0000-0100-000006000000}"/>
    <dataValidation allowBlank="1" showInputMessage="1" showErrorMessage="1" prompt="Presente el nombre de cada una de las variables a partir de las cuales se construye la fórmula del indicador." sqref="A23 A65 A108 A149 A190 A231 A272 A313 A355 A397 A438 A479" xr:uid="{00000000-0002-0000-0100-000007000000}"/>
    <dataValidation allowBlank="1" showInputMessage="1" showErrorMessage="1" prompt="Representación matemática del cálculo del indicador. La fórmula se debe presentar con siglas claras o abreviación de variables" sqref="A21 A63 A106 A147 A188 A229 A270 A311 A353 A395 A436 A477" xr:uid="{00000000-0002-0000-0100-000008000000}"/>
    <dataValidation allowBlank="1" showInputMessage="1" showErrorMessage="1" prompt="Propósito que se pretende alcanzar con la medición de dicho indicador, es decir, la finalidad e importancia del indicador." sqref="A19 A61 A104 A145 A186 A227 A268 A309 A351 A393 A434 A475" xr:uid="{00000000-0002-0000-0100-000009000000}"/>
    <dataValidation allowBlank="1" showInputMessage="1" showErrorMessage="1" prompt="Señalar la justificación y/o normatividad que le aplique para el diseño del indicador (PMM, PDD, Decretos, etc)" sqref="A18 A60 A103 A144 A185 A226 A267 A308 A350 A392 A433 A474" xr:uid="{00000000-0002-0000-0100-00000A000000}"/>
    <dataValidation allowBlank="1" showInputMessage="1" showErrorMessage="1" prompt="Define si el indicador es de eficacia, eficiencia, efectividad, o calidad._x000a_Guía para la construcción y análisis de indicadores de gestión V.4_DAFP" sqref="C266 C17 C59 C225 C102 C143 C184 C307 C349 C391 C432 C473" xr:uid="{00000000-0002-0000-0100-00000B000000}"/>
    <dataValidation allowBlank="1" showInputMessage="1" showErrorMessage="1" prompt="Es  la cuantificación o unidad de medida de lo que se pretende medir con el indicador, ej: Km, m, km/hora, personas, etc" sqref="A16 A58 A101 A142 A183 A224 A265 A306 A348 A390 A431 A472"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7 A100 A141 A182 A223 A264 A305 A347 A389 A430 A471" xr:uid="{00000000-0002-0000-0100-00000D000000}"/>
    <dataValidation allowBlank="1" showInputMessage="1" showErrorMessage="1" prompt="Campo destinado para registrar una breve justificación cuando el valor de la meta sea inferior a la línea base_x000a_" sqref="E262 E13 E55 E221 E98 E139 E180 E303 E345 E387 E428 E469"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262 C13 C55 C221 C98 C139 C180 C303 C345 C387 C428 C469"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5 A98 A139 A180 A221 A262 A303 A345 A387 A428 A469" xr:uid="{00000000-0002-0000-0100-000010000000}"/>
    <dataValidation allowBlank="1" showInputMessage="1" showErrorMessage="1" prompt="Es la fecha de inicio de la medición del indicador en la_x000a_vigencia. (Ej: enero de 2020)" sqref="A12 A54 A97 A138 A179 A220 A261 A302 A344 A386 A427 A468" xr:uid="{00000000-0002-0000-0100-000011000000}"/>
    <dataValidation allowBlank="1" showInputMessage="1" showErrorMessage="1" prompt="Corresponde al día, mes y año en que la dependencia realiza la programación de los indicadores a efectuar seguimiento en la vigencia" sqref="A11 A53 A96 A137 A178 A219 A260 A301 A343 A385 A426 A467" xr:uid="{00000000-0002-0000-0100-000012000000}"/>
    <dataValidation allowBlank="1" showInputMessage="1" showErrorMessage="1" prompt="Corresponde al valor total obtenido y reportado por las Áreas en la vigencia inmediatamente anterior. En el caso de que no exista se colocará “No Aplica - N/A”" sqref="H266 H17 H59 H225 H102 H143 H184 H307 H349 H391 H432 H473" xr:uid="{00000000-0002-0000-0100-000013000000}"/>
    <dataValidation allowBlank="1" showInputMessage="1" showErrorMessage="1" prompt="Indica la periodicidad en que se reporta el indicador (Anual, Semestral, Trimestral, Bimestral o Mensual)" sqref="E266 E17 E59 E225 E102 E143 E184 E307 E349 E391 E432 E473" xr:uid="{00000000-0002-0000-0100-000014000000}"/>
    <dataValidation allowBlank="1" showInputMessage="1" showErrorMessage="1" prompt="Se refiere a la denominación dada al indicador,que exprese la característica, el evento o el hecho que se pretende medir con el mismo. " sqref="A10 A52 A95 A136 A177 A218 A259 A300 A342 A384 A425 A466"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51 A94 A135 A176 A217 A258 A299 A341 A383 A424 A465" xr:uid="{00000000-0002-0000-0100-000016000000}"/>
    <dataValidation allowBlank="1" showInputMessage="1" showErrorMessage="1" prompt="Corresponde a la dependencia responsable de la_x000a_construcción y seguimiento al indicador" sqref="E257 E8 E50 E216 E93 E134 E175 E298 E340 E382 E423 E464" xr:uid="{00000000-0002-0000-0100-000017000000}"/>
    <dataValidation allowBlank="1" showInputMessage="1" showErrorMessage="1" prompt="Subsecretaria a la cual esta adscrita la dependencia responsable" sqref="A8 A50 A93 A134 A175 A216 A257 A298 A340 A382 A423 A464" xr:uid="{00000000-0002-0000-0100-000018000000}"/>
    <dataValidation allowBlank="1" showInputMessage="1" showErrorMessage="1" prompt="Corresponde al código y nombre del proceso que ampara el indicador conforme al mapa de procesos de la entidad._x000a_Área al cual está asociado el indicador" sqref="C256 C7 C49 C215 C92 C133 C174 C297 C339 C381 C422 C463" xr:uid="{00000000-0002-0000-0100-000019000000}"/>
    <dataValidation allowBlank="1" showInputMessage="1" showErrorMessage="1" prompt="Corresponde al número asignado para el Indicador/ Número de Meta_x000a_" sqref="A7 A49 A92 A133 A174 A215 A256 A297 A339 A381 A422 A463" xr:uid="{00000000-0002-0000-0100-00001A000000}"/>
    <dataValidation allowBlank="1" showInputMessage="1" showErrorMessage="1" prompt="Señalar la información adicional que debe agregarse en la gráfica para dar mayor claridad de la información que se está presentando." sqref="A33 A75 A118 A159 A200 A241 A282 A323 A365 A407 A448 A489" xr:uid="{00000000-0002-0000-0100-00001B000000}"/>
    <dataValidation allowBlank="1" showInputMessage="1" showErrorMessage="1" prompt="Se debe hacer mención al tipo de formato de la fuente y origen de datos, pueder ser Excel, pdf, archivo plano, shapefile, entre otros. " sqref="D264 D15 D57 D223 D100 D141 D182 D305 D347 D389 D430 D471"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264 G15 G57 G223 G100 G141 G182 G305 G347 G389 G430 G471" xr:uid="{00000000-0002-0000-0100-00001D000000}"/>
    <dataValidation allowBlank="1" showInputMessage="1" showErrorMessage="1" prompt="Indicar la metodología utilizada y/o aspectos a tener en cuenta para la medición del indicador. ej suma de variables_x000a_" sqref="E268:F268 E19:F19 E61:F61 E227:F227 E104:F104 E145:F145 E186:F186 E309:F309 E351:F351 E393:F393 E434:F434 E475:F475" xr:uid="{00000000-0002-0000-0100-00001E000000}"/>
    <dataValidation allowBlank="1" showInputMessage="1" showErrorMessage="1" prompt="Indicar el tipo de variable: alfanumérico, texto, cadena, entero, etc." sqref="A25 A67 A110 A151 A192 A233 A274 A315 A357 A399 A440 A481" xr:uid="{00000000-0002-0000-0100-00001F000000}"/>
    <dataValidation allowBlank="1" showInputMessage="1" showErrorMessage="1" prompt="Forma en que se presenta gráficamente el indicador: torta, barras, mapas, líneas, dispersión, histograma, caja-y-bigotes, etc." sqref="A30 A72 A115 A156 A197 A238 A279 A320 A362 A404 A445 A486" xr:uid="{00000000-0002-0000-0100-000020000000}"/>
    <dataValidation allowBlank="1" showInputMessage="1" showErrorMessage="1" prompt="Indicar el origen de la gráfica: Link/ base de datos / drive/ pág web" sqref="E30 E72 E115 E156 E197 E238 E279 E320 E362 E404 E445 E486" xr:uid="{00000000-0002-0000-0100-000021000000}"/>
    <dataValidation allowBlank="1" showInputMessage="1" showErrorMessage="1" prompt="Tipo de nivel de agregación de la información que puede ser por estrato, deciles, quintiles, género, grupos poblaciones, manzanas, barrios, UPZ, localidades, etc." sqref="A31 A73 A116 A157 A198 A239 A280 A321 A363 A405 A446 A487" xr:uid="{00000000-0002-0000-0100-000022000000}"/>
    <dataValidation allowBlank="1" showInputMessage="1" showErrorMessage="1" prompt="Indicar el nombre que recibe la gráfica" sqref="A32 A74 A117 A158 A199 A240 A281 A322 A364 A406 A447 A488" xr:uid="{00000000-0002-0000-0100-000023000000}"/>
    <dataValidation allowBlank="1" showInputMessage="1" showErrorMessage="1" prompt="Es la fecha de finalización de la medición del indicador " sqref="E260 E11 E53 E219 E96 E137 E178 E301 E343 E385 E426 E467" xr:uid="{00000000-0002-0000-0100-000024000000}"/>
    <dataValidation allowBlank="1" showInputMessage="1" showErrorMessage="1" prompt="Se genera una versión nueva cada vez que se realice un cambio relacionado con el  indicador" sqref="I37 I79 I122 I163 I204 I245 I286 I327 I369 I411 I452 I493" xr:uid="{00000000-0002-0000-0100-000025000000}"/>
    <dataValidation allowBlank="1" showInputMessage="1" showErrorMessage="1" prompt="Relacionar el campo modificado y una breve descripción del cambio realizado" sqref="B37 B79 B122 B163 B204 B245 B286 B327 B369 B411 B452 B493"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51"/>
  <sheetViews>
    <sheetView topLeftCell="A2" zoomScale="65" zoomScaleNormal="65" workbookViewId="0">
      <pane xSplit="1" ySplit="2" topLeftCell="F4" activePane="bottomRight" state="frozen"/>
      <selection activeCell="A2" sqref="A2"/>
      <selection pane="topRight" activeCell="B2" sqref="B2"/>
      <selection pane="bottomLeft" activeCell="A4" sqref="A4"/>
      <selection pane="bottomRight" activeCell="M37" sqref="M37"/>
    </sheetView>
  </sheetViews>
  <sheetFormatPr baseColWidth="10" defaultColWidth="11.42578125" defaultRowHeight="12.75" x14ac:dyDescent="0.2"/>
  <cols>
    <col min="1" max="1" width="18.7109375" style="115" customWidth="1"/>
    <col min="2" max="3" width="20.42578125" style="169" customWidth="1"/>
    <col min="4" max="4" width="28.28515625" style="115" customWidth="1"/>
    <col min="5" max="5" width="39.28515625" style="115" customWidth="1"/>
    <col min="6" max="6" width="9.28515625" style="115" customWidth="1"/>
    <col min="7" max="7" width="36.7109375" style="115" customWidth="1"/>
    <col min="8" max="8" width="15.28515625" style="115" customWidth="1"/>
    <col min="9" max="9" width="12.28515625" style="115" customWidth="1"/>
    <col min="10" max="12" width="12.42578125" style="115" customWidth="1"/>
    <col min="13" max="13" width="88" style="115" customWidth="1"/>
    <col min="14" max="14" width="33" style="115" customWidth="1"/>
    <col min="15" max="15" width="12.7109375" style="115" customWidth="1"/>
    <col min="16" max="16" width="10.7109375" style="115" customWidth="1"/>
    <col min="17" max="17" width="13.28515625" style="115" customWidth="1"/>
    <col min="18" max="18" width="58.5703125" style="115" customWidth="1"/>
    <col min="19" max="19" width="31.42578125" style="115" customWidth="1"/>
    <col min="20" max="20" width="12.28515625" style="115" customWidth="1"/>
    <col min="21" max="21" width="10.7109375" style="115" customWidth="1"/>
    <col min="22" max="22" width="15.28515625" style="115" customWidth="1"/>
    <col min="23" max="23" width="53.28515625" style="115" customWidth="1"/>
    <col min="24" max="24" width="31.28515625" style="115" customWidth="1"/>
    <col min="25" max="25" width="13.7109375" style="115" customWidth="1"/>
    <col min="26" max="26" width="12.7109375" style="115" customWidth="1"/>
    <col min="27" max="27" width="16" style="115" customWidth="1"/>
    <col min="28" max="28" width="31.7109375" style="115" customWidth="1"/>
    <col min="29" max="29" width="25.28515625" style="115" customWidth="1"/>
    <col min="30" max="30" width="78.7109375" style="115" customWidth="1"/>
    <col min="31" max="31" width="39.42578125" style="115" customWidth="1"/>
    <col min="32" max="32" width="33.28515625" style="115" customWidth="1"/>
    <col min="33" max="33" width="8.7109375" style="115" customWidth="1"/>
    <col min="34" max="34" width="40.28515625" style="115" customWidth="1"/>
    <col min="35" max="35" width="13.5703125" style="115" customWidth="1"/>
    <col min="36" max="36" width="7.28515625" style="115" customWidth="1"/>
    <col min="37" max="37" width="39.5703125" style="115" customWidth="1"/>
    <col min="38" max="38" width="13.42578125" style="115" customWidth="1"/>
    <col min="39" max="55" width="11.42578125" style="115" customWidth="1"/>
    <col min="56" max="63" width="11.42578125" style="115"/>
    <col min="64" max="67" width="15.7109375" style="115" customWidth="1"/>
    <col min="68" max="69" width="13.7109375" style="115" customWidth="1"/>
    <col min="70" max="70" width="14.28515625" style="115" customWidth="1"/>
    <col min="71" max="16384" width="11.42578125" style="115"/>
  </cols>
  <sheetData>
    <row r="1" spans="1:190" s="157" customFormat="1" ht="36" customHeight="1" x14ac:dyDescent="0.25">
      <c r="A1" s="154"/>
      <c r="B1" s="167"/>
      <c r="C1" s="167"/>
      <c r="D1" s="154"/>
      <c r="E1" s="154"/>
      <c r="F1" s="154"/>
      <c r="G1" s="154"/>
      <c r="H1" s="154"/>
      <c r="I1" s="154"/>
      <c r="J1" s="154"/>
      <c r="K1" s="154"/>
      <c r="L1" s="154"/>
      <c r="M1" s="154"/>
      <c r="N1" s="154"/>
      <c r="O1" s="154"/>
      <c r="P1" s="156"/>
      <c r="Q1" s="156"/>
      <c r="T1" s="154"/>
      <c r="U1" s="154"/>
      <c r="V1" s="154"/>
      <c r="W1" s="154"/>
      <c r="X1" s="154"/>
      <c r="AF1" s="154"/>
      <c r="AG1" s="455"/>
      <c r="AH1" s="455"/>
      <c r="AI1" s="455"/>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445" t="s">
        <v>458</v>
      </c>
      <c r="BM1" s="445"/>
      <c r="BN1" s="445"/>
      <c r="BO1" s="445"/>
      <c r="BP1" s="445"/>
      <c r="BQ1" s="445"/>
      <c r="BR1" s="445"/>
      <c r="BS1" s="445"/>
      <c r="BT1" s="445"/>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4"/>
      <c r="DR1" s="154"/>
      <c r="DS1" s="154"/>
      <c r="DT1" s="154"/>
      <c r="DU1" s="154"/>
      <c r="DV1" s="154"/>
      <c r="DW1" s="154"/>
      <c r="DX1" s="154"/>
      <c r="DY1" s="154"/>
      <c r="DZ1" s="154"/>
      <c r="EA1" s="154"/>
      <c r="EB1" s="154"/>
      <c r="EC1" s="154"/>
      <c r="ED1" s="154"/>
      <c r="EE1" s="154"/>
      <c r="EF1" s="154"/>
      <c r="EG1" s="154"/>
      <c r="EH1" s="154"/>
      <c r="EI1" s="154"/>
      <c r="EJ1" s="154"/>
      <c r="EK1" s="154"/>
      <c r="EL1" s="154"/>
      <c r="EM1" s="154"/>
      <c r="EN1" s="154"/>
      <c r="EO1" s="154"/>
      <c r="EP1" s="154"/>
      <c r="EQ1" s="154"/>
      <c r="ER1" s="154"/>
      <c r="ES1" s="154"/>
      <c r="ET1" s="154"/>
      <c r="EU1" s="154"/>
      <c r="EV1" s="154"/>
      <c r="EW1" s="154"/>
      <c r="EX1" s="154"/>
      <c r="EY1" s="154"/>
      <c r="EZ1" s="154"/>
      <c r="FA1" s="154"/>
      <c r="FB1" s="154"/>
      <c r="FC1" s="154"/>
      <c r="FD1" s="154"/>
      <c r="FE1" s="154"/>
      <c r="FF1" s="154"/>
      <c r="FG1" s="154"/>
      <c r="FH1" s="154"/>
      <c r="FI1" s="154"/>
      <c r="FJ1" s="154"/>
      <c r="FK1" s="154"/>
      <c r="FL1" s="154"/>
      <c r="FM1" s="154"/>
      <c r="FN1" s="154"/>
      <c r="FO1" s="154"/>
      <c r="FP1" s="154"/>
      <c r="FQ1" s="154"/>
      <c r="FR1" s="154"/>
      <c r="FS1" s="154"/>
      <c r="FT1" s="154"/>
      <c r="FU1" s="154"/>
      <c r="FV1" s="154"/>
      <c r="FW1" s="154"/>
      <c r="FX1" s="154"/>
      <c r="FY1" s="154"/>
      <c r="FZ1" s="154"/>
      <c r="GA1" s="154"/>
      <c r="GB1" s="154"/>
      <c r="GC1" s="154"/>
      <c r="GD1" s="154"/>
      <c r="GE1" s="154"/>
      <c r="GF1" s="154"/>
      <c r="GG1" s="154"/>
      <c r="GH1" s="154"/>
    </row>
    <row r="2" spans="1:190" s="136" customFormat="1" ht="33" customHeight="1" x14ac:dyDescent="0.2">
      <c r="A2" s="426" t="s">
        <v>463</v>
      </c>
      <c r="B2" s="426" t="s">
        <v>572</v>
      </c>
      <c r="C2" s="426"/>
      <c r="D2" s="426"/>
      <c r="E2" s="426"/>
      <c r="F2" s="426" t="s">
        <v>23</v>
      </c>
      <c r="G2" s="426" t="s">
        <v>42</v>
      </c>
      <c r="H2" s="426" t="s">
        <v>577</v>
      </c>
      <c r="I2" s="426" t="s">
        <v>578</v>
      </c>
      <c r="J2" s="438" t="s">
        <v>565</v>
      </c>
      <c r="K2" s="439"/>
      <c r="L2" s="439"/>
      <c r="M2" s="439"/>
      <c r="N2" s="440"/>
      <c r="O2" s="441" t="s">
        <v>566</v>
      </c>
      <c r="P2" s="442"/>
      <c r="Q2" s="442"/>
      <c r="R2" s="442"/>
      <c r="S2" s="443"/>
      <c r="T2" s="428" t="s">
        <v>567</v>
      </c>
      <c r="U2" s="429"/>
      <c r="V2" s="429"/>
      <c r="W2" s="429"/>
      <c r="X2" s="430"/>
      <c r="Y2" s="435" t="s">
        <v>568</v>
      </c>
      <c r="Z2" s="436"/>
      <c r="AA2" s="436"/>
      <c r="AB2" s="436"/>
      <c r="AC2" s="437"/>
      <c r="AD2" s="431" t="s">
        <v>653</v>
      </c>
      <c r="AE2" s="431"/>
      <c r="AF2" s="431"/>
      <c r="AG2" s="452" t="s">
        <v>654</v>
      </c>
      <c r="AH2" s="453"/>
      <c r="AI2" s="454"/>
      <c r="AJ2" s="432" t="s">
        <v>561</v>
      </c>
      <c r="AK2" s="433"/>
      <c r="AL2" s="434"/>
      <c r="AM2" s="444" t="s">
        <v>565</v>
      </c>
      <c r="AN2" s="444"/>
      <c r="AO2" s="444"/>
      <c r="AP2" s="444"/>
      <c r="AQ2" s="444"/>
      <c r="AR2" s="444"/>
      <c r="AS2" s="444" t="s">
        <v>566</v>
      </c>
      <c r="AT2" s="444"/>
      <c r="AU2" s="444"/>
      <c r="AV2" s="444"/>
      <c r="AW2" s="444"/>
      <c r="AX2" s="444"/>
      <c r="AY2" s="444" t="s">
        <v>567</v>
      </c>
      <c r="AZ2" s="444"/>
      <c r="BA2" s="444"/>
      <c r="BB2" s="444"/>
      <c r="BC2" s="444"/>
      <c r="BD2" s="444"/>
      <c r="BE2" s="444" t="s">
        <v>568</v>
      </c>
      <c r="BF2" s="444"/>
      <c r="BG2" s="444"/>
      <c r="BH2" s="444"/>
      <c r="BI2" s="444"/>
      <c r="BJ2" s="444"/>
      <c r="BL2" s="449" t="s">
        <v>133</v>
      </c>
      <c r="BM2" s="450"/>
      <c r="BN2" s="451"/>
      <c r="BO2" s="452" t="s">
        <v>134</v>
      </c>
      <c r="BP2" s="453"/>
      <c r="BQ2" s="454"/>
      <c r="BR2" s="446" t="s">
        <v>573</v>
      </c>
      <c r="BS2" s="447"/>
      <c r="BT2" s="448"/>
      <c r="BU2" s="137"/>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row>
    <row r="3" spans="1:190" s="139" customFormat="1" ht="76.5" customHeight="1" x14ac:dyDescent="0.2">
      <c r="A3" s="427"/>
      <c r="B3" s="158" t="s">
        <v>574</v>
      </c>
      <c r="C3" s="158" t="s">
        <v>575</v>
      </c>
      <c r="D3" s="158" t="s">
        <v>576</v>
      </c>
      <c r="E3" s="158" t="s">
        <v>892</v>
      </c>
      <c r="F3" s="427"/>
      <c r="G3" s="427"/>
      <c r="H3" s="427"/>
      <c r="I3" s="427"/>
      <c r="J3" s="159" t="s">
        <v>655</v>
      </c>
      <c r="K3" s="159" t="s">
        <v>656</v>
      </c>
      <c r="L3" s="159" t="s">
        <v>579</v>
      </c>
      <c r="M3" s="263" t="s">
        <v>893</v>
      </c>
      <c r="N3" s="263" t="s">
        <v>894</v>
      </c>
      <c r="O3" s="119" t="s">
        <v>657</v>
      </c>
      <c r="P3" s="119" t="s">
        <v>658</v>
      </c>
      <c r="Q3" s="119" t="s">
        <v>579</v>
      </c>
      <c r="R3" s="119" t="s">
        <v>893</v>
      </c>
      <c r="S3" s="119" t="s">
        <v>894</v>
      </c>
      <c r="T3" s="160" t="s">
        <v>659</v>
      </c>
      <c r="U3" s="160" t="s">
        <v>660</v>
      </c>
      <c r="V3" s="160" t="s">
        <v>579</v>
      </c>
      <c r="W3" s="266" t="s">
        <v>893</v>
      </c>
      <c r="X3" s="266" t="s">
        <v>894</v>
      </c>
      <c r="Y3" s="178" t="s">
        <v>661</v>
      </c>
      <c r="Z3" s="178" t="s">
        <v>662</v>
      </c>
      <c r="AA3" s="178" t="s">
        <v>579</v>
      </c>
      <c r="AB3" s="178" t="s">
        <v>893</v>
      </c>
      <c r="AC3" s="178" t="s">
        <v>894</v>
      </c>
      <c r="AD3" s="267" t="s">
        <v>580</v>
      </c>
      <c r="AE3" s="267" t="s">
        <v>581</v>
      </c>
      <c r="AF3" s="267" t="s">
        <v>582</v>
      </c>
      <c r="AG3" s="119" t="s">
        <v>663</v>
      </c>
      <c r="AH3" s="119" t="s">
        <v>664</v>
      </c>
      <c r="AI3" s="119" t="s">
        <v>665</v>
      </c>
      <c r="AJ3" s="120" t="s">
        <v>562</v>
      </c>
      <c r="AK3" s="120" t="s">
        <v>563</v>
      </c>
      <c r="AL3" s="120" t="s">
        <v>564</v>
      </c>
      <c r="AM3" s="119" t="str">
        <f>AM2&amp;": Programado actividad"</f>
        <v>Ene-Mar: Programado actividad</v>
      </c>
      <c r="AN3" s="119" t="str">
        <f>AM2&amp;": Ejecutado actividad"</f>
        <v>Ene-Mar: Ejecutado actividad</v>
      </c>
      <c r="AO3" s="119" t="s">
        <v>569</v>
      </c>
      <c r="AP3" s="120" t="str">
        <f>AM2&amp;": % Programado tarea"</f>
        <v>Ene-Mar: % Programado tarea</v>
      </c>
      <c r="AQ3" s="120" t="str">
        <f>AM2&amp;": % Ejecutado tarea"</f>
        <v>Ene-Mar: % Ejecutado tarea</v>
      </c>
      <c r="AR3" s="120" t="s">
        <v>570</v>
      </c>
      <c r="AS3" s="119" t="str">
        <f>AS2&amp;": Programado actividad"</f>
        <v>Abr-Jun: Programado actividad</v>
      </c>
      <c r="AT3" s="119" t="str">
        <f>AS2&amp;": Ejecutado actividad"</f>
        <v>Abr-Jun: Ejecutado actividad</v>
      </c>
      <c r="AU3" s="119" t="s">
        <v>569</v>
      </c>
      <c r="AV3" s="120" t="str">
        <f>AS2&amp;": Programado tarea"</f>
        <v>Abr-Jun: Programado tarea</v>
      </c>
      <c r="AW3" s="120" t="str">
        <f>AS2&amp;": Ejecutado tarea"</f>
        <v>Abr-Jun: Ejecutado tarea</v>
      </c>
      <c r="AX3" s="120" t="s">
        <v>570</v>
      </c>
      <c r="AY3" s="119" t="str">
        <f>AY2&amp;": Programado actividad"</f>
        <v>Jul-Sep: Programado actividad</v>
      </c>
      <c r="AZ3" s="119" t="str">
        <f>AY2&amp;": Ejecutado actividad"</f>
        <v>Jul-Sep: Ejecutado actividad</v>
      </c>
      <c r="BA3" s="119" t="s">
        <v>569</v>
      </c>
      <c r="BB3" s="120" t="str">
        <f>AY2&amp;": % Programado tarea"</f>
        <v>Jul-Sep: % Programado tarea</v>
      </c>
      <c r="BC3" s="120" t="str">
        <f>AY2&amp;": % Ejecutado tarea"</f>
        <v>Jul-Sep: % Ejecutado tarea</v>
      </c>
      <c r="BD3" s="120" t="s">
        <v>570</v>
      </c>
      <c r="BE3" s="119" t="str">
        <f>BE2&amp;": Programado actividad"</f>
        <v>Oct-Dic: Programado actividad</v>
      </c>
      <c r="BF3" s="119" t="str">
        <f>BE2&amp;": Ejecutado actividad"</f>
        <v>Oct-Dic: Ejecutado actividad</v>
      </c>
      <c r="BG3" s="119" t="s">
        <v>569</v>
      </c>
      <c r="BH3" s="120" t="str">
        <f>BE2&amp;": % Programado tarea"</f>
        <v>Oct-Dic: % Programado tarea</v>
      </c>
      <c r="BI3" s="120" t="str">
        <f>BE2&amp;": % Ejecutado tarea"</f>
        <v>Oct-Dic: % Ejecutado tarea</v>
      </c>
      <c r="BJ3" s="120" t="s">
        <v>571</v>
      </c>
      <c r="BK3" s="136"/>
      <c r="BL3" s="117" t="s">
        <v>135</v>
      </c>
      <c r="BM3" s="117" t="s">
        <v>666</v>
      </c>
      <c r="BN3" s="117" t="s">
        <v>49</v>
      </c>
      <c r="BO3" s="121" t="s">
        <v>50</v>
      </c>
      <c r="BP3" s="121" t="s">
        <v>51</v>
      </c>
      <c r="BQ3" s="121" t="s">
        <v>52</v>
      </c>
      <c r="BR3" s="116" t="s">
        <v>583</v>
      </c>
      <c r="BS3" s="116" t="s">
        <v>584</v>
      </c>
      <c r="BT3" s="116" t="s">
        <v>585</v>
      </c>
      <c r="BU3" s="138"/>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row>
    <row r="4" spans="1:190" ht="50.65" customHeight="1" x14ac:dyDescent="0.2">
      <c r="A4" s="494" t="s">
        <v>478</v>
      </c>
      <c r="B4" s="494" t="s">
        <v>547</v>
      </c>
      <c r="C4" s="494" t="s">
        <v>542</v>
      </c>
      <c r="D4" s="494" t="s">
        <v>551</v>
      </c>
      <c r="E4" s="495" t="s">
        <v>889</v>
      </c>
      <c r="F4" s="480">
        <v>1</v>
      </c>
      <c r="G4" s="480" t="s">
        <v>737</v>
      </c>
      <c r="H4" s="404">
        <v>1</v>
      </c>
      <c r="I4" s="474" t="s">
        <v>38</v>
      </c>
      <c r="J4" s="413">
        <f>AM4</f>
        <v>7.9999999999999988E-2</v>
      </c>
      <c r="K4" s="401">
        <v>0.08</v>
      </c>
      <c r="L4" s="404">
        <f>IFERROR(K4/J4,"0,00%")</f>
        <v>1.0000000000000002</v>
      </c>
      <c r="M4" s="482" t="s">
        <v>943</v>
      </c>
      <c r="N4" s="485" t="s">
        <v>944</v>
      </c>
      <c r="O4" s="404">
        <f>AS4</f>
        <v>0.31999999999999995</v>
      </c>
      <c r="P4" s="401">
        <v>0</v>
      </c>
      <c r="Q4" s="404">
        <f>IFERROR(P4/O4,"0,00%")</f>
        <v>0</v>
      </c>
      <c r="R4" s="407"/>
      <c r="S4" s="396"/>
      <c r="T4" s="404">
        <f>AY4</f>
        <v>0.28000000000000003</v>
      </c>
      <c r="U4" s="401">
        <v>0</v>
      </c>
      <c r="V4" s="413">
        <f>IFERROR(U4/T4,"0,00%")</f>
        <v>0</v>
      </c>
      <c r="W4" s="396"/>
      <c r="X4" s="229"/>
      <c r="Y4" s="404">
        <f>BE4</f>
        <v>0.31999999999999995</v>
      </c>
      <c r="Z4" s="401">
        <f>BF4</f>
        <v>0</v>
      </c>
      <c r="AA4" s="404">
        <f>IFERROR(Z4/Y4,"0,00%")</f>
        <v>0</v>
      </c>
      <c r="AB4" s="416"/>
      <c r="AC4" s="229"/>
      <c r="AD4" s="419" t="s">
        <v>945</v>
      </c>
      <c r="AE4" s="416" t="s">
        <v>928</v>
      </c>
      <c r="AF4" s="419" t="s">
        <v>946</v>
      </c>
      <c r="AG4" s="410">
        <v>1</v>
      </c>
      <c r="AH4" s="422" t="s">
        <v>698</v>
      </c>
      <c r="AI4" s="412"/>
      <c r="AJ4" s="192">
        <v>1</v>
      </c>
      <c r="AK4" s="193" t="s">
        <v>699</v>
      </c>
      <c r="AL4" s="194">
        <v>0.25</v>
      </c>
      <c r="AM4" s="423">
        <f>AP4+AP5+AP6+AP7+AP8</f>
        <v>7.9999999999999988E-2</v>
      </c>
      <c r="AN4" s="423">
        <v>0.08</v>
      </c>
      <c r="AO4" s="404">
        <f t="shared" ref="AO4:AO30" si="0">IFERROR(AN4/AM4,"0,00%")</f>
        <v>1.0000000000000002</v>
      </c>
      <c r="AP4" s="153">
        <v>0.02</v>
      </c>
      <c r="AQ4" s="220">
        <v>0.02</v>
      </c>
      <c r="AR4" s="153">
        <f t="shared" ref="AR4:AR11" si="1">IFERROR(AQ4/AP4,"0,00%")</f>
        <v>1</v>
      </c>
      <c r="AS4" s="423">
        <f>AV4+AV5+AV6+AV7+AV8</f>
        <v>0.31999999999999995</v>
      </c>
      <c r="AT4" s="423">
        <f>AW4+AW5+AW6+AW7+AW8</f>
        <v>0</v>
      </c>
      <c r="AU4" s="404">
        <f t="shared" ref="AU4" si="2">IFERROR(AT4/AS4,"0,00%")</f>
        <v>0</v>
      </c>
      <c r="AV4" s="153">
        <v>0.08</v>
      </c>
      <c r="AW4" s="220">
        <v>0</v>
      </c>
      <c r="AX4" s="153">
        <f t="shared" ref="AX4:AX9" si="3">IFERROR(AW4/AV4,"0,00%")</f>
        <v>0</v>
      </c>
      <c r="AY4" s="423">
        <f>BB4+BB5+BB6+BB7+BB8</f>
        <v>0.28000000000000003</v>
      </c>
      <c r="AZ4" s="423">
        <f>BC4+BC5+BC6+BC7+BC8</f>
        <v>0</v>
      </c>
      <c r="BA4" s="404">
        <f t="shared" ref="BA4" si="4">IFERROR(AZ4/AY4,"0,00%")</f>
        <v>0</v>
      </c>
      <c r="BB4" s="153">
        <v>7.0000000000000007E-2</v>
      </c>
      <c r="BC4" s="163">
        <v>0</v>
      </c>
      <c r="BD4" s="153">
        <f t="shared" ref="BD4:BD11" si="5">IFERROR(BC4/BB4,"0,00%")</f>
        <v>0</v>
      </c>
      <c r="BE4" s="423">
        <f>BH4+BH5+BH6+BH7+BH8</f>
        <v>0.31999999999999995</v>
      </c>
      <c r="BF4" s="423">
        <f>BI4+BI5+BI6+BI7+BI8</f>
        <v>0</v>
      </c>
      <c r="BG4" s="456">
        <f t="shared" ref="BG4" si="6">IFERROR(BF4/BE4,"0,00%")</f>
        <v>0</v>
      </c>
      <c r="BH4" s="153">
        <v>0.08</v>
      </c>
      <c r="BI4" s="163">
        <v>0</v>
      </c>
      <c r="BJ4" s="153">
        <f t="shared" ref="BJ4:BJ11" si="7">IFERROR(BI4/BH4,"0,00%")</f>
        <v>0</v>
      </c>
      <c r="BK4" s="154"/>
      <c r="BL4" s="155">
        <f>AP4+AV4+BB4+BH4</f>
        <v>0.25</v>
      </c>
      <c r="BM4" s="155">
        <f>AQ4+AW4+BC4+BI4</f>
        <v>0.02</v>
      </c>
      <c r="BN4" s="153">
        <f t="shared" ref="BN4:BN33" si="8">IFERROR(BM4/BL4,"0,00%")</f>
        <v>0.08</v>
      </c>
      <c r="BO4" s="423">
        <f t="shared" ref="BO4:BP13" si="9">AM4+AS4+AY4+BE4</f>
        <v>0.99999999999999989</v>
      </c>
      <c r="BP4" s="423">
        <f t="shared" si="9"/>
        <v>0.08</v>
      </c>
      <c r="BQ4" s="404">
        <f t="shared" ref="BQ4:BQ30" si="10">IFERROR(BP4/BO4,"0,00%")</f>
        <v>8.0000000000000016E-2</v>
      </c>
      <c r="BR4" s="471">
        <f>J4+O4+T4+Y4</f>
        <v>0.99999999999999989</v>
      </c>
      <c r="BS4" s="471">
        <f>K4+P4+U4+Z4</f>
        <v>0.08</v>
      </c>
      <c r="BT4" s="404">
        <f t="shared" ref="BT4:BT10" si="11">IFERROR(BS4/BR4,"0,00%")</f>
        <v>8.0000000000000016E-2</v>
      </c>
      <c r="BU4" s="154"/>
      <c r="GA4" s="154"/>
      <c r="GB4" s="154"/>
      <c r="GC4" s="154"/>
      <c r="GD4" s="154"/>
      <c r="GE4" s="154"/>
      <c r="GF4" s="154"/>
      <c r="GG4" s="154"/>
      <c r="GH4" s="154"/>
    </row>
    <row r="5" spans="1:190" s="165" customFormat="1" ht="159" customHeight="1" x14ac:dyDescent="0.2">
      <c r="A5" s="494"/>
      <c r="B5" s="494"/>
      <c r="C5" s="494"/>
      <c r="D5" s="494"/>
      <c r="E5" s="495"/>
      <c r="F5" s="480"/>
      <c r="G5" s="480"/>
      <c r="H5" s="405"/>
      <c r="I5" s="475"/>
      <c r="J5" s="414"/>
      <c r="K5" s="402"/>
      <c r="L5" s="405"/>
      <c r="M5" s="483"/>
      <c r="N5" s="486"/>
      <c r="O5" s="405"/>
      <c r="P5" s="402"/>
      <c r="Q5" s="405"/>
      <c r="R5" s="408"/>
      <c r="S5" s="397"/>
      <c r="T5" s="405"/>
      <c r="U5" s="402"/>
      <c r="V5" s="414"/>
      <c r="W5" s="397"/>
      <c r="X5" s="270"/>
      <c r="Y5" s="405"/>
      <c r="Z5" s="402"/>
      <c r="AA5" s="405"/>
      <c r="AB5" s="417"/>
      <c r="AC5" s="261"/>
      <c r="AD5" s="417"/>
      <c r="AE5" s="417"/>
      <c r="AF5" s="420"/>
      <c r="AG5" s="410"/>
      <c r="AH5" s="422"/>
      <c r="AI5" s="412"/>
      <c r="AJ5" s="192">
        <v>2</v>
      </c>
      <c r="AK5" s="193" t="s">
        <v>917</v>
      </c>
      <c r="AL5" s="194">
        <v>0.25</v>
      </c>
      <c r="AM5" s="424"/>
      <c r="AN5" s="424"/>
      <c r="AO5" s="405"/>
      <c r="AP5" s="162">
        <v>0.02</v>
      </c>
      <c r="AQ5" s="220">
        <v>0.02</v>
      </c>
      <c r="AR5" s="155">
        <f t="shared" si="1"/>
        <v>1</v>
      </c>
      <c r="AS5" s="424"/>
      <c r="AT5" s="424"/>
      <c r="AU5" s="405"/>
      <c r="AV5" s="162">
        <v>0.08</v>
      </c>
      <c r="AW5" s="220">
        <v>0</v>
      </c>
      <c r="AX5" s="155">
        <f t="shared" si="3"/>
        <v>0</v>
      </c>
      <c r="AY5" s="424"/>
      <c r="AZ5" s="424"/>
      <c r="BA5" s="405"/>
      <c r="BB5" s="162">
        <v>7.0000000000000007E-2</v>
      </c>
      <c r="BC5" s="163">
        <v>0</v>
      </c>
      <c r="BD5" s="153">
        <f t="shared" si="5"/>
        <v>0</v>
      </c>
      <c r="BE5" s="424"/>
      <c r="BF5" s="424"/>
      <c r="BG5" s="457"/>
      <c r="BH5" s="162">
        <v>0.08</v>
      </c>
      <c r="BI5" s="163">
        <v>0</v>
      </c>
      <c r="BJ5" s="153">
        <f t="shared" si="7"/>
        <v>0</v>
      </c>
      <c r="BK5" s="164"/>
      <c r="BL5" s="155">
        <f t="shared" ref="BL5:BM7" si="12">AP5+AV5+BB5+BH5</f>
        <v>0.25</v>
      </c>
      <c r="BM5" s="155">
        <f t="shared" si="12"/>
        <v>0.02</v>
      </c>
      <c r="BN5" s="153">
        <f t="shared" si="8"/>
        <v>0.08</v>
      </c>
      <c r="BO5" s="424"/>
      <c r="BP5" s="424"/>
      <c r="BQ5" s="405"/>
      <c r="BR5" s="472"/>
      <c r="BS5" s="472"/>
      <c r="BT5" s="405"/>
      <c r="BU5" s="164"/>
      <c r="GA5" s="164"/>
      <c r="GB5" s="164"/>
      <c r="GC5" s="164"/>
      <c r="GD5" s="164"/>
      <c r="GE5" s="164"/>
      <c r="GF5" s="164"/>
      <c r="GG5" s="164"/>
      <c r="GH5" s="164"/>
    </row>
    <row r="6" spans="1:190" s="165" customFormat="1" ht="36" customHeight="1" x14ac:dyDescent="0.2">
      <c r="A6" s="494"/>
      <c r="B6" s="494"/>
      <c r="C6" s="494"/>
      <c r="D6" s="494"/>
      <c r="E6" s="495"/>
      <c r="F6" s="480"/>
      <c r="G6" s="480"/>
      <c r="H6" s="405"/>
      <c r="I6" s="475"/>
      <c r="J6" s="414"/>
      <c r="K6" s="402"/>
      <c r="L6" s="405"/>
      <c r="M6" s="483"/>
      <c r="N6" s="486"/>
      <c r="O6" s="405"/>
      <c r="P6" s="402"/>
      <c r="Q6" s="405"/>
      <c r="R6" s="408"/>
      <c r="S6" s="397"/>
      <c r="T6" s="405"/>
      <c r="U6" s="402"/>
      <c r="V6" s="414"/>
      <c r="W6" s="397"/>
      <c r="X6" s="261"/>
      <c r="Y6" s="405"/>
      <c r="Z6" s="402"/>
      <c r="AA6" s="405"/>
      <c r="AB6" s="417"/>
      <c r="AC6" s="261"/>
      <c r="AD6" s="417"/>
      <c r="AE6" s="417"/>
      <c r="AF6" s="420"/>
      <c r="AG6" s="410"/>
      <c r="AH6" s="422"/>
      <c r="AI6" s="412"/>
      <c r="AJ6" s="192">
        <v>3</v>
      </c>
      <c r="AK6" s="193" t="s">
        <v>700</v>
      </c>
      <c r="AL6" s="194">
        <v>0.25</v>
      </c>
      <c r="AM6" s="424"/>
      <c r="AN6" s="424"/>
      <c r="AO6" s="405"/>
      <c r="AP6" s="162">
        <v>0.02</v>
      </c>
      <c r="AQ6" s="220">
        <v>0.02</v>
      </c>
      <c r="AR6" s="155">
        <f t="shared" si="1"/>
        <v>1</v>
      </c>
      <c r="AS6" s="424"/>
      <c r="AT6" s="424"/>
      <c r="AU6" s="405"/>
      <c r="AV6" s="162">
        <v>0.08</v>
      </c>
      <c r="AW6" s="220">
        <v>0</v>
      </c>
      <c r="AX6" s="155">
        <f t="shared" si="3"/>
        <v>0</v>
      </c>
      <c r="AY6" s="424"/>
      <c r="AZ6" s="424"/>
      <c r="BA6" s="405"/>
      <c r="BB6" s="162">
        <v>7.0000000000000007E-2</v>
      </c>
      <c r="BC6" s="163">
        <v>0</v>
      </c>
      <c r="BD6" s="153">
        <f t="shared" si="5"/>
        <v>0</v>
      </c>
      <c r="BE6" s="424"/>
      <c r="BF6" s="424"/>
      <c r="BG6" s="457"/>
      <c r="BH6" s="162">
        <v>0.08</v>
      </c>
      <c r="BI6" s="163">
        <v>0</v>
      </c>
      <c r="BJ6" s="153">
        <f t="shared" si="7"/>
        <v>0</v>
      </c>
      <c r="BK6" s="164"/>
      <c r="BL6" s="155">
        <f t="shared" si="12"/>
        <v>0.25</v>
      </c>
      <c r="BM6" s="155">
        <f t="shared" si="12"/>
        <v>0.02</v>
      </c>
      <c r="BN6" s="153">
        <f t="shared" si="8"/>
        <v>0.08</v>
      </c>
      <c r="BO6" s="424"/>
      <c r="BP6" s="424"/>
      <c r="BQ6" s="405"/>
      <c r="BR6" s="472"/>
      <c r="BS6" s="472"/>
      <c r="BT6" s="405"/>
    </row>
    <row r="7" spans="1:190" ht="36" customHeight="1" x14ac:dyDescent="0.2">
      <c r="A7" s="494"/>
      <c r="B7" s="494"/>
      <c r="C7" s="494"/>
      <c r="D7" s="494"/>
      <c r="E7" s="495"/>
      <c r="F7" s="480"/>
      <c r="G7" s="480"/>
      <c r="H7" s="405"/>
      <c r="I7" s="475"/>
      <c r="J7" s="414"/>
      <c r="K7" s="402"/>
      <c r="L7" s="405"/>
      <c r="M7" s="483"/>
      <c r="N7" s="486"/>
      <c r="O7" s="405"/>
      <c r="P7" s="402"/>
      <c r="Q7" s="405"/>
      <c r="R7" s="408"/>
      <c r="S7" s="397"/>
      <c r="T7" s="405"/>
      <c r="U7" s="402"/>
      <c r="V7" s="414"/>
      <c r="W7" s="397"/>
      <c r="X7" s="261"/>
      <c r="Y7" s="405"/>
      <c r="Z7" s="402"/>
      <c r="AA7" s="405"/>
      <c r="AB7" s="417"/>
      <c r="AC7" s="261"/>
      <c r="AD7" s="417"/>
      <c r="AE7" s="417"/>
      <c r="AF7" s="420"/>
      <c r="AG7" s="410"/>
      <c r="AH7" s="422"/>
      <c r="AI7" s="412"/>
      <c r="AJ7" s="192">
        <v>4</v>
      </c>
      <c r="AK7" s="193" t="s">
        <v>701</v>
      </c>
      <c r="AL7" s="194">
        <v>0.125</v>
      </c>
      <c r="AM7" s="424"/>
      <c r="AN7" s="424"/>
      <c r="AO7" s="405"/>
      <c r="AP7" s="153">
        <v>0.01</v>
      </c>
      <c r="AQ7" s="220">
        <v>0.01</v>
      </c>
      <c r="AR7" s="153">
        <f t="shared" si="1"/>
        <v>1</v>
      </c>
      <c r="AS7" s="424"/>
      <c r="AT7" s="424"/>
      <c r="AU7" s="405"/>
      <c r="AV7" s="153">
        <v>0.04</v>
      </c>
      <c r="AW7" s="220">
        <v>0</v>
      </c>
      <c r="AX7" s="153">
        <f t="shared" si="3"/>
        <v>0</v>
      </c>
      <c r="AY7" s="424"/>
      <c r="AZ7" s="424"/>
      <c r="BA7" s="405"/>
      <c r="BB7" s="153">
        <v>3.5000000000000003E-2</v>
      </c>
      <c r="BC7" s="163">
        <v>0</v>
      </c>
      <c r="BD7" s="153">
        <f t="shared" si="5"/>
        <v>0</v>
      </c>
      <c r="BE7" s="424"/>
      <c r="BF7" s="424"/>
      <c r="BG7" s="457"/>
      <c r="BH7" s="153">
        <v>0.04</v>
      </c>
      <c r="BI7" s="163">
        <v>0</v>
      </c>
      <c r="BJ7" s="153">
        <f t="shared" si="7"/>
        <v>0</v>
      </c>
      <c r="BK7" s="164"/>
      <c r="BL7" s="155">
        <f t="shared" si="12"/>
        <v>0.125</v>
      </c>
      <c r="BM7" s="155">
        <f t="shared" si="12"/>
        <v>0.01</v>
      </c>
      <c r="BN7" s="153">
        <f t="shared" si="8"/>
        <v>0.08</v>
      </c>
      <c r="BO7" s="424"/>
      <c r="BP7" s="424"/>
      <c r="BQ7" s="405"/>
      <c r="BR7" s="472"/>
      <c r="BS7" s="472"/>
      <c r="BT7" s="405"/>
    </row>
    <row r="8" spans="1:190" ht="34.5" customHeight="1" x14ac:dyDescent="0.2">
      <c r="A8" s="494"/>
      <c r="B8" s="494"/>
      <c r="C8" s="494"/>
      <c r="D8" s="494"/>
      <c r="E8" s="495"/>
      <c r="F8" s="480"/>
      <c r="G8" s="480"/>
      <c r="H8" s="406"/>
      <c r="I8" s="476"/>
      <c r="J8" s="415"/>
      <c r="K8" s="403"/>
      <c r="L8" s="406"/>
      <c r="M8" s="484"/>
      <c r="N8" s="487"/>
      <c r="O8" s="406"/>
      <c r="P8" s="403"/>
      <c r="Q8" s="406"/>
      <c r="R8" s="409"/>
      <c r="S8" s="398"/>
      <c r="T8" s="406"/>
      <c r="U8" s="403"/>
      <c r="V8" s="415"/>
      <c r="W8" s="398"/>
      <c r="X8" s="262"/>
      <c r="Y8" s="406"/>
      <c r="Z8" s="403"/>
      <c r="AA8" s="406"/>
      <c r="AB8" s="418"/>
      <c r="AC8" s="262"/>
      <c r="AD8" s="418"/>
      <c r="AE8" s="418"/>
      <c r="AF8" s="421"/>
      <c r="AG8" s="410"/>
      <c r="AH8" s="422"/>
      <c r="AI8" s="412"/>
      <c r="AJ8" s="192">
        <v>5</v>
      </c>
      <c r="AK8" s="193" t="s">
        <v>702</v>
      </c>
      <c r="AL8" s="194">
        <v>0.125</v>
      </c>
      <c r="AM8" s="425"/>
      <c r="AN8" s="425"/>
      <c r="AO8" s="406"/>
      <c r="AP8" s="153">
        <v>0.01</v>
      </c>
      <c r="AQ8" s="220">
        <v>0.01</v>
      </c>
      <c r="AR8" s="153">
        <f t="shared" si="1"/>
        <v>1</v>
      </c>
      <c r="AS8" s="425"/>
      <c r="AT8" s="425"/>
      <c r="AU8" s="406"/>
      <c r="AV8" s="153">
        <v>0.04</v>
      </c>
      <c r="AW8" s="220">
        <v>0</v>
      </c>
      <c r="AX8" s="153">
        <f t="shared" si="3"/>
        <v>0</v>
      </c>
      <c r="AY8" s="425"/>
      <c r="AZ8" s="425"/>
      <c r="BA8" s="406"/>
      <c r="BB8" s="153">
        <v>3.5000000000000003E-2</v>
      </c>
      <c r="BC8" s="163">
        <v>0</v>
      </c>
      <c r="BD8" s="153">
        <f t="shared" si="5"/>
        <v>0</v>
      </c>
      <c r="BE8" s="425"/>
      <c r="BF8" s="425"/>
      <c r="BG8" s="458"/>
      <c r="BH8" s="153">
        <v>0.04</v>
      </c>
      <c r="BI8" s="163">
        <v>0</v>
      </c>
      <c r="BJ8" s="153">
        <f t="shared" si="7"/>
        <v>0</v>
      </c>
      <c r="BK8" s="164"/>
      <c r="BL8" s="155">
        <f>AP8+AV8+BB8+BH8</f>
        <v>0.125</v>
      </c>
      <c r="BM8" s="155">
        <f>AQ8+AW8+BC8+BI8</f>
        <v>0.01</v>
      </c>
      <c r="BN8" s="153">
        <f t="shared" si="8"/>
        <v>0.08</v>
      </c>
      <c r="BO8" s="425"/>
      <c r="BP8" s="425"/>
      <c r="BQ8" s="406"/>
      <c r="BR8" s="473"/>
      <c r="BS8" s="473"/>
      <c r="BT8" s="406"/>
    </row>
    <row r="9" spans="1:190" s="122" customFormat="1" ht="177.6" customHeight="1" x14ac:dyDescent="0.2">
      <c r="A9" s="276" t="s">
        <v>478</v>
      </c>
      <c r="B9" s="276" t="s">
        <v>547</v>
      </c>
      <c r="C9" s="276" t="s">
        <v>542</v>
      </c>
      <c r="D9" s="276" t="s">
        <v>551</v>
      </c>
      <c r="E9" s="276" t="s">
        <v>889</v>
      </c>
      <c r="F9" s="205">
        <v>3</v>
      </c>
      <c r="G9" s="205" t="s">
        <v>919</v>
      </c>
      <c r="H9" s="173">
        <v>0.8</v>
      </c>
      <c r="I9" s="228" t="s">
        <v>39</v>
      </c>
      <c r="J9" s="173">
        <v>0</v>
      </c>
      <c r="K9" s="190">
        <v>0</v>
      </c>
      <c r="L9" s="173" t="str">
        <f>IFERROR(K9/J9,"0,00%")</f>
        <v>0,00%</v>
      </c>
      <c r="M9" s="280" t="s">
        <v>934</v>
      </c>
      <c r="N9" s="229" t="s">
        <v>934</v>
      </c>
      <c r="O9" s="173">
        <v>0</v>
      </c>
      <c r="P9" s="190">
        <v>0</v>
      </c>
      <c r="Q9" s="173" t="str">
        <f>IFERROR(P9/O9,"0,00%")</f>
        <v>0,00%</v>
      </c>
      <c r="R9" s="264"/>
      <c r="S9" s="260"/>
      <c r="T9" s="173">
        <v>0</v>
      </c>
      <c r="U9" s="190">
        <v>0</v>
      </c>
      <c r="V9" s="271" t="str">
        <f>IFERROR(U9/T9,"0,00%")</f>
        <v>0,00%</v>
      </c>
      <c r="W9" s="223"/>
      <c r="X9" s="177"/>
      <c r="Y9" s="173">
        <v>0.8</v>
      </c>
      <c r="Z9" s="209">
        <v>0</v>
      </c>
      <c r="AA9" s="174">
        <f>IFERROR(Z9/Y9,"0,00%")</f>
        <v>0</v>
      </c>
      <c r="AB9" s="177"/>
      <c r="AC9" s="177"/>
      <c r="AD9" s="275" t="s">
        <v>934</v>
      </c>
      <c r="AE9" s="229" t="s">
        <v>934</v>
      </c>
      <c r="AF9" s="275" t="s">
        <v>934</v>
      </c>
      <c r="AG9" s="225">
        <v>1</v>
      </c>
      <c r="AH9" s="284" t="s">
        <v>703</v>
      </c>
      <c r="AI9" s="200">
        <v>1</v>
      </c>
      <c r="AJ9" s="225">
        <v>1</v>
      </c>
      <c r="AK9" s="210" t="s">
        <v>704</v>
      </c>
      <c r="AL9" s="194">
        <v>1</v>
      </c>
      <c r="AM9" s="198">
        <f>AP9</f>
        <v>0</v>
      </c>
      <c r="AN9" s="198">
        <f>AQ9</f>
        <v>0</v>
      </c>
      <c r="AO9" s="153" t="str">
        <f t="shared" si="0"/>
        <v>0,00%</v>
      </c>
      <c r="AP9" s="153">
        <v>0</v>
      </c>
      <c r="AQ9" s="220">
        <v>0</v>
      </c>
      <c r="AR9" s="153" t="str">
        <f t="shared" si="1"/>
        <v>0,00%</v>
      </c>
      <c r="AS9" s="198">
        <f>AV9</f>
        <v>0</v>
      </c>
      <c r="AT9" s="198">
        <f>AW9</f>
        <v>0</v>
      </c>
      <c r="AU9" s="153" t="str">
        <f t="shared" ref="AU9:AU10" si="13">IFERROR(AT9/AS9,"0,00%")</f>
        <v>0,00%</v>
      </c>
      <c r="AV9" s="215">
        <v>0</v>
      </c>
      <c r="AW9" s="220">
        <v>0</v>
      </c>
      <c r="AX9" s="153" t="str">
        <f t="shared" si="3"/>
        <v>0,00%</v>
      </c>
      <c r="AY9" s="198">
        <f>BB9</f>
        <v>0</v>
      </c>
      <c r="AZ9" s="198">
        <f>BC9</f>
        <v>0</v>
      </c>
      <c r="BA9" s="153" t="str">
        <f t="shared" ref="BA9:BA10" si="14">IFERROR(AZ9/AY9,"0,00%")</f>
        <v>0,00%</v>
      </c>
      <c r="BB9" s="215">
        <v>0</v>
      </c>
      <c r="BC9" s="163">
        <v>0</v>
      </c>
      <c r="BD9" s="153" t="str">
        <f t="shared" si="5"/>
        <v>0,00%</v>
      </c>
      <c r="BE9" s="198">
        <f>BH9</f>
        <v>0.8</v>
      </c>
      <c r="BF9" s="198">
        <f>BI9</f>
        <v>0</v>
      </c>
      <c r="BG9" s="206">
        <f t="shared" ref="BG9:BG10" si="15">IFERROR(BF9/BE9,"0,00%")</f>
        <v>0</v>
      </c>
      <c r="BH9" s="153">
        <v>0.8</v>
      </c>
      <c r="BI9" s="163">
        <v>0</v>
      </c>
      <c r="BJ9" s="153">
        <f t="shared" si="7"/>
        <v>0</v>
      </c>
      <c r="BK9" s="164"/>
      <c r="BL9" s="155">
        <f t="shared" ref="BL9:BM17" si="16">AP9+AV9+BB9+BH9</f>
        <v>0.8</v>
      </c>
      <c r="BM9" s="155">
        <f t="shared" si="16"/>
        <v>0</v>
      </c>
      <c r="BN9" s="153">
        <f t="shared" si="8"/>
        <v>0</v>
      </c>
      <c r="BO9" s="155">
        <f>AM9+AS9+AY9+BE9</f>
        <v>0.8</v>
      </c>
      <c r="BP9" s="155">
        <f>AN9+AT9+AZ9+BF9</f>
        <v>0</v>
      </c>
      <c r="BQ9" s="173">
        <f t="shared" si="10"/>
        <v>0</v>
      </c>
      <c r="BR9" s="227">
        <f>Y9</f>
        <v>0.8</v>
      </c>
      <c r="BS9" s="227">
        <f>Z9</f>
        <v>0</v>
      </c>
      <c r="BT9" s="173">
        <f>IFERROR(BS9/BR9,"0,00%")</f>
        <v>0</v>
      </c>
    </row>
    <row r="10" spans="1:190" ht="55.9" customHeight="1" x14ac:dyDescent="0.2">
      <c r="A10" s="494" t="s">
        <v>478</v>
      </c>
      <c r="B10" s="494" t="s">
        <v>547</v>
      </c>
      <c r="C10" s="494" t="s">
        <v>542</v>
      </c>
      <c r="D10" s="496" t="s">
        <v>551</v>
      </c>
      <c r="E10" s="495" t="s">
        <v>890</v>
      </c>
      <c r="F10" s="481">
        <v>5</v>
      </c>
      <c r="G10" s="481" t="s">
        <v>739</v>
      </c>
      <c r="H10" s="404">
        <v>1</v>
      </c>
      <c r="I10" s="474" t="s">
        <v>38</v>
      </c>
      <c r="J10" s="488">
        <f>AM10</f>
        <v>0.25</v>
      </c>
      <c r="K10" s="489">
        <v>0.25</v>
      </c>
      <c r="L10" s="490">
        <f>IFERROR(K10/J10,"0,00%")</f>
        <v>1</v>
      </c>
      <c r="M10" s="491" t="s">
        <v>926</v>
      </c>
      <c r="N10" s="419" t="s">
        <v>927</v>
      </c>
      <c r="O10" s="490">
        <f>AS10</f>
        <v>0.25</v>
      </c>
      <c r="P10" s="489">
        <f>AT10</f>
        <v>0</v>
      </c>
      <c r="Q10" s="490">
        <f>IFERROR(P10/O10,"0,00%")</f>
        <v>0</v>
      </c>
      <c r="R10" s="407"/>
      <c r="S10" s="396"/>
      <c r="T10" s="490">
        <f>AY10</f>
        <v>0.25</v>
      </c>
      <c r="U10" s="489">
        <f>AZ10</f>
        <v>0</v>
      </c>
      <c r="V10" s="488">
        <f>IFERROR(U10/T10,"0,00%")</f>
        <v>0</v>
      </c>
      <c r="W10" s="396"/>
      <c r="X10" s="229"/>
      <c r="Y10" s="490">
        <f>BE10</f>
        <v>0.25</v>
      </c>
      <c r="Z10" s="489">
        <f>BF10</f>
        <v>0</v>
      </c>
      <c r="AA10" s="490">
        <f>IFERROR(Z10/Y10,"0,00%")</f>
        <v>0</v>
      </c>
      <c r="AB10" s="416"/>
      <c r="AC10" s="229"/>
      <c r="AD10" s="419" t="s">
        <v>930</v>
      </c>
      <c r="AE10" s="416" t="s">
        <v>928</v>
      </c>
      <c r="AF10" s="416" t="s">
        <v>929</v>
      </c>
      <c r="AG10" s="468">
        <v>1</v>
      </c>
      <c r="AH10" s="468" t="s">
        <v>705</v>
      </c>
      <c r="AI10" s="469">
        <v>1</v>
      </c>
      <c r="AJ10" s="195">
        <v>1</v>
      </c>
      <c r="AK10" s="196" t="s">
        <v>706</v>
      </c>
      <c r="AL10" s="194">
        <v>0.5</v>
      </c>
      <c r="AM10" s="423">
        <f>AP10+AP11</f>
        <v>0.25</v>
      </c>
      <c r="AN10" s="423">
        <v>0.25</v>
      </c>
      <c r="AO10" s="404">
        <f t="shared" si="0"/>
        <v>1</v>
      </c>
      <c r="AP10" s="153">
        <v>0.125</v>
      </c>
      <c r="AQ10" s="153">
        <v>0.125</v>
      </c>
      <c r="AR10" s="153">
        <f t="shared" ref="AR10" si="17">IFERROR(AQ10/AP10,"0,00%")</f>
        <v>1</v>
      </c>
      <c r="AS10" s="423">
        <f>AV10+AV11</f>
        <v>0.25</v>
      </c>
      <c r="AT10" s="423">
        <f>AW10+AW11</f>
        <v>0</v>
      </c>
      <c r="AU10" s="404">
        <f t="shared" si="13"/>
        <v>0</v>
      </c>
      <c r="AV10" s="153">
        <v>0.125</v>
      </c>
      <c r="AW10" s="220">
        <v>0</v>
      </c>
      <c r="AX10" s="153">
        <f t="shared" ref="AX10" si="18">IFERROR(AW10/AV10,"0,00%")</f>
        <v>0</v>
      </c>
      <c r="AY10" s="423">
        <f>BB10+BB11</f>
        <v>0.25</v>
      </c>
      <c r="AZ10" s="423">
        <f>BC10+BC11</f>
        <v>0</v>
      </c>
      <c r="BA10" s="404">
        <f t="shared" si="14"/>
        <v>0</v>
      </c>
      <c r="BB10" s="153">
        <v>0.125</v>
      </c>
      <c r="BC10" s="163">
        <v>0</v>
      </c>
      <c r="BD10" s="153">
        <f t="shared" ref="BD10" si="19">IFERROR(BC10/BB10,"0,00%")</f>
        <v>0</v>
      </c>
      <c r="BE10" s="423">
        <f>BH10+BH11</f>
        <v>0.25</v>
      </c>
      <c r="BF10" s="423">
        <f>BI10+BI11</f>
        <v>0</v>
      </c>
      <c r="BG10" s="456">
        <f t="shared" si="15"/>
        <v>0</v>
      </c>
      <c r="BH10" s="153">
        <v>0.125</v>
      </c>
      <c r="BI10" s="163">
        <v>0</v>
      </c>
      <c r="BJ10" s="153">
        <f t="shared" ref="BJ10" si="20">IFERROR(BI10/BH10,"0,00%")</f>
        <v>0</v>
      </c>
      <c r="BK10" s="164"/>
      <c r="BL10" s="155">
        <f t="shared" si="16"/>
        <v>0.5</v>
      </c>
      <c r="BM10" s="155">
        <f t="shared" si="16"/>
        <v>0.125</v>
      </c>
      <c r="BN10" s="153">
        <f t="shared" si="8"/>
        <v>0.25</v>
      </c>
      <c r="BO10" s="423">
        <f t="shared" si="9"/>
        <v>1</v>
      </c>
      <c r="BP10" s="423">
        <f>AN10+AT10+AZ10+BF10</f>
        <v>0.25</v>
      </c>
      <c r="BQ10" s="404">
        <f t="shared" si="10"/>
        <v>0.25</v>
      </c>
      <c r="BR10" s="423">
        <f>J10+O10+T10+Y10</f>
        <v>1</v>
      </c>
      <c r="BS10" s="423">
        <f>K10+P10+U10+Z10</f>
        <v>0.25</v>
      </c>
      <c r="BT10" s="404">
        <f t="shared" si="11"/>
        <v>0.25</v>
      </c>
    </row>
    <row r="11" spans="1:190" ht="87.75" customHeight="1" x14ac:dyDescent="0.2">
      <c r="A11" s="494"/>
      <c r="B11" s="494"/>
      <c r="C11" s="494"/>
      <c r="D11" s="496"/>
      <c r="E11" s="495"/>
      <c r="F11" s="481"/>
      <c r="G11" s="481"/>
      <c r="H11" s="406"/>
      <c r="I11" s="476"/>
      <c r="J11" s="488"/>
      <c r="K11" s="489"/>
      <c r="L11" s="490"/>
      <c r="M11" s="492"/>
      <c r="N11" s="421"/>
      <c r="O11" s="490"/>
      <c r="P11" s="489"/>
      <c r="Q11" s="490"/>
      <c r="R11" s="467"/>
      <c r="S11" s="399"/>
      <c r="T11" s="490"/>
      <c r="U11" s="489"/>
      <c r="V11" s="488"/>
      <c r="W11" s="398"/>
      <c r="X11" s="269"/>
      <c r="Y11" s="490"/>
      <c r="Z11" s="489"/>
      <c r="AA11" s="490"/>
      <c r="AB11" s="418"/>
      <c r="AC11" s="262"/>
      <c r="AD11" s="421"/>
      <c r="AE11" s="418"/>
      <c r="AF11" s="418"/>
      <c r="AG11" s="412"/>
      <c r="AH11" s="410"/>
      <c r="AI11" s="469"/>
      <c r="AJ11" s="195">
        <v>2</v>
      </c>
      <c r="AK11" s="196" t="s">
        <v>707</v>
      </c>
      <c r="AL11" s="194">
        <v>0.5</v>
      </c>
      <c r="AM11" s="425"/>
      <c r="AN11" s="425"/>
      <c r="AO11" s="406"/>
      <c r="AP11" s="153">
        <v>0.125</v>
      </c>
      <c r="AQ11" s="153">
        <v>0.125</v>
      </c>
      <c r="AR11" s="153">
        <f t="shared" si="1"/>
        <v>1</v>
      </c>
      <c r="AS11" s="425"/>
      <c r="AT11" s="425"/>
      <c r="AU11" s="406"/>
      <c r="AV11" s="153">
        <v>0.125</v>
      </c>
      <c r="AW11" s="220">
        <v>0</v>
      </c>
      <c r="AX11" s="153">
        <f t="shared" ref="AX11" si="21">IFERROR(AW11/AV11,"0,00%")</f>
        <v>0</v>
      </c>
      <c r="AY11" s="425"/>
      <c r="AZ11" s="425"/>
      <c r="BA11" s="406"/>
      <c r="BB11" s="153">
        <v>0.125</v>
      </c>
      <c r="BC11" s="163">
        <v>0</v>
      </c>
      <c r="BD11" s="153">
        <f t="shared" si="5"/>
        <v>0</v>
      </c>
      <c r="BE11" s="425"/>
      <c r="BF11" s="425"/>
      <c r="BG11" s="458"/>
      <c r="BH11" s="153">
        <v>0.125</v>
      </c>
      <c r="BI11" s="163">
        <v>0</v>
      </c>
      <c r="BJ11" s="153">
        <f t="shared" si="7"/>
        <v>0</v>
      </c>
      <c r="BK11" s="164"/>
      <c r="BL11" s="155">
        <f t="shared" si="16"/>
        <v>0.5</v>
      </c>
      <c r="BM11" s="155">
        <f t="shared" si="16"/>
        <v>0.125</v>
      </c>
      <c r="BN11" s="153">
        <f t="shared" si="8"/>
        <v>0.25</v>
      </c>
      <c r="BO11" s="425"/>
      <c r="BP11" s="425"/>
      <c r="BQ11" s="406"/>
      <c r="BR11" s="425"/>
      <c r="BS11" s="425"/>
      <c r="BT11" s="406"/>
    </row>
    <row r="12" spans="1:190" ht="118.5" customHeight="1" x14ac:dyDescent="0.2">
      <c r="A12" s="277" t="s">
        <v>478</v>
      </c>
      <c r="B12" s="277" t="s">
        <v>547</v>
      </c>
      <c r="C12" s="277" t="s">
        <v>542</v>
      </c>
      <c r="D12" s="277" t="s">
        <v>551</v>
      </c>
      <c r="E12" s="278" t="s">
        <v>889</v>
      </c>
      <c r="F12" s="205">
        <v>6</v>
      </c>
      <c r="G12" s="205" t="s">
        <v>740</v>
      </c>
      <c r="H12" s="173">
        <v>0.8</v>
      </c>
      <c r="I12" s="185" t="s">
        <v>39</v>
      </c>
      <c r="J12" s="173">
        <v>0</v>
      </c>
      <c r="K12" s="190">
        <v>0</v>
      </c>
      <c r="L12" s="173" t="str">
        <f>IFERROR(K12/J12,"0,00%")</f>
        <v>0,00%</v>
      </c>
      <c r="M12" s="280" t="s">
        <v>934</v>
      </c>
      <c r="N12" s="229" t="s">
        <v>934</v>
      </c>
      <c r="O12" s="173">
        <v>0.3</v>
      </c>
      <c r="P12" s="190">
        <v>0</v>
      </c>
      <c r="Q12" s="173">
        <f>IFERROR(P12/O12,"0,00%")</f>
        <v>0</v>
      </c>
      <c r="R12" s="264"/>
      <c r="S12" s="260"/>
      <c r="T12" s="173">
        <v>0.3</v>
      </c>
      <c r="U12" s="190">
        <v>0</v>
      </c>
      <c r="V12" s="271">
        <f>IFERROR(U12/T12,"0,00%")</f>
        <v>0</v>
      </c>
      <c r="W12" s="260"/>
      <c r="X12" s="177"/>
      <c r="Y12" s="173">
        <v>0.2</v>
      </c>
      <c r="Z12" s="209">
        <v>0</v>
      </c>
      <c r="AA12" s="174">
        <f>IFERROR(Z12/Y12,"0,00%")</f>
        <v>0</v>
      </c>
      <c r="AB12" s="177"/>
      <c r="AC12" s="177"/>
      <c r="AD12" s="275" t="s">
        <v>934</v>
      </c>
      <c r="AE12" s="229" t="s">
        <v>934</v>
      </c>
      <c r="AF12" s="275" t="s">
        <v>934</v>
      </c>
      <c r="AG12" s="184">
        <v>1</v>
      </c>
      <c r="AH12" s="285" t="s">
        <v>708</v>
      </c>
      <c r="AI12" s="200">
        <v>1</v>
      </c>
      <c r="AJ12" s="184">
        <v>1</v>
      </c>
      <c r="AK12" s="201" t="s">
        <v>709</v>
      </c>
      <c r="AL12" s="194">
        <v>1</v>
      </c>
      <c r="AM12" s="199">
        <f>AP12</f>
        <v>0</v>
      </c>
      <c r="AN12" s="199">
        <f>AQ12</f>
        <v>0</v>
      </c>
      <c r="AO12" s="153" t="str">
        <f t="shared" si="0"/>
        <v>0,00%</v>
      </c>
      <c r="AP12" s="153">
        <v>0</v>
      </c>
      <c r="AQ12" s="220">
        <v>0</v>
      </c>
      <c r="AR12" s="153" t="str">
        <f t="shared" ref="AR12:AR33" si="22">IFERROR(AQ12/AP12,"0,00%")</f>
        <v>0,00%</v>
      </c>
      <c r="AS12" s="199">
        <f>AV12</f>
        <v>0.3</v>
      </c>
      <c r="AT12" s="199">
        <f>AW12</f>
        <v>0</v>
      </c>
      <c r="AU12" s="153">
        <f t="shared" ref="AU12:AU15" si="23">IFERROR(AT12/AS12,"0,00%")</f>
        <v>0</v>
      </c>
      <c r="AV12" s="153">
        <v>0.3</v>
      </c>
      <c r="AW12" s="220">
        <v>0</v>
      </c>
      <c r="AX12" s="153">
        <f t="shared" ref="AX12:AX33" si="24">IFERROR(AW12/AV12,"0,00%")</f>
        <v>0</v>
      </c>
      <c r="AY12" s="199">
        <f>BB12</f>
        <v>0.3</v>
      </c>
      <c r="AZ12" s="199">
        <f>BC12</f>
        <v>0</v>
      </c>
      <c r="BA12" s="153">
        <f t="shared" ref="BA12:BA15" si="25">IFERROR(AZ12/AY12,"0,00%")</f>
        <v>0</v>
      </c>
      <c r="BB12" s="153">
        <v>0.3</v>
      </c>
      <c r="BC12" s="163">
        <v>0</v>
      </c>
      <c r="BD12" s="153">
        <f t="shared" ref="BD12:BD33" si="26">IFERROR(BC12/BB12,"0,00%")</f>
        <v>0</v>
      </c>
      <c r="BE12" s="199">
        <f>BH12</f>
        <v>0.4</v>
      </c>
      <c r="BF12" s="199">
        <f>BI12</f>
        <v>0</v>
      </c>
      <c r="BG12" s="206">
        <f t="shared" ref="BG12:BG15" si="27">IFERROR(BF12/BE12,"0,00%")</f>
        <v>0</v>
      </c>
      <c r="BH12" s="153">
        <v>0.4</v>
      </c>
      <c r="BI12" s="163">
        <v>0</v>
      </c>
      <c r="BJ12" s="153">
        <f t="shared" ref="BJ12:BJ33" si="28">IFERROR(BI12/BH12,"0,00%")</f>
        <v>0</v>
      </c>
      <c r="BK12" s="164"/>
      <c r="BL12" s="155">
        <f t="shared" si="16"/>
        <v>1</v>
      </c>
      <c r="BM12" s="155">
        <f t="shared" si="16"/>
        <v>0</v>
      </c>
      <c r="BN12" s="153">
        <f t="shared" si="8"/>
        <v>0</v>
      </c>
      <c r="BO12" s="155">
        <f t="shared" si="9"/>
        <v>1</v>
      </c>
      <c r="BP12" s="155">
        <f t="shared" si="9"/>
        <v>0</v>
      </c>
      <c r="BQ12" s="153">
        <f t="shared" si="10"/>
        <v>0</v>
      </c>
      <c r="BR12" s="183">
        <f>Y12</f>
        <v>0.2</v>
      </c>
      <c r="BS12" s="183">
        <f>Z12</f>
        <v>0</v>
      </c>
      <c r="BT12" s="174">
        <f>IFERROR(BS12/BR12,"0,00%")</f>
        <v>0</v>
      </c>
    </row>
    <row r="13" spans="1:190" ht="115.9" customHeight="1" x14ac:dyDescent="0.2">
      <c r="A13" s="279" t="s">
        <v>478</v>
      </c>
      <c r="B13" s="279" t="s">
        <v>547</v>
      </c>
      <c r="C13" s="279" t="s">
        <v>542</v>
      </c>
      <c r="D13" s="279" t="s">
        <v>551</v>
      </c>
      <c r="E13" s="276" t="s">
        <v>889</v>
      </c>
      <c r="F13" s="205">
        <v>7</v>
      </c>
      <c r="G13" s="205" t="s">
        <v>741</v>
      </c>
      <c r="H13" s="153">
        <v>0.8</v>
      </c>
      <c r="I13" s="176" t="s">
        <v>39</v>
      </c>
      <c r="J13" s="153">
        <v>0</v>
      </c>
      <c r="K13" s="180">
        <v>0</v>
      </c>
      <c r="L13" s="173" t="str">
        <f>IFERROR(K13/J13,"0,00%")</f>
        <v>0,00%</v>
      </c>
      <c r="M13" s="281" t="s">
        <v>938</v>
      </c>
      <c r="N13" s="259" t="s">
        <v>938</v>
      </c>
      <c r="O13" s="153">
        <v>0</v>
      </c>
      <c r="P13" s="180">
        <v>0</v>
      </c>
      <c r="Q13" s="173" t="str">
        <f>IFERROR(P13/O13,"0,00%")</f>
        <v>0,00%</v>
      </c>
      <c r="R13" s="216"/>
      <c r="S13" s="161"/>
      <c r="T13" s="153">
        <v>0</v>
      </c>
      <c r="U13" s="180">
        <v>0</v>
      </c>
      <c r="V13" s="271" t="str">
        <f>IFERROR(U13/T13,"0,00%")</f>
        <v>0,00%</v>
      </c>
      <c r="W13" s="213"/>
      <c r="X13" s="161"/>
      <c r="Y13" s="153">
        <v>0.8</v>
      </c>
      <c r="Z13" s="166">
        <v>0</v>
      </c>
      <c r="AA13" s="153">
        <f>IFERROR(Z13/Y13,"0,00%")</f>
        <v>0</v>
      </c>
      <c r="AB13" s="161"/>
      <c r="AC13" s="161"/>
      <c r="AD13" s="259" t="s">
        <v>938</v>
      </c>
      <c r="AE13" s="259" t="s">
        <v>938</v>
      </c>
      <c r="AF13" s="259" t="s">
        <v>938</v>
      </c>
      <c r="AG13" s="184">
        <v>1</v>
      </c>
      <c r="AH13" s="285" t="s">
        <v>710</v>
      </c>
      <c r="AI13" s="200">
        <v>1</v>
      </c>
      <c r="AJ13" s="184">
        <v>1</v>
      </c>
      <c r="AK13" s="201" t="s">
        <v>711</v>
      </c>
      <c r="AL13" s="194">
        <v>1</v>
      </c>
      <c r="AM13" s="179">
        <f>AP13</f>
        <v>0</v>
      </c>
      <c r="AN13" s="179">
        <f t="shared" ref="AN13" si="29">AQ13</f>
        <v>0</v>
      </c>
      <c r="AO13" s="153" t="str">
        <f t="shared" si="0"/>
        <v>0,00%</v>
      </c>
      <c r="AP13" s="153">
        <v>0</v>
      </c>
      <c r="AQ13" s="220">
        <v>0</v>
      </c>
      <c r="AR13" s="153" t="str">
        <f t="shared" si="22"/>
        <v>0,00%</v>
      </c>
      <c r="AS13" s="179">
        <f>AV13</f>
        <v>0</v>
      </c>
      <c r="AT13" s="179">
        <f t="shared" ref="AT13" si="30">AW13</f>
        <v>0</v>
      </c>
      <c r="AU13" s="153" t="str">
        <f t="shared" si="23"/>
        <v>0,00%</v>
      </c>
      <c r="AV13" s="153">
        <v>0</v>
      </c>
      <c r="AW13" s="220">
        <v>0</v>
      </c>
      <c r="AX13" s="153" t="str">
        <f t="shared" si="24"/>
        <v>0,00%</v>
      </c>
      <c r="AY13" s="179">
        <f>BB13</f>
        <v>0</v>
      </c>
      <c r="AZ13" s="179">
        <f t="shared" ref="AZ13" si="31">BC13</f>
        <v>0</v>
      </c>
      <c r="BA13" s="153" t="str">
        <f t="shared" si="25"/>
        <v>0,00%</v>
      </c>
      <c r="BB13" s="186">
        <v>0</v>
      </c>
      <c r="BC13" s="163">
        <v>0</v>
      </c>
      <c r="BD13" s="153" t="str">
        <f t="shared" si="26"/>
        <v>0,00%</v>
      </c>
      <c r="BE13" s="179">
        <f>BH13</f>
        <v>1</v>
      </c>
      <c r="BF13" s="179">
        <f t="shared" ref="BF13" si="32">BI13</f>
        <v>0</v>
      </c>
      <c r="BG13" s="206">
        <f t="shared" si="27"/>
        <v>0</v>
      </c>
      <c r="BH13" s="207">
        <v>1</v>
      </c>
      <c r="BI13" s="163">
        <v>0</v>
      </c>
      <c r="BJ13" s="153">
        <f t="shared" si="28"/>
        <v>0</v>
      </c>
      <c r="BK13" s="164"/>
      <c r="BL13" s="155">
        <f t="shared" si="16"/>
        <v>1</v>
      </c>
      <c r="BM13" s="155">
        <f t="shared" si="16"/>
        <v>0</v>
      </c>
      <c r="BN13" s="153">
        <f t="shared" si="8"/>
        <v>0</v>
      </c>
      <c r="BO13" s="155">
        <f t="shared" si="9"/>
        <v>1</v>
      </c>
      <c r="BP13" s="155">
        <f t="shared" si="9"/>
        <v>0</v>
      </c>
      <c r="BQ13" s="153">
        <f t="shared" si="10"/>
        <v>0</v>
      </c>
      <c r="BR13" s="155">
        <f>Y13</f>
        <v>0.8</v>
      </c>
      <c r="BS13" s="155">
        <f>Z13</f>
        <v>0</v>
      </c>
      <c r="BT13" s="153">
        <f>IFERROR(BS13/BR13,"0,00%")</f>
        <v>0</v>
      </c>
    </row>
    <row r="14" spans="1:190" ht="372" customHeight="1" x14ac:dyDescent="0.2">
      <c r="A14" s="277" t="s">
        <v>478</v>
      </c>
      <c r="B14" s="277" t="s">
        <v>547</v>
      </c>
      <c r="C14" s="277" t="s">
        <v>542</v>
      </c>
      <c r="D14" s="277" t="s">
        <v>551</v>
      </c>
      <c r="E14" s="278" t="s">
        <v>590</v>
      </c>
      <c r="F14" s="205">
        <v>10</v>
      </c>
      <c r="G14" s="205" t="s">
        <v>742</v>
      </c>
      <c r="H14" s="153">
        <v>1</v>
      </c>
      <c r="I14" s="176" t="s">
        <v>38</v>
      </c>
      <c r="J14" s="274">
        <f>AM14</f>
        <v>0.31469999999999998</v>
      </c>
      <c r="K14" s="191">
        <v>0.31090000000000001</v>
      </c>
      <c r="L14" s="173">
        <f>IFERROR(K14/J14,"0,00%")</f>
        <v>0.98792500794407379</v>
      </c>
      <c r="M14" s="282" t="s">
        <v>947</v>
      </c>
      <c r="N14" s="283" t="s">
        <v>948</v>
      </c>
      <c r="O14" s="175">
        <f>AS14</f>
        <v>0.22919999999999999</v>
      </c>
      <c r="P14" s="191">
        <f>AT14</f>
        <v>0</v>
      </c>
      <c r="Q14" s="173">
        <f>IFERROR(P14/O14,"0,00%")</f>
        <v>0</v>
      </c>
      <c r="R14" s="217"/>
      <c r="S14" s="213"/>
      <c r="T14" s="175">
        <f>AY14</f>
        <v>0.2175</v>
      </c>
      <c r="U14" s="191">
        <f>AZ14</f>
        <v>0</v>
      </c>
      <c r="V14" s="271">
        <f>IFERROR(U14/T14,"0,00%")</f>
        <v>0</v>
      </c>
      <c r="W14" s="213"/>
      <c r="X14" s="265"/>
      <c r="Y14" s="175">
        <f>BE14</f>
        <v>0.23860000000000001</v>
      </c>
      <c r="Z14" s="191">
        <v>0</v>
      </c>
      <c r="AA14" s="153">
        <f>IFERROR(Z14/Y14,"0,00%")</f>
        <v>0</v>
      </c>
      <c r="AB14" s="161"/>
      <c r="AC14" s="161"/>
      <c r="AD14" s="275" t="s">
        <v>952</v>
      </c>
      <c r="AE14" s="275" t="s">
        <v>953</v>
      </c>
      <c r="AF14" s="283" t="s">
        <v>954</v>
      </c>
      <c r="AG14" s="202">
        <v>1</v>
      </c>
      <c r="AH14" s="205" t="s">
        <v>712</v>
      </c>
      <c r="AI14" s="203">
        <f>+AL14</f>
        <v>1</v>
      </c>
      <c r="AJ14" s="195">
        <v>1</v>
      </c>
      <c r="AK14" s="196" t="s">
        <v>713</v>
      </c>
      <c r="AL14" s="200">
        <v>1</v>
      </c>
      <c r="AM14" s="179">
        <f>AP14</f>
        <v>0.31469999999999998</v>
      </c>
      <c r="AN14" s="179">
        <f>AQ14</f>
        <v>0.31090000000000001</v>
      </c>
      <c r="AO14" s="153">
        <f t="shared" si="0"/>
        <v>0.98792500794407379</v>
      </c>
      <c r="AP14" s="153">
        <v>0.31469999999999998</v>
      </c>
      <c r="AQ14" s="220">
        <v>0.31090000000000001</v>
      </c>
      <c r="AR14" s="153">
        <f t="shared" si="22"/>
        <v>0.98792500794407379</v>
      </c>
      <c r="AS14" s="179">
        <f>AV14</f>
        <v>0.22919999999999999</v>
      </c>
      <c r="AT14" s="179">
        <f>AW14</f>
        <v>0</v>
      </c>
      <c r="AU14" s="153">
        <f t="shared" si="23"/>
        <v>0</v>
      </c>
      <c r="AV14" s="153">
        <v>0.22919999999999999</v>
      </c>
      <c r="AW14" s="272">
        <v>0</v>
      </c>
      <c r="AX14" s="153">
        <f t="shared" si="24"/>
        <v>0</v>
      </c>
      <c r="AY14" s="179">
        <f>BB14</f>
        <v>0.2175</v>
      </c>
      <c r="AZ14" s="179">
        <f>BC14</f>
        <v>0</v>
      </c>
      <c r="BA14" s="153">
        <f t="shared" si="25"/>
        <v>0</v>
      </c>
      <c r="BB14" s="186">
        <v>0.2175</v>
      </c>
      <c r="BC14" s="163">
        <v>0</v>
      </c>
      <c r="BD14" s="153">
        <f t="shared" si="26"/>
        <v>0</v>
      </c>
      <c r="BE14" s="179">
        <f>BH14</f>
        <v>0.23860000000000001</v>
      </c>
      <c r="BF14" s="179">
        <f>BI14</f>
        <v>0</v>
      </c>
      <c r="BG14" s="206">
        <f t="shared" si="27"/>
        <v>0</v>
      </c>
      <c r="BH14" s="207">
        <v>0.23860000000000001</v>
      </c>
      <c r="BI14" s="163">
        <v>0</v>
      </c>
      <c r="BJ14" s="153">
        <f t="shared" si="28"/>
        <v>0</v>
      </c>
      <c r="BK14" s="164"/>
      <c r="BL14" s="155">
        <f>AP14+AV14+BB14+BH14</f>
        <v>1</v>
      </c>
      <c r="BM14" s="155">
        <f t="shared" si="16"/>
        <v>0.31090000000000001</v>
      </c>
      <c r="BN14" s="153">
        <f t="shared" si="8"/>
        <v>0.31090000000000001</v>
      </c>
      <c r="BO14" s="155">
        <f t="shared" ref="BO14" si="33">AM14+AS14+AY14+BE14</f>
        <v>1</v>
      </c>
      <c r="BP14" s="155">
        <f t="shared" ref="BP14" si="34">AN14+AT14+AZ14+BF14</f>
        <v>0.31090000000000001</v>
      </c>
      <c r="BQ14" s="153">
        <f t="shared" ref="BQ14" si="35">IFERROR(BP14/BO14,"0,00%")</f>
        <v>0.31090000000000001</v>
      </c>
      <c r="BR14" s="155">
        <f>J14+O14+T14+Y14</f>
        <v>1</v>
      </c>
      <c r="BS14" s="155">
        <f>K14+P14+U14+Z14</f>
        <v>0.31090000000000001</v>
      </c>
      <c r="BT14" s="153">
        <f>IFERROR(BS14/BR14,"0,00%")</f>
        <v>0.31090000000000001</v>
      </c>
      <c r="BU14" s="102"/>
    </row>
    <row r="15" spans="1:190" ht="34.15" customHeight="1" x14ac:dyDescent="0.2">
      <c r="A15" s="497" t="s">
        <v>478</v>
      </c>
      <c r="B15" s="497" t="s">
        <v>547</v>
      </c>
      <c r="C15" s="497" t="s">
        <v>542</v>
      </c>
      <c r="D15" s="497" t="s">
        <v>551</v>
      </c>
      <c r="E15" s="497" t="s">
        <v>889</v>
      </c>
      <c r="F15" s="481">
        <v>27</v>
      </c>
      <c r="G15" s="481" t="s">
        <v>743</v>
      </c>
      <c r="H15" s="404">
        <v>1</v>
      </c>
      <c r="I15" s="477" t="s">
        <v>38</v>
      </c>
      <c r="J15" s="404">
        <f>AM15</f>
        <v>0</v>
      </c>
      <c r="K15" s="401">
        <f>AN15</f>
        <v>0</v>
      </c>
      <c r="L15" s="404" t="str">
        <f>IFERROR(K15/J15,"0,00%")</f>
        <v>0,00%</v>
      </c>
      <c r="M15" s="459" t="s">
        <v>938</v>
      </c>
      <c r="N15" s="416" t="s">
        <v>938</v>
      </c>
      <c r="O15" s="404">
        <f>AS15</f>
        <v>0</v>
      </c>
      <c r="P15" s="401">
        <f>AT15</f>
        <v>0</v>
      </c>
      <c r="Q15" s="404" t="str">
        <f>IFERROR(P15/O15,"0,00%")</f>
        <v>0,00%</v>
      </c>
      <c r="R15" s="462"/>
      <c r="S15" s="400"/>
      <c r="T15" s="404">
        <f>AY15</f>
        <v>0</v>
      </c>
      <c r="U15" s="401">
        <f>AZ15</f>
        <v>0</v>
      </c>
      <c r="V15" s="413" t="str">
        <f>IFERROR(U15/T15,"0,00%")</f>
        <v>0,00%</v>
      </c>
      <c r="W15" s="416"/>
      <c r="X15" s="229"/>
      <c r="Y15" s="404">
        <f>BE15</f>
        <v>0.99999999999999989</v>
      </c>
      <c r="Z15" s="401">
        <f>BF15</f>
        <v>0</v>
      </c>
      <c r="AA15" s="404">
        <f>IFERROR(Z15/Y15,"0,00%")</f>
        <v>0</v>
      </c>
      <c r="AB15" s="416"/>
      <c r="AC15" s="229"/>
      <c r="AD15" s="419" t="s">
        <v>938</v>
      </c>
      <c r="AE15" s="416" t="s">
        <v>938</v>
      </c>
      <c r="AF15" s="416" t="s">
        <v>938</v>
      </c>
      <c r="AG15" s="411">
        <v>1</v>
      </c>
      <c r="AH15" s="468" t="s">
        <v>714</v>
      </c>
      <c r="AI15" s="470">
        <v>1</v>
      </c>
      <c r="AJ15" s="195">
        <v>1</v>
      </c>
      <c r="AK15" s="196" t="s">
        <v>715</v>
      </c>
      <c r="AL15" s="197">
        <v>9.0999999999999998E-2</v>
      </c>
      <c r="AM15" s="423">
        <f>AP15+AP16+AP17+AP18+AP19+AP20+AP21+AP22+AP23+AP24+AP25+AP26</f>
        <v>0</v>
      </c>
      <c r="AN15" s="423">
        <f>AQ15+AQ16+AQ17+AQ18+AQ19+AQ20+AQ21+AQ22+AQ23+AQ24+AQ25+AQ26</f>
        <v>0</v>
      </c>
      <c r="AO15" s="404" t="str">
        <f t="shared" si="0"/>
        <v>0,00%</v>
      </c>
      <c r="AP15" s="153">
        <v>0</v>
      </c>
      <c r="AQ15" s="220">
        <v>0</v>
      </c>
      <c r="AR15" s="153" t="str">
        <f t="shared" si="22"/>
        <v>0,00%</v>
      </c>
      <c r="AS15" s="423">
        <f>AV15+AV16+AV17+AV18+AV19+AV20+AV21+AV22+AV23+AV24+AV25+AV26</f>
        <v>0</v>
      </c>
      <c r="AT15" s="423">
        <f>AW15+AW16+AW17+AW18+AW19+AW20+AW21+AW22+AW23+AW24+AW25+AW26</f>
        <v>0</v>
      </c>
      <c r="AU15" s="404" t="str">
        <f t="shared" si="23"/>
        <v>0,00%</v>
      </c>
      <c r="AV15" s="153">
        <v>0</v>
      </c>
      <c r="AW15" s="220">
        <v>0</v>
      </c>
      <c r="AX15" s="153" t="str">
        <f t="shared" si="24"/>
        <v>0,00%</v>
      </c>
      <c r="AY15" s="423">
        <f>BB15+BB16+BB17+BB18+BB19+BB20+BB21+BB22+BB23+BB24+BB25+BB26</f>
        <v>0</v>
      </c>
      <c r="AZ15" s="423">
        <f>BC15+BC16+BC17+BC18+BC19+BC20+BC21+BC22+BC23+BC24+BC25+BC26</f>
        <v>0</v>
      </c>
      <c r="BA15" s="404" t="str">
        <f t="shared" si="25"/>
        <v>0,00%</v>
      </c>
      <c r="BB15" s="186">
        <v>0</v>
      </c>
      <c r="BC15" s="163">
        <v>0</v>
      </c>
      <c r="BD15" s="153" t="str">
        <f t="shared" si="26"/>
        <v>0,00%</v>
      </c>
      <c r="BE15" s="423">
        <f>BH15+BH16+BH17+BH18+BH19+BH20+BH21+BH22+BH23+BH24+BH25+BH26</f>
        <v>0.99999999999999989</v>
      </c>
      <c r="BF15" s="423">
        <f>BI15+BI16+BI17+BI18+BI19+BI20+BI21+BI22+BI23+BI24+BI25+BI26</f>
        <v>0</v>
      </c>
      <c r="BG15" s="456">
        <f t="shared" si="27"/>
        <v>0</v>
      </c>
      <c r="BH15" s="207">
        <v>9.0999999999999998E-2</v>
      </c>
      <c r="BI15" s="163">
        <v>0</v>
      </c>
      <c r="BJ15" s="153">
        <f t="shared" si="28"/>
        <v>0</v>
      </c>
      <c r="BK15" s="164"/>
      <c r="BL15" s="155">
        <f t="shared" si="16"/>
        <v>9.0999999999999998E-2</v>
      </c>
      <c r="BM15" s="155">
        <f t="shared" si="16"/>
        <v>0</v>
      </c>
      <c r="BN15" s="153">
        <f t="shared" si="8"/>
        <v>0</v>
      </c>
      <c r="BO15" s="423">
        <f t="shared" ref="BO15:BP15" si="36">AM15+AS15+AY15+BE15</f>
        <v>0.99999999999999989</v>
      </c>
      <c r="BP15" s="423">
        <f t="shared" si="36"/>
        <v>0</v>
      </c>
      <c r="BQ15" s="404">
        <f t="shared" si="10"/>
        <v>0</v>
      </c>
      <c r="BR15" s="493">
        <f>Y15</f>
        <v>0.99999999999999989</v>
      </c>
      <c r="BS15" s="493">
        <f>Z15</f>
        <v>0</v>
      </c>
      <c r="BT15" s="404">
        <f>IFERROR(BS15/BR15,"0,00%")</f>
        <v>0</v>
      </c>
    </row>
    <row r="16" spans="1:190" ht="25.15" customHeight="1" x14ac:dyDescent="0.2">
      <c r="A16" s="498"/>
      <c r="B16" s="498" t="s">
        <v>547</v>
      </c>
      <c r="C16" s="498" t="s">
        <v>542</v>
      </c>
      <c r="D16" s="498" t="s">
        <v>550</v>
      </c>
      <c r="E16" s="498" t="s">
        <v>555</v>
      </c>
      <c r="F16" s="481"/>
      <c r="G16" s="481"/>
      <c r="H16" s="405"/>
      <c r="I16" s="478"/>
      <c r="J16" s="405"/>
      <c r="K16" s="402"/>
      <c r="L16" s="405"/>
      <c r="M16" s="460"/>
      <c r="N16" s="417"/>
      <c r="O16" s="405"/>
      <c r="P16" s="402"/>
      <c r="Q16" s="405"/>
      <c r="R16" s="408"/>
      <c r="S16" s="397"/>
      <c r="T16" s="405"/>
      <c r="U16" s="402"/>
      <c r="V16" s="414"/>
      <c r="W16" s="417"/>
      <c r="X16" s="261"/>
      <c r="Y16" s="405"/>
      <c r="Z16" s="402"/>
      <c r="AA16" s="405"/>
      <c r="AB16" s="417"/>
      <c r="AC16" s="261"/>
      <c r="AD16" s="420"/>
      <c r="AE16" s="417"/>
      <c r="AF16" s="417"/>
      <c r="AG16" s="411"/>
      <c r="AH16" s="468"/>
      <c r="AI16" s="470"/>
      <c r="AJ16" s="195">
        <v>2</v>
      </c>
      <c r="AK16" s="196" t="s">
        <v>716</v>
      </c>
      <c r="AL16" s="197">
        <v>9.0899999999999995E-2</v>
      </c>
      <c r="AM16" s="424"/>
      <c r="AN16" s="424"/>
      <c r="AO16" s="405"/>
      <c r="AP16" s="153">
        <v>0</v>
      </c>
      <c r="AQ16" s="220">
        <v>0</v>
      </c>
      <c r="AR16" s="153" t="str">
        <f t="shared" si="22"/>
        <v>0,00%</v>
      </c>
      <c r="AS16" s="424"/>
      <c r="AT16" s="424"/>
      <c r="AU16" s="405"/>
      <c r="AV16" s="153">
        <v>0</v>
      </c>
      <c r="AW16" s="220">
        <v>0</v>
      </c>
      <c r="AX16" s="153" t="str">
        <f t="shared" si="24"/>
        <v>0,00%</v>
      </c>
      <c r="AY16" s="424"/>
      <c r="AZ16" s="424"/>
      <c r="BA16" s="405"/>
      <c r="BB16" s="187">
        <v>0</v>
      </c>
      <c r="BC16" s="163">
        <v>0</v>
      </c>
      <c r="BD16" s="153" t="str">
        <f t="shared" si="26"/>
        <v>0,00%</v>
      </c>
      <c r="BE16" s="424"/>
      <c r="BF16" s="424"/>
      <c r="BG16" s="457"/>
      <c r="BH16" s="208">
        <v>9.0899999999999995E-2</v>
      </c>
      <c r="BI16" s="163">
        <v>0</v>
      </c>
      <c r="BJ16" s="153">
        <f t="shared" si="28"/>
        <v>0</v>
      </c>
      <c r="BK16" s="164"/>
      <c r="BL16" s="155">
        <f t="shared" si="16"/>
        <v>9.0899999999999995E-2</v>
      </c>
      <c r="BM16" s="155">
        <f t="shared" si="16"/>
        <v>0</v>
      </c>
      <c r="BN16" s="153">
        <f t="shared" si="8"/>
        <v>0</v>
      </c>
      <c r="BO16" s="424"/>
      <c r="BP16" s="424"/>
      <c r="BQ16" s="405"/>
      <c r="BR16" s="493"/>
      <c r="BS16" s="493"/>
      <c r="BT16" s="405"/>
    </row>
    <row r="17" spans="1:72" ht="39" customHeight="1" x14ac:dyDescent="0.2">
      <c r="A17" s="498"/>
      <c r="B17" s="498"/>
      <c r="C17" s="498"/>
      <c r="D17" s="498"/>
      <c r="E17" s="498"/>
      <c r="F17" s="481"/>
      <c r="G17" s="481"/>
      <c r="H17" s="405"/>
      <c r="I17" s="478"/>
      <c r="J17" s="405"/>
      <c r="K17" s="402"/>
      <c r="L17" s="405"/>
      <c r="M17" s="460"/>
      <c r="N17" s="417"/>
      <c r="O17" s="405"/>
      <c r="P17" s="402"/>
      <c r="Q17" s="405"/>
      <c r="R17" s="408"/>
      <c r="S17" s="397"/>
      <c r="T17" s="405"/>
      <c r="U17" s="402"/>
      <c r="V17" s="414"/>
      <c r="W17" s="417"/>
      <c r="X17" s="261"/>
      <c r="Y17" s="405"/>
      <c r="Z17" s="402"/>
      <c r="AA17" s="405"/>
      <c r="AB17" s="417"/>
      <c r="AC17" s="261"/>
      <c r="AD17" s="420"/>
      <c r="AE17" s="417"/>
      <c r="AF17" s="417"/>
      <c r="AG17" s="411"/>
      <c r="AH17" s="468"/>
      <c r="AI17" s="470"/>
      <c r="AJ17" s="195">
        <v>3</v>
      </c>
      <c r="AK17" s="196" t="s">
        <v>925</v>
      </c>
      <c r="AL17" s="197">
        <v>9.0899999999999995E-2</v>
      </c>
      <c r="AM17" s="424"/>
      <c r="AN17" s="424"/>
      <c r="AO17" s="405"/>
      <c r="AP17" s="153">
        <v>0</v>
      </c>
      <c r="AQ17" s="220">
        <v>0</v>
      </c>
      <c r="AR17" s="153" t="str">
        <f t="shared" si="22"/>
        <v>0,00%</v>
      </c>
      <c r="AS17" s="424"/>
      <c r="AT17" s="424"/>
      <c r="AU17" s="405"/>
      <c r="AV17" s="153">
        <v>0</v>
      </c>
      <c r="AW17" s="220">
        <v>0</v>
      </c>
      <c r="AX17" s="153" t="str">
        <f t="shared" si="24"/>
        <v>0,00%</v>
      </c>
      <c r="AY17" s="424"/>
      <c r="AZ17" s="424"/>
      <c r="BA17" s="405"/>
      <c r="BB17" s="187">
        <v>0</v>
      </c>
      <c r="BC17" s="163">
        <v>0</v>
      </c>
      <c r="BD17" s="153" t="str">
        <f t="shared" si="26"/>
        <v>0,00%</v>
      </c>
      <c r="BE17" s="424"/>
      <c r="BF17" s="424"/>
      <c r="BG17" s="457"/>
      <c r="BH17" s="208">
        <v>9.0899999999999995E-2</v>
      </c>
      <c r="BI17" s="163">
        <v>0</v>
      </c>
      <c r="BJ17" s="153">
        <f t="shared" si="28"/>
        <v>0</v>
      </c>
      <c r="BK17" s="164"/>
      <c r="BL17" s="155">
        <f t="shared" si="16"/>
        <v>9.0899999999999995E-2</v>
      </c>
      <c r="BM17" s="155">
        <f t="shared" si="16"/>
        <v>0</v>
      </c>
      <c r="BN17" s="153">
        <f t="shared" si="8"/>
        <v>0</v>
      </c>
      <c r="BO17" s="424"/>
      <c r="BP17" s="424"/>
      <c r="BQ17" s="405"/>
      <c r="BR17" s="493"/>
      <c r="BS17" s="493"/>
      <c r="BT17" s="405"/>
    </row>
    <row r="18" spans="1:72" ht="9.6" customHeight="1" x14ac:dyDescent="0.2">
      <c r="A18" s="498"/>
      <c r="B18" s="498"/>
      <c r="C18" s="498"/>
      <c r="D18" s="498"/>
      <c r="E18" s="498"/>
      <c r="F18" s="481"/>
      <c r="G18" s="481"/>
      <c r="H18" s="405"/>
      <c r="I18" s="478"/>
      <c r="J18" s="405"/>
      <c r="K18" s="402"/>
      <c r="L18" s="405"/>
      <c r="M18" s="460"/>
      <c r="N18" s="417"/>
      <c r="O18" s="405"/>
      <c r="P18" s="402"/>
      <c r="Q18" s="405"/>
      <c r="R18" s="408"/>
      <c r="S18" s="397"/>
      <c r="T18" s="405"/>
      <c r="U18" s="402"/>
      <c r="V18" s="414"/>
      <c r="W18" s="417"/>
      <c r="X18" s="261"/>
      <c r="Y18" s="405"/>
      <c r="Z18" s="402"/>
      <c r="AA18" s="405"/>
      <c r="AB18" s="417"/>
      <c r="AC18" s="261"/>
      <c r="AD18" s="420"/>
      <c r="AE18" s="417"/>
      <c r="AF18" s="417"/>
      <c r="AG18" s="411"/>
      <c r="AH18" s="468"/>
      <c r="AI18" s="470"/>
      <c r="AJ18" s="195"/>
      <c r="AK18" s="196"/>
      <c r="AL18" s="197"/>
      <c r="AM18" s="424"/>
      <c r="AN18" s="424"/>
      <c r="AO18" s="405"/>
      <c r="AP18" s="153"/>
      <c r="AQ18" s="220"/>
      <c r="AR18" s="153"/>
      <c r="AS18" s="424"/>
      <c r="AT18" s="424"/>
      <c r="AU18" s="405"/>
      <c r="AV18" s="153"/>
      <c r="AW18" s="220"/>
      <c r="AX18" s="153"/>
      <c r="AY18" s="424"/>
      <c r="AZ18" s="424"/>
      <c r="BA18" s="405"/>
      <c r="BB18" s="187"/>
      <c r="BC18" s="163"/>
      <c r="BD18" s="153"/>
      <c r="BE18" s="424"/>
      <c r="BF18" s="424"/>
      <c r="BG18" s="457"/>
      <c r="BH18" s="208"/>
      <c r="BI18" s="163"/>
      <c r="BJ18" s="153"/>
      <c r="BK18" s="164"/>
      <c r="BL18" s="155"/>
      <c r="BM18" s="155"/>
      <c r="BN18" s="153"/>
      <c r="BO18" s="424"/>
      <c r="BP18" s="424"/>
      <c r="BQ18" s="405"/>
      <c r="BR18" s="493"/>
      <c r="BS18" s="493"/>
      <c r="BT18" s="405"/>
    </row>
    <row r="19" spans="1:72" ht="22.15" customHeight="1" x14ac:dyDescent="0.2">
      <c r="A19" s="498"/>
      <c r="B19" s="498"/>
      <c r="C19" s="498"/>
      <c r="D19" s="498"/>
      <c r="E19" s="498"/>
      <c r="F19" s="481"/>
      <c r="G19" s="481"/>
      <c r="H19" s="405"/>
      <c r="I19" s="478"/>
      <c r="J19" s="405"/>
      <c r="K19" s="402"/>
      <c r="L19" s="405"/>
      <c r="M19" s="460"/>
      <c r="N19" s="417"/>
      <c r="O19" s="405"/>
      <c r="P19" s="402"/>
      <c r="Q19" s="405"/>
      <c r="R19" s="408"/>
      <c r="S19" s="397"/>
      <c r="T19" s="405"/>
      <c r="U19" s="402"/>
      <c r="V19" s="414"/>
      <c r="W19" s="417"/>
      <c r="X19" s="261"/>
      <c r="Y19" s="405"/>
      <c r="Z19" s="402"/>
      <c r="AA19" s="405"/>
      <c r="AB19" s="417"/>
      <c r="AC19" s="261"/>
      <c r="AD19" s="420"/>
      <c r="AE19" s="417"/>
      <c r="AF19" s="417"/>
      <c r="AG19" s="411"/>
      <c r="AH19" s="468"/>
      <c r="AI19" s="470"/>
      <c r="AJ19" s="195">
        <v>5</v>
      </c>
      <c r="AK19" s="196" t="s">
        <v>717</v>
      </c>
      <c r="AL19" s="197">
        <v>9.0899999999999995E-2</v>
      </c>
      <c r="AM19" s="424"/>
      <c r="AN19" s="424"/>
      <c r="AO19" s="405"/>
      <c r="AP19" s="173">
        <v>0</v>
      </c>
      <c r="AQ19" s="221">
        <v>0</v>
      </c>
      <c r="AR19" s="173" t="str">
        <f t="shared" si="22"/>
        <v>0,00%</v>
      </c>
      <c r="AS19" s="424"/>
      <c r="AT19" s="424"/>
      <c r="AU19" s="405"/>
      <c r="AV19" s="153">
        <v>0</v>
      </c>
      <c r="AW19" s="220">
        <v>0</v>
      </c>
      <c r="AX19" s="153" t="str">
        <f t="shared" si="24"/>
        <v>0,00%</v>
      </c>
      <c r="AY19" s="424"/>
      <c r="AZ19" s="424"/>
      <c r="BA19" s="405"/>
      <c r="BB19" s="188">
        <v>0</v>
      </c>
      <c r="BC19" s="163">
        <v>0</v>
      </c>
      <c r="BD19" s="153" t="str">
        <f t="shared" si="26"/>
        <v>0,00%</v>
      </c>
      <c r="BE19" s="424"/>
      <c r="BF19" s="424"/>
      <c r="BG19" s="457"/>
      <c r="BH19" s="208">
        <v>9.0899999999999995E-2</v>
      </c>
      <c r="BI19" s="163">
        <v>0</v>
      </c>
      <c r="BJ19" s="153">
        <f t="shared" si="28"/>
        <v>0</v>
      </c>
      <c r="BK19" s="164"/>
      <c r="BL19" s="155">
        <f t="shared" ref="BL19:BM33" si="37">AP19+AV19+BB19+BH19</f>
        <v>9.0899999999999995E-2</v>
      </c>
      <c r="BM19" s="155">
        <f t="shared" si="37"/>
        <v>0</v>
      </c>
      <c r="BN19" s="153">
        <f t="shared" si="8"/>
        <v>0</v>
      </c>
      <c r="BO19" s="424"/>
      <c r="BP19" s="424"/>
      <c r="BQ19" s="405"/>
      <c r="BR19" s="493"/>
      <c r="BS19" s="493"/>
      <c r="BT19" s="405"/>
    </row>
    <row r="20" spans="1:72" ht="39" customHeight="1" x14ac:dyDescent="0.2">
      <c r="A20" s="498"/>
      <c r="B20" s="498" t="s">
        <v>547</v>
      </c>
      <c r="C20" s="498" t="s">
        <v>542</v>
      </c>
      <c r="D20" s="498" t="s">
        <v>550</v>
      </c>
      <c r="E20" s="498" t="s">
        <v>555</v>
      </c>
      <c r="F20" s="481"/>
      <c r="G20" s="481"/>
      <c r="H20" s="405"/>
      <c r="I20" s="478"/>
      <c r="J20" s="405"/>
      <c r="K20" s="402"/>
      <c r="L20" s="405"/>
      <c r="M20" s="460"/>
      <c r="N20" s="417"/>
      <c r="O20" s="405"/>
      <c r="P20" s="402"/>
      <c r="Q20" s="405"/>
      <c r="R20" s="408"/>
      <c r="S20" s="397"/>
      <c r="T20" s="405"/>
      <c r="U20" s="402"/>
      <c r="V20" s="414"/>
      <c r="W20" s="417"/>
      <c r="X20" s="261"/>
      <c r="Y20" s="405"/>
      <c r="Z20" s="402"/>
      <c r="AA20" s="405"/>
      <c r="AB20" s="417"/>
      <c r="AC20" s="261"/>
      <c r="AD20" s="420"/>
      <c r="AE20" s="417"/>
      <c r="AF20" s="417"/>
      <c r="AG20" s="411"/>
      <c r="AH20" s="468"/>
      <c r="AI20" s="470"/>
      <c r="AJ20" s="195">
        <v>6</v>
      </c>
      <c r="AK20" s="196" t="s">
        <v>718</v>
      </c>
      <c r="AL20" s="197">
        <v>9.0899999999999995E-2</v>
      </c>
      <c r="AM20" s="424"/>
      <c r="AN20" s="424"/>
      <c r="AO20" s="405"/>
      <c r="AP20" s="153">
        <v>0</v>
      </c>
      <c r="AQ20" s="220">
        <v>0</v>
      </c>
      <c r="AR20" s="153" t="str">
        <f t="shared" si="22"/>
        <v>0,00%</v>
      </c>
      <c r="AS20" s="424"/>
      <c r="AT20" s="424"/>
      <c r="AU20" s="405"/>
      <c r="AV20" s="153">
        <v>0</v>
      </c>
      <c r="AW20" s="220">
        <v>0</v>
      </c>
      <c r="AX20" s="153" t="str">
        <f t="shared" si="24"/>
        <v>0,00%</v>
      </c>
      <c r="AY20" s="424"/>
      <c r="AZ20" s="424"/>
      <c r="BA20" s="405"/>
      <c r="BB20" s="153">
        <v>0</v>
      </c>
      <c r="BC20" s="163">
        <v>0</v>
      </c>
      <c r="BD20" s="153" t="str">
        <f t="shared" si="26"/>
        <v>0,00%</v>
      </c>
      <c r="BE20" s="424"/>
      <c r="BF20" s="424"/>
      <c r="BG20" s="457"/>
      <c r="BH20" s="208">
        <v>9.0899999999999995E-2</v>
      </c>
      <c r="BI20" s="163">
        <v>0</v>
      </c>
      <c r="BJ20" s="153">
        <f t="shared" si="28"/>
        <v>0</v>
      </c>
      <c r="BK20" s="164"/>
      <c r="BL20" s="155">
        <f t="shared" si="37"/>
        <v>9.0899999999999995E-2</v>
      </c>
      <c r="BM20" s="155">
        <f t="shared" si="37"/>
        <v>0</v>
      </c>
      <c r="BN20" s="153">
        <f t="shared" si="8"/>
        <v>0</v>
      </c>
      <c r="BO20" s="424"/>
      <c r="BP20" s="424"/>
      <c r="BQ20" s="405"/>
      <c r="BR20" s="493"/>
      <c r="BS20" s="493"/>
      <c r="BT20" s="405"/>
    </row>
    <row r="21" spans="1:72" ht="48" customHeight="1" x14ac:dyDescent="0.2">
      <c r="A21" s="498"/>
      <c r="B21" s="498"/>
      <c r="C21" s="498"/>
      <c r="D21" s="498"/>
      <c r="E21" s="498"/>
      <c r="F21" s="481"/>
      <c r="G21" s="481"/>
      <c r="H21" s="405"/>
      <c r="I21" s="478"/>
      <c r="J21" s="405"/>
      <c r="K21" s="402"/>
      <c r="L21" s="405"/>
      <c r="M21" s="460"/>
      <c r="N21" s="417"/>
      <c r="O21" s="405"/>
      <c r="P21" s="402"/>
      <c r="Q21" s="405"/>
      <c r="R21" s="408"/>
      <c r="S21" s="397"/>
      <c r="T21" s="405"/>
      <c r="U21" s="402"/>
      <c r="V21" s="414"/>
      <c r="W21" s="417"/>
      <c r="X21" s="261"/>
      <c r="Y21" s="405"/>
      <c r="Z21" s="402"/>
      <c r="AA21" s="405"/>
      <c r="AB21" s="417"/>
      <c r="AC21" s="261"/>
      <c r="AD21" s="420"/>
      <c r="AE21" s="417"/>
      <c r="AF21" s="417"/>
      <c r="AG21" s="411"/>
      <c r="AH21" s="468"/>
      <c r="AI21" s="470"/>
      <c r="AJ21" s="195">
        <v>7</v>
      </c>
      <c r="AK21" s="196" t="s">
        <v>719</v>
      </c>
      <c r="AL21" s="197">
        <v>9.0899999999999995E-2</v>
      </c>
      <c r="AM21" s="424"/>
      <c r="AN21" s="424"/>
      <c r="AO21" s="405"/>
      <c r="AP21" s="153">
        <v>0</v>
      </c>
      <c r="AQ21" s="220">
        <v>0</v>
      </c>
      <c r="AR21" s="153" t="str">
        <f t="shared" si="22"/>
        <v>0,00%</v>
      </c>
      <c r="AS21" s="424"/>
      <c r="AT21" s="424"/>
      <c r="AU21" s="405"/>
      <c r="AV21" s="153">
        <v>0</v>
      </c>
      <c r="AW21" s="220">
        <v>0</v>
      </c>
      <c r="AX21" s="153" t="str">
        <f t="shared" si="24"/>
        <v>0,00%</v>
      </c>
      <c r="AY21" s="424"/>
      <c r="AZ21" s="424"/>
      <c r="BA21" s="405"/>
      <c r="BB21" s="153">
        <v>0</v>
      </c>
      <c r="BC21" s="163">
        <v>0</v>
      </c>
      <c r="BD21" s="153" t="str">
        <f t="shared" si="26"/>
        <v>0,00%</v>
      </c>
      <c r="BE21" s="424"/>
      <c r="BF21" s="424"/>
      <c r="BG21" s="457"/>
      <c r="BH21" s="208">
        <v>9.0899999999999995E-2</v>
      </c>
      <c r="BI21" s="163">
        <v>0</v>
      </c>
      <c r="BJ21" s="153">
        <f t="shared" si="28"/>
        <v>0</v>
      </c>
      <c r="BK21" s="164"/>
      <c r="BL21" s="155">
        <f t="shared" si="37"/>
        <v>9.0899999999999995E-2</v>
      </c>
      <c r="BM21" s="155">
        <f t="shared" si="37"/>
        <v>0</v>
      </c>
      <c r="BN21" s="153">
        <f t="shared" si="8"/>
        <v>0</v>
      </c>
      <c r="BO21" s="424"/>
      <c r="BP21" s="424"/>
      <c r="BQ21" s="405"/>
      <c r="BR21" s="493"/>
      <c r="BS21" s="493"/>
      <c r="BT21" s="405"/>
    </row>
    <row r="22" spans="1:72" ht="48" customHeight="1" x14ac:dyDescent="0.2">
      <c r="A22" s="498"/>
      <c r="B22" s="498" t="s">
        <v>547</v>
      </c>
      <c r="C22" s="498" t="s">
        <v>540</v>
      </c>
      <c r="D22" s="498" t="s">
        <v>551</v>
      </c>
      <c r="E22" s="498" t="s">
        <v>555</v>
      </c>
      <c r="F22" s="481"/>
      <c r="G22" s="481"/>
      <c r="H22" s="405"/>
      <c r="I22" s="478"/>
      <c r="J22" s="405"/>
      <c r="K22" s="402"/>
      <c r="L22" s="405"/>
      <c r="M22" s="460"/>
      <c r="N22" s="417"/>
      <c r="O22" s="405"/>
      <c r="P22" s="402"/>
      <c r="Q22" s="405"/>
      <c r="R22" s="408"/>
      <c r="S22" s="397"/>
      <c r="T22" s="405"/>
      <c r="U22" s="402"/>
      <c r="V22" s="414"/>
      <c r="W22" s="417"/>
      <c r="X22" s="261"/>
      <c r="Y22" s="405"/>
      <c r="Z22" s="402"/>
      <c r="AA22" s="405"/>
      <c r="AB22" s="417"/>
      <c r="AC22" s="261"/>
      <c r="AD22" s="420"/>
      <c r="AE22" s="417"/>
      <c r="AF22" s="417"/>
      <c r="AG22" s="411"/>
      <c r="AH22" s="468"/>
      <c r="AI22" s="470"/>
      <c r="AJ22" s="195">
        <v>8</v>
      </c>
      <c r="AK22" s="196" t="s">
        <v>720</v>
      </c>
      <c r="AL22" s="197">
        <v>9.0899999999999995E-2</v>
      </c>
      <c r="AM22" s="424"/>
      <c r="AN22" s="424"/>
      <c r="AO22" s="405"/>
      <c r="AP22" s="153">
        <v>0</v>
      </c>
      <c r="AQ22" s="220">
        <v>0</v>
      </c>
      <c r="AR22" s="153" t="str">
        <f t="shared" si="22"/>
        <v>0,00%</v>
      </c>
      <c r="AS22" s="424"/>
      <c r="AT22" s="424"/>
      <c r="AU22" s="405"/>
      <c r="AV22" s="153">
        <v>0</v>
      </c>
      <c r="AW22" s="220">
        <v>0</v>
      </c>
      <c r="AX22" s="153" t="str">
        <f t="shared" si="24"/>
        <v>0,00%</v>
      </c>
      <c r="AY22" s="424"/>
      <c r="AZ22" s="424"/>
      <c r="BA22" s="405"/>
      <c r="BB22" s="153">
        <v>0</v>
      </c>
      <c r="BC22" s="163">
        <v>0</v>
      </c>
      <c r="BD22" s="153" t="str">
        <f t="shared" si="26"/>
        <v>0,00%</v>
      </c>
      <c r="BE22" s="424"/>
      <c r="BF22" s="424"/>
      <c r="BG22" s="457"/>
      <c r="BH22" s="208">
        <v>9.0899999999999995E-2</v>
      </c>
      <c r="BI22" s="163">
        <v>0</v>
      </c>
      <c r="BJ22" s="153">
        <f t="shared" si="28"/>
        <v>0</v>
      </c>
      <c r="BK22" s="164"/>
      <c r="BL22" s="155">
        <f t="shared" si="37"/>
        <v>9.0899999999999995E-2</v>
      </c>
      <c r="BM22" s="155">
        <f t="shared" si="37"/>
        <v>0</v>
      </c>
      <c r="BN22" s="153">
        <f t="shared" si="8"/>
        <v>0</v>
      </c>
      <c r="BO22" s="424"/>
      <c r="BP22" s="424"/>
      <c r="BQ22" s="405"/>
      <c r="BR22" s="493"/>
      <c r="BS22" s="493"/>
      <c r="BT22" s="405"/>
    </row>
    <row r="23" spans="1:72" ht="24" customHeight="1" x14ac:dyDescent="0.2">
      <c r="A23" s="498"/>
      <c r="B23" s="498"/>
      <c r="C23" s="498"/>
      <c r="D23" s="498"/>
      <c r="E23" s="498"/>
      <c r="F23" s="481"/>
      <c r="G23" s="481"/>
      <c r="H23" s="405"/>
      <c r="I23" s="478"/>
      <c r="J23" s="405"/>
      <c r="K23" s="402"/>
      <c r="L23" s="405"/>
      <c r="M23" s="460"/>
      <c r="N23" s="417"/>
      <c r="O23" s="405"/>
      <c r="P23" s="402"/>
      <c r="Q23" s="405"/>
      <c r="R23" s="408"/>
      <c r="S23" s="397"/>
      <c r="T23" s="405"/>
      <c r="U23" s="402"/>
      <c r="V23" s="414"/>
      <c r="W23" s="417"/>
      <c r="X23" s="261"/>
      <c r="Y23" s="405"/>
      <c r="Z23" s="402"/>
      <c r="AA23" s="405"/>
      <c r="AB23" s="417"/>
      <c r="AC23" s="261"/>
      <c r="AD23" s="420"/>
      <c r="AE23" s="417"/>
      <c r="AF23" s="417"/>
      <c r="AG23" s="411"/>
      <c r="AH23" s="468"/>
      <c r="AI23" s="470"/>
      <c r="AJ23" s="195">
        <v>9</v>
      </c>
      <c r="AK23" s="196" t="s">
        <v>721</v>
      </c>
      <c r="AL23" s="197">
        <v>9.0899999999999995E-2</v>
      </c>
      <c r="AM23" s="424"/>
      <c r="AN23" s="424"/>
      <c r="AO23" s="405"/>
      <c r="AP23" s="153">
        <v>0</v>
      </c>
      <c r="AQ23" s="220">
        <v>0</v>
      </c>
      <c r="AR23" s="153" t="str">
        <f t="shared" si="22"/>
        <v>0,00%</v>
      </c>
      <c r="AS23" s="424"/>
      <c r="AT23" s="424"/>
      <c r="AU23" s="405"/>
      <c r="AV23" s="153">
        <v>0</v>
      </c>
      <c r="AW23" s="220">
        <v>0</v>
      </c>
      <c r="AX23" s="153" t="str">
        <f t="shared" si="24"/>
        <v>0,00%</v>
      </c>
      <c r="AY23" s="424"/>
      <c r="AZ23" s="424"/>
      <c r="BA23" s="405"/>
      <c r="BB23" s="153">
        <v>0</v>
      </c>
      <c r="BC23" s="163">
        <v>0</v>
      </c>
      <c r="BD23" s="153" t="str">
        <f t="shared" si="26"/>
        <v>0,00%</v>
      </c>
      <c r="BE23" s="424"/>
      <c r="BF23" s="424"/>
      <c r="BG23" s="457"/>
      <c r="BH23" s="208">
        <v>9.0899999999999995E-2</v>
      </c>
      <c r="BI23" s="163">
        <v>0</v>
      </c>
      <c r="BJ23" s="153">
        <f t="shared" si="28"/>
        <v>0</v>
      </c>
      <c r="BK23" s="164"/>
      <c r="BL23" s="155">
        <f t="shared" si="37"/>
        <v>9.0899999999999995E-2</v>
      </c>
      <c r="BM23" s="155">
        <f t="shared" si="37"/>
        <v>0</v>
      </c>
      <c r="BN23" s="153">
        <f t="shared" si="8"/>
        <v>0</v>
      </c>
      <c r="BO23" s="424"/>
      <c r="BP23" s="424"/>
      <c r="BQ23" s="405"/>
      <c r="BR23" s="493"/>
      <c r="BS23" s="493"/>
      <c r="BT23" s="405"/>
    </row>
    <row r="24" spans="1:72" ht="28.15" customHeight="1" x14ac:dyDescent="0.2">
      <c r="A24" s="498"/>
      <c r="B24" s="498"/>
      <c r="C24" s="498"/>
      <c r="D24" s="498"/>
      <c r="E24" s="498"/>
      <c r="F24" s="481"/>
      <c r="G24" s="481"/>
      <c r="H24" s="405"/>
      <c r="I24" s="478"/>
      <c r="J24" s="405"/>
      <c r="K24" s="402"/>
      <c r="L24" s="405"/>
      <c r="M24" s="460"/>
      <c r="N24" s="417"/>
      <c r="O24" s="405"/>
      <c r="P24" s="402"/>
      <c r="Q24" s="405"/>
      <c r="R24" s="408"/>
      <c r="S24" s="397"/>
      <c r="T24" s="405"/>
      <c r="U24" s="402"/>
      <c r="V24" s="414"/>
      <c r="W24" s="417"/>
      <c r="X24" s="261"/>
      <c r="Y24" s="405"/>
      <c r="Z24" s="402"/>
      <c r="AA24" s="405"/>
      <c r="AB24" s="417"/>
      <c r="AC24" s="261"/>
      <c r="AD24" s="420"/>
      <c r="AE24" s="417"/>
      <c r="AF24" s="417"/>
      <c r="AG24" s="411"/>
      <c r="AH24" s="468"/>
      <c r="AI24" s="470"/>
      <c r="AJ24" s="195">
        <v>10</v>
      </c>
      <c r="AK24" s="196" t="s">
        <v>722</v>
      </c>
      <c r="AL24" s="197">
        <v>9.0899999999999995E-2</v>
      </c>
      <c r="AM24" s="424"/>
      <c r="AN24" s="424"/>
      <c r="AO24" s="405"/>
      <c r="AP24" s="153">
        <v>0</v>
      </c>
      <c r="AQ24" s="220">
        <v>0</v>
      </c>
      <c r="AR24" s="153" t="str">
        <f t="shared" si="22"/>
        <v>0,00%</v>
      </c>
      <c r="AS24" s="424"/>
      <c r="AT24" s="424"/>
      <c r="AU24" s="405"/>
      <c r="AV24" s="153">
        <v>0</v>
      </c>
      <c r="AW24" s="220">
        <v>0</v>
      </c>
      <c r="AX24" s="153" t="str">
        <f t="shared" si="24"/>
        <v>0,00%</v>
      </c>
      <c r="AY24" s="424"/>
      <c r="AZ24" s="424"/>
      <c r="BA24" s="405"/>
      <c r="BB24" s="153">
        <v>0</v>
      </c>
      <c r="BC24" s="163">
        <v>0</v>
      </c>
      <c r="BD24" s="153" t="str">
        <f t="shared" si="26"/>
        <v>0,00%</v>
      </c>
      <c r="BE24" s="424"/>
      <c r="BF24" s="424"/>
      <c r="BG24" s="457"/>
      <c r="BH24" s="208">
        <v>9.0899999999999995E-2</v>
      </c>
      <c r="BI24" s="163">
        <v>0</v>
      </c>
      <c r="BJ24" s="153">
        <f t="shared" si="28"/>
        <v>0</v>
      </c>
      <c r="BK24" s="164"/>
      <c r="BL24" s="155">
        <f t="shared" si="37"/>
        <v>9.0899999999999995E-2</v>
      </c>
      <c r="BM24" s="155">
        <f t="shared" si="37"/>
        <v>0</v>
      </c>
      <c r="BN24" s="153">
        <f t="shared" si="8"/>
        <v>0</v>
      </c>
      <c r="BO24" s="424"/>
      <c r="BP24" s="424"/>
      <c r="BQ24" s="405"/>
      <c r="BR24" s="493"/>
      <c r="BS24" s="493"/>
      <c r="BT24" s="405"/>
    </row>
    <row r="25" spans="1:72" ht="17.45" customHeight="1" x14ac:dyDescent="0.2">
      <c r="A25" s="498"/>
      <c r="B25" s="498"/>
      <c r="C25" s="498"/>
      <c r="D25" s="498"/>
      <c r="E25" s="498"/>
      <c r="F25" s="481"/>
      <c r="G25" s="481"/>
      <c r="H25" s="405"/>
      <c r="I25" s="478"/>
      <c r="J25" s="405"/>
      <c r="K25" s="402"/>
      <c r="L25" s="405"/>
      <c r="M25" s="460"/>
      <c r="N25" s="417"/>
      <c r="O25" s="405"/>
      <c r="P25" s="402"/>
      <c r="Q25" s="405"/>
      <c r="R25" s="408"/>
      <c r="S25" s="397"/>
      <c r="T25" s="405"/>
      <c r="U25" s="402"/>
      <c r="V25" s="414"/>
      <c r="W25" s="417"/>
      <c r="X25" s="261"/>
      <c r="Y25" s="405"/>
      <c r="Z25" s="402"/>
      <c r="AA25" s="405"/>
      <c r="AB25" s="417"/>
      <c r="AC25" s="261"/>
      <c r="AD25" s="420"/>
      <c r="AE25" s="417"/>
      <c r="AF25" s="417"/>
      <c r="AG25" s="411"/>
      <c r="AH25" s="468"/>
      <c r="AI25" s="470"/>
      <c r="AJ25" s="195">
        <v>11</v>
      </c>
      <c r="AK25" s="196" t="s">
        <v>723</v>
      </c>
      <c r="AL25" s="197">
        <v>9.0899999999999995E-2</v>
      </c>
      <c r="AM25" s="424"/>
      <c r="AN25" s="424"/>
      <c r="AO25" s="405"/>
      <c r="AP25" s="153">
        <v>0</v>
      </c>
      <c r="AQ25" s="220">
        <v>0</v>
      </c>
      <c r="AR25" s="153" t="str">
        <f t="shared" si="22"/>
        <v>0,00%</v>
      </c>
      <c r="AS25" s="424"/>
      <c r="AT25" s="424"/>
      <c r="AU25" s="405"/>
      <c r="AV25" s="153">
        <v>0</v>
      </c>
      <c r="AW25" s="220">
        <v>0</v>
      </c>
      <c r="AX25" s="153" t="str">
        <f t="shared" si="24"/>
        <v>0,00%</v>
      </c>
      <c r="AY25" s="424"/>
      <c r="AZ25" s="424"/>
      <c r="BA25" s="405"/>
      <c r="BB25" s="181">
        <v>0</v>
      </c>
      <c r="BC25" s="163">
        <v>0</v>
      </c>
      <c r="BD25" s="153" t="str">
        <f t="shared" si="26"/>
        <v>0,00%</v>
      </c>
      <c r="BE25" s="424"/>
      <c r="BF25" s="424"/>
      <c r="BG25" s="457"/>
      <c r="BH25" s="208">
        <v>9.0899999999999995E-2</v>
      </c>
      <c r="BI25" s="163">
        <v>0</v>
      </c>
      <c r="BJ25" s="153">
        <f t="shared" si="28"/>
        <v>0</v>
      </c>
      <c r="BK25" s="164"/>
      <c r="BL25" s="155">
        <f t="shared" si="37"/>
        <v>9.0899999999999995E-2</v>
      </c>
      <c r="BM25" s="155">
        <f t="shared" si="37"/>
        <v>0</v>
      </c>
      <c r="BN25" s="153">
        <f t="shared" si="8"/>
        <v>0</v>
      </c>
      <c r="BO25" s="424"/>
      <c r="BP25" s="424"/>
      <c r="BQ25" s="405"/>
      <c r="BR25" s="493"/>
      <c r="BS25" s="493"/>
      <c r="BT25" s="405"/>
    </row>
    <row r="26" spans="1:72" ht="19.149999999999999" customHeight="1" x14ac:dyDescent="0.2">
      <c r="A26" s="499"/>
      <c r="B26" s="499"/>
      <c r="C26" s="499"/>
      <c r="D26" s="499"/>
      <c r="E26" s="499"/>
      <c r="F26" s="481"/>
      <c r="G26" s="481"/>
      <c r="H26" s="406"/>
      <c r="I26" s="479"/>
      <c r="J26" s="406"/>
      <c r="K26" s="403"/>
      <c r="L26" s="406"/>
      <c r="M26" s="461"/>
      <c r="N26" s="418"/>
      <c r="O26" s="406"/>
      <c r="P26" s="403"/>
      <c r="Q26" s="406"/>
      <c r="R26" s="409"/>
      <c r="S26" s="398"/>
      <c r="T26" s="406"/>
      <c r="U26" s="403"/>
      <c r="V26" s="415"/>
      <c r="W26" s="418"/>
      <c r="X26" s="262"/>
      <c r="Y26" s="406"/>
      <c r="Z26" s="403"/>
      <c r="AA26" s="406"/>
      <c r="AB26" s="418"/>
      <c r="AC26" s="262"/>
      <c r="AD26" s="421"/>
      <c r="AE26" s="418"/>
      <c r="AF26" s="418"/>
      <c r="AG26" s="411"/>
      <c r="AH26" s="468"/>
      <c r="AI26" s="470"/>
      <c r="AJ26" s="195">
        <v>12</v>
      </c>
      <c r="AK26" s="196" t="s">
        <v>724</v>
      </c>
      <c r="AL26" s="197">
        <v>9.0899999999999995E-2</v>
      </c>
      <c r="AM26" s="425"/>
      <c r="AN26" s="425"/>
      <c r="AO26" s="406"/>
      <c r="AP26" s="153">
        <v>0</v>
      </c>
      <c r="AQ26" s="220">
        <v>0</v>
      </c>
      <c r="AR26" s="153" t="str">
        <f t="shared" si="22"/>
        <v>0,00%</v>
      </c>
      <c r="AS26" s="425"/>
      <c r="AT26" s="425"/>
      <c r="AU26" s="406"/>
      <c r="AV26" s="153">
        <v>0</v>
      </c>
      <c r="AW26" s="220">
        <v>0</v>
      </c>
      <c r="AX26" s="153" t="str">
        <f t="shared" si="24"/>
        <v>0,00%</v>
      </c>
      <c r="AY26" s="425"/>
      <c r="AZ26" s="425"/>
      <c r="BA26" s="406"/>
      <c r="BB26" s="181">
        <v>0</v>
      </c>
      <c r="BC26" s="163">
        <v>0</v>
      </c>
      <c r="BD26" s="153" t="str">
        <f t="shared" si="26"/>
        <v>0,00%</v>
      </c>
      <c r="BE26" s="425"/>
      <c r="BF26" s="425"/>
      <c r="BG26" s="458"/>
      <c r="BH26" s="208">
        <v>9.0899999999999995E-2</v>
      </c>
      <c r="BI26" s="163">
        <v>0</v>
      </c>
      <c r="BJ26" s="153">
        <f t="shared" si="28"/>
        <v>0</v>
      </c>
      <c r="BK26" s="164"/>
      <c r="BL26" s="155">
        <f t="shared" si="37"/>
        <v>9.0899999999999995E-2</v>
      </c>
      <c r="BM26" s="155">
        <f t="shared" si="37"/>
        <v>0</v>
      </c>
      <c r="BN26" s="153">
        <f t="shared" si="8"/>
        <v>0</v>
      </c>
      <c r="BO26" s="425"/>
      <c r="BP26" s="425"/>
      <c r="BQ26" s="406"/>
      <c r="BR26" s="493"/>
      <c r="BS26" s="493"/>
      <c r="BT26" s="406"/>
    </row>
    <row r="27" spans="1:72" s="122" customFormat="1" ht="169.15" customHeight="1" x14ac:dyDescent="0.2">
      <c r="A27" s="278" t="s">
        <v>478</v>
      </c>
      <c r="B27" s="278" t="s">
        <v>547</v>
      </c>
      <c r="C27" s="278" t="s">
        <v>542</v>
      </c>
      <c r="D27" s="278" t="s">
        <v>551</v>
      </c>
      <c r="E27" s="278" t="s">
        <v>889</v>
      </c>
      <c r="F27" s="205">
        <v>28</v>
      </c>
      <c r="G27" s="205" t="s">
        <v>744</v>
      </c>
      <c r="H27" s="215">
        <v>0.1</v>
      </c>
      <c r="I27" s="273" t="s">
        <v>39</v>
      </c>
      <c r="J27" s="153">
        <v>0</v>
      </c>
      <c r="K27" s="180">
        <v>0</v>
      </c>
      <c r="L27" s="153" t="str">
        <f>IFERROR(K27/J27,"0,00%")</f>
        <v>0,00%</v>
      </c>
      <c r="M27" s="281" t="s">
        <v>934</v>
      </c>
      <c r="N27" s="259" t="s">
        <v>934</v>
      </c>
      <c r="O27" s="153">
        <v>0</v>
      </c>
      <c r="P27" s="180">
        <v>0</v>
      </c>
      <c r="Q27" s="153" t="str">
        <f>IFERROR(P27/O27,"0,00%")</f>
        <v>0,00%</v>
      </c>
      <c r="R27" s="218"/>
      <c r="S27" s="224"/>
      <c r="T27" s="153">
        <v>0</v>
      </c>
      <c r="U27" s="180">
        <v>0</v>
      </c>
      <c r="V27" s="215" t="str">
        <f>IFERROR(U27/T27,"0,00%")</f>
        <v>0,00%</v>
      </c>
      <c r="W27" s="213"/>
      <c r="X27" s="161"/>
      <c r="Y27" s="153">
        <v>0.1</v>
      </c>
      <c r="Z27" s="166">
        <v>0</v>
      </c>
      <c r="AA27" s="153">
        <f>IFERROR(Z27/Y27,"0,00%")</f>
        <v>0</v>
      </c>
      <c r="AB27" s="161"/>
      <c r="AC27" s="161"/>
      <c r="AD27" s="283" t="s">
        <v>934</v>
      </c>
      <c r="AE27" s="259" t="s">
        <v>934</v>
      </c>
      <c r="AF27" s="259" t="s">
        <v>934</v>
      </c>
      <c r="AG27" s="225">
        <v>1</v>
      </c>
      <c r="AH27" s="284" t="s">
        <v>725</v>
      </c>
      <c r="AI27" s="200">
        <v>1</v>
      </c>
      <c r="AJ27" s="225">
        <v>1</v>
      </c>
      <c r="AK27" s="226" t="s">
        <v>726</v>
      </c>
      <c r="AL27" s="194">
        <v>1</v>
      </c>
      <c r="AM27" s="198">
        <f>AP27</f>
        <v>0</v>
      </c>
      <c r="AN27" s="198">
        <f>AQ27</f>
        <v>0</v>
      </c>
      <c r="AO27" s="153" t="str">
        <f t="shared" si="0"/>
        <v>0,00%</v>
      </c>
      <c r="AP27" s="153">
        <v>0</v>
      </c>
      <c r="AQ27" s="220">
        <v>0</v>
      </c>
      <c r="AR27" s="153" t="str">
        <f t="shared" si="22"/>
        <v>0,00%</v>
      </c>
      <c r="AS27" s="198">
        <f>AV27</f>
        <v>0</v>
      </c>
      <c r="AT27" s="198">
        <f>AW27</f>
        <v>0</v>
      </c>
      <c r="AU27" s="153" t="str">
        <f t="shared" ref="AU27:AU30" si="38">IFERROR(AT27/AS27,"0,00%")</f>
        <v>0,00%</v>
      </c>
      <c r="AV27" s="231">
        <v>0</v>
      </c>
      <c r="AW27" s="220">
        <v>0</v>
      </c>
      <c r="AX27" s="153" t="str">
        <f t="shared" si="24"/>
        <v>0,00%</v>
      </c>
      <c r="AY27" s="198">
        <f>BB27</f>
        <v>0.5</v>
      </c>
      <c r="AZ27" s="198">
        <f>BC27</f>
        <v>0</v>
      </c>
      <c r="BA27" s="153">
        <f t="shared" ref="BA27:BA30" si="39">IFERROR(AZ27/AY27,"0,00%")</f>
        <v>0</v>
      </c>
      <c r="BB27" s="231">
        <v>0.5</v>
      </c>
      <c r="BC27" s="163">
        <v>0</v>
      </c>
      <c r="BD27" s="153">
        <f t="shared" si="26"/>
        <v>0</v>
      </c>
      <c r="BE27" s="198">
        <f>BH27</f>
        <v>0.5</v>
      </c>
      <c r="BF27" s="198">
        <f>BI27</f>
        <v>0</v>
      </c>
      <c r="BG27" s="206">
        <f t="shared" ref="BG27:BG30" si="40">IFERROR(BF27/BE27,"0,00%")</f>
        <v>0</v>
      </c>
      <c r="BH27" s="181">
        <v>0.5</v>
      </c>
      <c r="BI27" s="163">
        <v>0</v>
      </c>
      <c r="BJ27" s="153">
        <f t="shared" si="28"/>
        <v>0</v>
      </c>
      <c r="BK27" s="164"/>
      <c r="BL27" s="155">
        <f t="shared" si="37"/>
        <v>1</v>
      </c>
      <c r="BM27" s="155">
        <f t="shared" si="37"/>
        <v>0</v>
      </c>
      <c r="BN27" s="153">
        <f t="shared" si="8"/>
        <v>0</v>
      </c>
      <c r="BO27" s="155">
        <f t="shared" ref="BO27:BP28" si="41">AM27+AS27+AY27+BE27</f>
        <v>1</v>
      </c>
      <c r="BP27" s="155">
        <f t="shared" ref="BP27" si="42">AN27+AT27+AZ27+BF27</f>
        <v>0</v>
      </c>
      <c r="BQ27" s="153">
        <f t="shared" ref="BQ27" si="43">IFERROR(BP27/BO27,"0,00%")</f>
        <v>0</v>
      </c>
      <c r="BR27" s="155">
        <f>H27</f>
        <v>0.1</v>
      </c>
      <c r="BS27" s="155">
        <f>Z27</f>
        <v>0</v>
      </c>
      <c r="BT27" s="153">
        <f>IFERROR(BS27/BR27,"0,00%")</f>
        <v>0</v>
      </c>
    </row>
    <row r="28" spans="1:72" ht="61.5" customHeight="1" x14ac:dyDescent="0.2">
      <c r="A28" s="497" t="s">
        <v>478</v>
      </c>
      <c r="B28" s="497" t="s">
        <v>547</v>
      </c>
      <c r="C28" s="497" t="s">
        <v>542</v>
      </c>
      <c r="D28" s="497" t="s">
        <v>551</v>
      </c>
      <c r="E28" s="497" t="s">
        <v>889</v>
      </c>
      <c r="F28" s="481">
        <v>29</v>
      </c>
      <c r="G28" s="480" t="s">
        <v>745</v>
      </c>
      <c r="H28" s="463">
        <v>95</v>
      </c>
      <c r="I28" s="474" t="s">
        <v>39</v>
      </c>
      <c r="J28" s="404">
        <v>0</v>
      </c>
      <c r="K28" s="401">
        <v>0</v>
      </c>
      <c r="L28" s="404" t="str">
        <f>IFERROR(K28/J28,"0,00%")</f>
        <v>0,00%</v>
      </c>
      <c r="M28" s="459" t="s">
        <v>934</v>
      </c>
      <c r="N28" s="416" t="s">
        <v>934</v>
      </c>
      <c r="O28" s="463">
        <v>0</v>
      </c>
      <c r="P28" s="465">
        <v>0</v>
      </c>
      <c r="Q28" s="404" t="str">
        <f>IFERROR(P28/O28,"0,00%")</f>
        <v>0,00%</v>
      </c>
      <c r="R28" s="407"/>
      <c r="S28" s="396"/>
      <c r="T28" s="404">
        <v>0</v>
      </c>
      <c r="U28" s="401">
        <v>0</v>
      </c>
      <c r="V28" s="413" t="str">
        <f>IFERROR(U28/T28,"0,00%")</f>
        <v>0,00%</v>
      </c>
      <c r="W28" s="400"/>
      <c r="X28" s="229"/>
      <c r="Y28" s="404">
        <v>0.95</v>
      </c>
      <c r="Z28" s="401">
        <v>0</v>
      </c>
      <c r="AA28" s="404">
        <f>IFERROR(Z28/Y28,"0,00%")</f>
        <v>0</v>
      </c>
      <c r="AB28" s="416"/>
      <c r="AC28" s="229"/>
      <c r="AD28" s="419" t="s">
        <v>934</v>
      </c>
      <c r="AE28" s="416" t="s">
        <v>934</v>
      </c>
      <c r="AF28" s="416" t="s">
        <v>934</v>
      </c>
      <c r="AG28" s="411">
        <v>1</v>
      </c>
      <c r="AH28" s="468" t="s">
        <v>727</v>
      </c>
      <c r="AI28" s="504">
        <v>1</v>
      </c>
      <c r="AJ28" s="192">
        <v>1</v>
      </c>
      <c r="AK28" s="193" t="s">
        <v>728</v>
      </c>
      <c r="AL28" s="204">
        <v>0.8</v>
      </c>
      <c r="AM28" s="423">
        <f>AP28+AP29</f>
        <v>0</v>
      </c>
      <c r="AN28" s="423">
        <f>AQ28+AQ29</f>
        <v>0</v>
      </c>
      <c r="AO28" s="404" t="str">
        <f t="shared" si="0"/>
        <v>0,00%</v>
      </c>
      <c r="AP28" s="153">
        <v>0</v>
      </c>
      <c r="AQ28" s="220">
        <v>0</v>
      </c>
      <c r="AR28" s="153" t="str">
        <f t="shared" si="22"/>
        <v>0,00%</v>
      </c>
      <c r="AS28" s="423">
        <f>AV28+AV29</f>
        <v>0.8</v>
      </c>
      <c r="AT28" s="423">
        <f>AW28+AW29</f>
        <v>0</v>
      </c>
      <c r="AU28" s="404">
        <f t="shared" si="38"/>
        <v>0</v>
      </c>
      <c r="AV28" s="153">
        <v>0.8</v>
      </c>
      <c r="AW28" s="220">
        <v>0</v>
      </c>
      <c r="AX28" s="153">
        <f t="shared" si="24"/>
        <v>0</v>
      </c>
      <c r="AY28" s="423">
        <f>BB28+BB29</f>
        <v>0</v>
      </c>
      <c r="AZ28" s="423">
        <f>BC28+BC29</f>
        <v>0</v>
      </c>
      <c r="BA28" s="404" t="str">
        <f t="shared" si="39"/>
        <v>0,00%</v>
      </c>
      <c r="BB28" s="181">
        <v>0</v>
      </c>
      <c r="BC28" s="163">
        <v>0</v>
      </c>
      <c r="BD28" s="153" t="str">
        <f t="shared" si="26"/>
        <v>0,00%</v>
      </c>
      <c r="BE28" s="423">
        <f>BH28+BH29</f>
        <v>0.2</v>
      </c>
      <c r="BF28" s="423">
        <f>BI28+BI29</f>
        <v>0</v>
      </c>
      <c r="BG28" s="404">
        <f t="shared" si="40"/>
        <v>0</v>
      </c>
      <c r="BH28" s="181">
        <v>0</v>
      </c>
      <c r="BI28" s="163">
        <v>0</v>
      </c>
      <c r="BJ28" s="153" t="str">
        <f t="shared" si="28"/>
        <v>0,00%</v>
      </c>
      <c r="BK28" s="164"/>
      <c r="BL28" s="155">
        <f t="shared" si="37"/>
        <v>0.8</v>
      </c>
      <c r="BM28" s="155">
        <f t="shared" si="37"/>
        <v>0</v>
      </c>
      <c r="BN28" s="153">
        <f t="shared" si="8"/>
        <v>0</v>
      </c>
      <c r="BO28" s="423">
        <f t="shared" si="41"/>
        <v>1</v>
      </c>
      <c r="BP28" s="423">
        <f t="shared" si="41"/>
        <v>0</v>
      </c>
      <c r="BQ28" s="404">
        <f t="shared" ref="BQ28" si="44">IFERROR(BP28/BO28,"0,00%")</f>
        <v>0</v>
      </c>
      <c r="BR28" s="423">
        <f>J28+O28+T28+Y28</f>
        <v>0.95</v>
      </c>
      <c r="BS28" s="423">
        <f>K28+P28+U28+Z28</f>
        <v>0</v>
      </c>
      <c r="BT28" s="404">
        <f t="shared" ref="BT28" si="45">IFERROR(BS28/BR28,"0,00%")</f>
        <v>0</v>
      </c>
    </row>
    <row r="29" spans="1:72" ht="54.4" customHeight="1" x14ac:dyDescent="0.2">
      <c r="A29" s="499"/>
      <c r="B29" s="499"/>
      <c r="C29" s="499"/>
      <c r="D29" s="499"/>
      <c r="E29" s="499"/>
      <c r="F29" s="481"/>
      <c r="G29" s="480"/>
      <c r="H29" s="464"/>
      <c r="I29" s="476"/>
      <c r="J29" s="406"/>
      <c r="K29" s="403"/>
      <c r="L29" s="406"/>
      <c r="M29" s="461"/>
      <c r="N29" s="418"/>
      <c r="O29" s="464"/>
      <c r="P29" s="466"/>
      <c r="Q29" s="406"/>
      <c r="R29" s="467"/>
      <c r="S29" s="399"/>
      <c r="T29" s="406"/>
      <c r="U29" s="403"/>
      <c r="V29" s="415"/>
      <c r="W29" s="398"/>
      <c r="X29" s="262"/>
      <c r="Y29" s="406"/>
      <c r="Z29" s="403"/>
      <c r="AA29" s="406"/>
      <c r="AB29" s="418"/>
      <c r="AC29" s="262"/>
      <c r="AD29" s="421"/>
      <c r="AE29" s="418"/>
      <c r="AF29" s="418"/>
      <c r="AG29" s="412"/>
      <c r="AH29" s="410"/>
      <c r="AI29" s="504"/>
      <c r="AJ29" s="192">
        <v>2</v>
      </c>
      <c r="AK29" s="193" t="s">
        <v>729</v>
      </c>
      <c r="AL29" s="204">
        <v>0.2</v>
      </c>
      <c r="AM29" s="425"/>
      <c r="AN29" s="425"/>
      <c r="AO29" s="406"/>
      <c r="AP29" s="153">
        <v>0</v>
      </c>
      <c r="AQ29" s="220">
        <v>0</v>
      </c>
      <c r="AR29" s="153" t="str">
        <f t="shared" si="22"/>
        <v>0,00%</v>
      </c>
      <c r="AS29" s="425"/>
      <c r="AT29" s="425"/>
      <c r="AU29" s="406"/>
      <c r="AV29" s="153">
        <v>0</v>
      </c>
      <c r="AW29" s="220">
        <v>0</v>
      </c>
      <c r="AX29" s="153" t="str">
        <f t="shared" si="24"/>
        <v>0,00%</v>
      </c>
      <c r="AY29" s="425"/>
      <c r="AZ29" s="425"/>
      <c r="BA29" s="406"/>
      <c r="BB29" s="181">
        <v>0</v>
      </c>
      <c r="BC29" s="163">
        <v>0</v>
      </c>
      <c r="BD29" s="153" t="str">
        <f t="shared" si="26"/>
        <v>0,00%</v>
      </c>
      <c r="BE29" s="425"/>
      <c r="BF29" s="425"/>
      <c r="BG29" s="406"/>
      <c r="BH29" s="231">
        <v>0.2</v>
      </c>
      <c r="BI29" s="163">
        <v>0</v>
      </c>
      <c r="BJ29" s="153">
        <f t="shared" si="28"/>
        <v>0</v>
      </c>
      <c r="BK29" s="164"/>
      <c r="BL29" s="155">
        <f t="shared" si="37"/>
        <v>0.2</v>
      </c>
      <c r="BM29" s="155">
        <f t="shared" si="37"/>
        <v>0</v>
      </c>
      <c r="BN29" s="153">
        <f t="shared" si="8"/>
        <v>0</v>
      </c>
      <c r="BO29" s="425"/>
      <c r="BP29" s="425"/>
      <c r="BQ29" s="406"/>
      <c r="BR29" s="425"/>
      <c r="BS29" s="425"/>
      <c r="BT29" s="406"/>
    </row>
    <row r="30" spans="1:72" ht="43.5" customHeight="1" x14ac:dyDescent="0.2">
      <c r="A30" s="497" t="s">
        <v>478</v>
      </c>
      <c r="B30" s="497" t="s">
        <v>547</v>
      </c>
      <c r="C30" s="497" t="s">
        <v>542</v>
      </c>
      <c r="D30" s="497" t="s">
        <v>551</v>
      </c>
      <c r="E30" s="497" t="s">
        <v>589</v>
      </c>
      <c r="F30" s="481">
        <v>30</v>
      </c>
      <c r="G30" s="481" t="s">
        <v>746</v>
      </c>
      <c r="H30" s="404">
        <v>1</v>
      </c>
      <c r="I30" s="474" t="s">
        <v>39</v>
      </c>
      <c r="J30" s="413">
        <v>0</v>
      </c>
      <c r="K30" s="401">
        <v>0</v>
      </c>
      <c r="L30" s="404" t="str">
        <f>IFERROR(K30/J30,"0,00%")</f>
        <v>0,00%</v>
      </c>
      <c r="M30" s="491" t="s">
        <v>958</v>
      </c>
      <c r="N30" s="501" t="s">
        <v>955</v>
      </c>
      <c r="O30" s="404">
        <v>0</v>
      </c>
      <c r="P30" s="465">
        <v>0</v>
      </c>
      <c r="Q30" s="404" t="str">
        <f>IFERROR(P30/O30,"0,00%")</f>
        <v>0,00%</v>
      </c>
      <c r="R30" s="407"/>
      <c r="S30" s="396"/>
      <c r="T30" s="404">
        <v>0.7</v>
      </c>
      <c r="U30" s="401">
        <v>0</v>
      </c>
      <c r="V30" s="413">
        <f>IFERROR(U30/T30,"0,00%")</f>
        <v>0</v>
      </c>
      <c r="W30" s="396"/>
      <c r="X30" s="229"/>
      <c r="Y30" s="404">
        <v>0.3</v>
      </c>
      <c r="Z30" s="502">
        <v>0</v>
      </c>
      <c r="AA30" s="404">
        <f>IFERROR(Z30/Y30,"0,00%")</f>
        <v>0</v>
      </c>
      <c r="AB30" s="416"/>
      <c r="AC30" s="229"/>
      <c r="AD30" s="419" t="s">
        <v>956</v>
      </c>
      <c r="AE30" s="416" t="s">
        <v>934</v>
      </c>
      <c r="AF30" s="500" t="s">
        <v>954</v>
      </c>
      <c r="AG30" s="411">
        <v>1</v>
      </c>
      <c r="AH30" s="468" t="s">
        <v>730</v>
      </c>
      <c r="AI30" s="469">
        <v>1</v>
      </c>
      <c r="AJ30" s="195">
        <v>1</v>
      </c>
      <c r="AK30" s="196" t="s">
        <v>731</v>
      </c>
      <c r="AL30" s="204">
        <v>0.4</v>
      </c>
      <c r="AM30" s="423">
        <f>AP30+AP31</f>
        <v>0</v>
      </c>
      <c r="AN30" s="423">
        <f>AQ30+AQ31</f>
        <v>0</v>
      </c>
      <c r="AO30" s="404" t="str">
        <f t="shared" si="0"/>
        <v>0,00%</v>
      </c>
      <c r="AP30" s="174">
        <v>0</v>
      </c>
      <c r="AQ30" s="222">
        <v>0</v>
      </c>
      <c r="AR30" s="173" t="str">
        <f t="shared" si="22"/>
        <v>0,00%</v>
      </c>
      <c r="AS30" s="423">
        <f>AV30+AV31</f>
        <v>0</v>
      </c>
      <c r="AT30" s="423">
        <f>AW30+AW31</f>
        <v>0</v>
      </c>
      <c r="AU30" s="404" t="str">
        <f t="shared" si="38"/>
        <v>0,00%</v>
      </c>
      <c r="AV30" s="174">
        <v>0</v>
      </c>
      <c r="AW30" s="222">
        <v>0</v>
      </c>
      <c r="AX30" s="173" t="str">
        <f t="shared" si="24"/>
        <v>0,00%</v>
      </c>
      <c r="AY30" s="423">
        <f>BB30+BB31</f>
        <v>0.7</v>
      </c>
      <c r="AZ30" s="423">
        <f>BC30+BC31</f>
        <v>0</v>
      </c>
      <c r="BA30" s="404">
        <f t="shared" si="39"/>
        <v>0</v>
      </c>
      <c r="BB30" s="174">
        <v>0.4</v>
      </c>
      <c r="BC30" s="182">
        <v>0</v>
      </c>
      <c r="BD30" s="173">
        <f t="shared" si="26"/>
        <v>0</v>
      </c>
      <c r="BE30" s="423">
        <f>BH30+BH31</f>
        <v>0.3</v>
      </c>
      <c r="BF30" s="423">
        <f>BI30+BI31</f>
        <v>0</v>
      </c>
      <c r="BG30" s="456">
        <f t="shared" si="40"/>
        <v>0</v>
      </c>
      <c r="BH30" s="153">
        <v>0</v>
      </c>
      <c r="BI30" s="163">
        <v>0</v>
      </c>
      <c r="BJ30" s="153" t="str">
        <f t="shared" si="28"/>
        <v>0,00%</v>
      </c>
      <c r="BK30" s="164"/>
      <c r="BL30" s="155">
        <f t="shared" si="37"/>
        <v>0.4</v>
      </c>
      <c r="BM30" s="155">
        <f t="shared" si="37"/>
        <v>0</v>
      </c>
      <c r="BN30" s="153">
        <f t="shared" si="8"/>
        <v>0</v>
      </c>
      <c r="BO30" s="423">
        <f>AM30+AS30+AY30+BE30</f>
        <v>1</v>
      </c>
      <c r="BP30" s="423">
        <f>AN30+AT30+AZ30+BF30</f>
        <v>0</v>
      </c>
      <c r="BQ30" s="404">
        <f t="shared" si="10"/>
        <v>0</v>
      </c>
      <c r="BR30" s="423">
        <f>J30+O30+T30+Y30</f>
        <v>1</v>
      </c>
      <c r="BS30" s="423">
        <f>K30+P30+U30+Z30</f>
        <v>0</v>
      </c>
      <c r="BT30" s="404">
        <f>IFERROR(BS30/BR30,"0,00%")</f>
        <v>0</v>
      </c>
    </row>
    <row r="31" spans="1:72" ht="114" customHeight="1" x14ac:dyDescent="0.2">
      <c r="A31" s="499"/>
      <c r="B31" s="499" t="s">
        <v>547</v>
      </c>
      <c r="C31" s="499" t="s">
        <v>542</v>
      </c>
      <c r="D31" s="499" t="s">
        <v>550</v>
      </c>
      <c r="E31" s="499" t="s">
        <v>690</v>
      </c>
      <c r="F31" s="481"/>
      <c r="G31" s="481"/>
      <c r="H31" s="405"/>
      <c r="I31" s="476"/>
      <c r="J31" s="415"/>
      <c r="K31" s="403"/>
      <c r="L31" s="406"/>
      <c r="M31" s="492"/>
      <c r="N31" s="421"/>
      <c r="O31" s="406"/>
      <c r="P31" s="466"/>
      <c r="Q31" s="406"/>
      <c r="R31" s="467"/>
      <c r="S31" s="399"/>
      <c r="T31" s="406"/>
      <c r="U31" s="403"/>
      <c r="V31" s="415"/>
      <c r="W31" s="399"/>
      <c r="X31" s="268"/>
      <c r="Y31" s="406"/>
      <c r="Z31" s="503"/>
      <c r="AA31" s="406"/>
      <c r="AB31" s="418"/>
      <c r="AC31" s="262"/>
      <c r="AD31" s="421"/>
      <c r="AE31" s="418"/>
      <c r="AF31" s="500"/>
      <c r="AG31" s="412"/>
      <c r="AH31" s="410"/>
      <c r="AI31" s="469"/>
      <c r="AJ31" s="195">
        <v>2</v>
      </c>
      <c r="AK31" s="196" t="s">
        <v>732</v>
      </c>
      <c r="AL31" s="204">
        <v>0.6</v>
      </c>
      <c r="AM31" s="425"/>
      <c r="AN31" s="425"/>
      <c r="AO31" s="406"/>
      <c r="AP31" s="153">
        <v>0</v>
      </c>
      <c r="AQ31" s="220">
        <v>0</v>
      </c>
      <c r="AR31" s="153" t="str">
        <f t="shared" si="22"/>
        <v>0,00%</v>
      </c>
      <c r="AS31" s="425"/>
      <c r="AT31" s="425"/>
      <c r="AU31" s="406"/>
      <c r="AV31" s="153">
        <v>0</v>
      </c>
      <c r="AW31" s="220">
        <v>0</v>
      </c>
      <c r="AX31" s="153" t="str">
        <f t="shared" si="24"/>
        <v>0,00%</v>
      </c>
      <c r="AY31" s="425"/>
      <c r="AZ31" s="425"/>
      <c r="BA31" s="406"/>
      <c r="BB31" s="153">
        <v>0.3</v>
      </c>
      <c r="BC31" s="163">
        <v>0</v>
      </c>
      <c r="BD31" s="153">
        <f t="shared" si="26"/>
        <v>0</v>
      </c>
      <c r="BE31" s="425"/>
      <c r="BF31" s="425"/>
      <c r="BG31" s="458"/>
      <c r="BH31" s="153">
        <v>0.3</v>
      </c>
      <c r="BI31" s="163">
        <v>0</v>
      </c>
      <c r="BJ31" s="153">
        <f t="shared" si="28"/>
        <v>0</v>
      </c>
      <c r="BK31" s="164"/>
      <c r="BL31" s="155">
        <f t="shared" si="37"/>
        <v>0.6</v>
      </c>
      <c r="BM31" s="155">
        <f t="shared" si="37"/>
        <v>0</v>
      </c>
      <c r="BN31" s="153">
        <f t="shared" si="8"/>
        <v>0</v>
      </c>
      <c r="BO31" s="425"/>
      <c r="BP31" s="425"/>
      <c r="BQ31" s="406"/>
      <c r="BR31" s="425"/>
      <c r="BS31" s="425"/>
      <c r="BT31" s="406"/>
    </row>
    <row r="32" spans="1:72" ht="150" customHeight="1" x14ac:dyDescent="0.2">
      <c r="A32" s="277" t="s">
        <v>478</v>
      </c>
      <c r="B32" s="277" t="s">
        <v>547</v>
      </c>
      <c r="C32" s="277" t="s">
        <v>542</v>
      </c>
      <c r="D32" s="277" t="s">
        <v>551</v>
      </c>
      <c r="E32" s="278" t="s">
        <v>591</v>
      </c>
      <c r="F32" s="205">
        <v>31</v>
      </c>
      <c r="G32" s="205" t="s">
        <v>747</v>
      </c>
      <c r="H32" s="153">
        <v>1</v>
      </c>
      <c r="I32" s="185" t="s">
        <v>39</v>
      </c>
      <c r="J32" s="153">
        <v>0</v>
      </c>
      <c r="K32" s="180">
        <v>0</v>
      </c>
      <c r="L32" s="153" t="str">
        <f>IFERROR(K32/J32,"0,00%")</f>
        <v>0,00%</v>
      </c>
      <c r="M32" s="281" t="s">
        <v>949</v>
      </c>
      <c r="N32" s="259" t="s">
        <v>949</v>
      </c>
      <c r="O32" s="153">
        <v>0</v>
      </c>
      <c r="P32" s="180">
        <v>0</v>
      </c>
      <c r="Q32" s="153" t="str">
        <f>IFERROR(P32/O32,"0,00%")</f>
        <v>0,00%</v>
      </c>
      <c r="R32" s="218"/>
      <c r="S32" s="224"/>
      <c r="T32" s="153">
        <v>0</v>
      </c>
      <c r="U32" s="180">
        <v>0</v>
      </c>
      <c r="V32" s="215" t="str">
        <f>IFERROR(U32/T32,"0,00%")</f>
        <v>0,00%</v>
      </c>
      <c r="W32" s="213"/>
      <c r="X32" s="161"/>
      <c r="Y32" s="153">
        <v>1</v>
      </c>
      <c r="Z32" s="166">
        <v>0</v>
      </c>
      <c r="AA32" s="153">
        <f>IFERROR(Z32/Y32,"0,00%")</f>
        <v>0</v>
      </c>
      <c r="AB32" s="161"/>
      <c r="AC32" s="262"/>
      <c r="AD32" s="275" t="s">
        <v>934</v>
      </c>
      <c r="AE32" s="229" t="s">
        <v>934</v>
      </c>
      <c r="AF32" s="275" t="s">
        <v>934</v>
      </c>
      <c r="AG32" s="202">
        <v>1</v>
      </c>
      <c r="AH32" s="205" t="s">
        <v>733</v>
      </c>
      <c r="AI32" s="203">
        <f>+AL32</f>
        <v>1</v>
      </c>
      <c r="AJ32" s="195">
        <v>1</v>
      </c>
      <c r="AK32" s="196" t="s">
        <v>734</v>
      </c>
      <c r="AL32" s="200">
        <v>1</v>
      </c>
      <c r="AM32" s="155">
        <f>AP32</f>
        <v>0</v>
      </c>
      <c r="AN32" s="155">
        <f>AQ32</f>
        <v>0</v>
      </c>
      <c r="AO32" s="153" t="str">
        <f>IFERROR(AN31/AM31,"0,00%")</f>
        <v>0,00%</v>
      </c>
      <c r="AP32" s="153">
        <v>0</v>
      </c>
      <c r="AQ32" s="220">
        <v>0</v>
      </c>
      <c r="AR32" s="153" t="str">
        <f t="shared" si="22"/>
        <v>0,00%</v>
      </c>
      <c r="AS32" s="155">
        <f>AV32</f>
        <v>1</v>
      </c>
      <c r="AT32" s="155">
        <f>AW32</f>
        <v>0</v>
      </c>
      <c r="AU32" s="153" t="str">
        <f>IFERROR(AT31/AS31,"0,00%")</f>
        <v>0,00%</v>
      </c>
      <c r="AV32" s="153">
        <v>1</v>
      </c>
      <c r="AW32" s="220">
        <v>0</v>
      </c>
      <c r="AX32" s="153">
        <f t="shared" si="24"/>
        <v>0</v>
      </c>
      <c r="AY32" s="155">
        <f>BB32</f>
        <v>0</v>
      </c>
      <c r="AZ32" s="155">
        <f>BC32</f>
        <v>0</v>
      </c>
      <c r="BA32" s="153" t="str">
        <f>IFERROR(AZ31/AY31,"0,00%")</f>
        <v>0,00%</v>
      </c>
      <c r="BB32" s="153">
        <v>0</v>
      </c>
      <c r="BC32" s="163">
        <v>0</v>
      </c>
      <c r="BD32" s="153" t="str">
        <f t="shared" si="26"/>
        <v>0,00%</v>
      </c>
      <c r="BE32" s="155">
        <f>BH32</f>
        <v>0</v>
      </c>
      <c r="BF32" s="155">
        <f>BI32</f>
        <v>0</v>
      </c>
      <c r="BG32" s="153" t="str">
        <f>IFERROR(BF31/BE31,"0,00%")</f>
        <v>0,00%</v>
      </c>
      <c r="BH32" s="153">
        <v>0</v>
      </c>
      <c r="BI32" s="163">
        <v>0</v>
      </c>
      <c r="BJ32" s="153" t="str">
        <f t="shared" si="28"/>
        <v>0,00%</v>
      </c>
      <c r="BK32" s="164"/>
      <c r="BL32" s="155">
        <f t="shared" si="37"/>
        <v>1</v>
      </c>
      <c r="BM32" s="155">
        <f t="shared" si="37"/>
        <v>0</v>
      </c>
      <c r="BN32" s="153">
        <f t="shared" si="8"/>
        <v>0</v>
      </c>
      <c r="BO32" s="155">
        <f t="shared" ref="BO32:BO33" si="46">AM32+AS32+AY32+BE32</f>
        <v>1</v>
      </c>
      <c r="BP32" s="155">
        <f t="shared" ref="BP32:BP33" si="47">AN32+AT32+AZ32+BF32</f>
        <v>0</v>
      </c>
      <c r="BQ32" s="153">
        <f t="shared" ref="BQ32:BQ33" si="48">IFERROR(BP32/BO32,"0,00%")</f>
        <v>0</v>
      </c>
      <c r="BR32" s="155">
        <f>J32+O32+T32+Y32</f>
        <v>1</v>
      </c>
      <c r="BS32" s="155">
        <f>K32+P32+U32+Z32</f>
        <v>0</v>
      </c>
      <c r="BT32" s="153">
        <f t="shared" ref="BT32:BT33" si="49">IFERROR(BS32/BR32,"0,00%")</f>
        <v>0</v>
      </c>
    </row>
    <row r="33" spans="1:72" ht="161.44999999999999" customHeight="1" x14ac:dyDescent="0.2">
      <c r="A33" s="279" t="s">
        <v>478</v>
      </c>
      <c r="B33" s="279" t="s">
        <v>547</v>
      </c>
      <c r="C33" s="279" t="s">
        <v>542</v>
      </c>
      <c r="D33" s="279" t="s">
        <v>551</v>
      </c>
      <c r="E33" s="276" t="s">
        <v>592</v>
      </c>
      <c r="F33" s="205">
        <v>32</v>
      </c>
      <c r="G33" s="205" t="s">
        <v>748</v>
      </c>
      <c r="H33" s="153">
        <v>1</v>
      </c>
      <c r="I33" s="185" t="s">
        <v>39</v>
      </c>
      <c r="J33" s="215">
        <v>0.25</v>
      </c>
      <c r="K33" s="180">
        <v>0.25</v>
      </c>
      <c r="L33" s="153">
        <f>IFERROR(K33/J33,"0,00%")</f>
        <v>1</v>
      </c>
      <c r="M33" s="282" t="s">
        <v>950</v>
      </c>
      <c r="N33" s="283" t="s">
        <v>951</v>
      </c>
      <c r="O33" s="153">
        <v>0.25</v>
      </c>
      <c r="P33" s="180">
        <v>0</v>
      </c>
      <c r="Q33" s="153">
        <f>IFERROR(P33/O33,"0,00%")</f>
        <v>0</v>
      </c>
      <c r="R33" s="219"/>
      <c r="S33" s="214"/>
      <c r="T33" s="153">
        <v>0.25</v>
      </c>
      <c r="U33" s="180">
        <v>0</v>
      </c>
      <c r="V33" s="215">
        <f>IFERROR(U33/T33,"0,00%")</f>
        <v>0</v>
      </c>
      <c r="W33" s="213"/>
      <c r="X33" s="213"/>
      <c r="Y33" s="153">
        <v>0.25</v>
      </c>
      <c r="Z33" s="166">
        <v>0</v>
      </c>
      <c r="AA33" s="153">
        <f>IFERROR(Z33/Y33,"0,00%")</f>
        <v>0</v>
      </c>
      <c r="AB33" s="161"/>
      <c r="AC33" s="161"/>
      <c r="AD33" s="275" t="s">
        <v>957</v>
      </c>
      <c r="AE33" s="229" t="s">
        <v>934</v>
      </c>
      <c r="AF33" s="275" t="s">
        <v>954</v>
      </c>
      <c r="AG33" s="184">
        <v>1</v>
      </c>
      <c r="AH33" s="230" t="s">
        <v>735</v>
      </c>
      <c r="AI33" s="203">
        <f>+AL33</f>
        <v>0.25</v>
      </c>
      <c r="AJ33" s="195">
        <v>1</v>
      </c>
      <c r="AK33" s="196" t="s">
        <v>736</v>
      </c>
      <c r="AL33" s="189">
        <v>0.25</v>
      </c>
      <c r="AM33" s="155">
        <f>AP33</f>
        <v>0.25</v>
      </c>
      <c r="AN33" s="155">
        <v>0.25</v>
      </c>
      <c r="AO33" s="153">
        <f>IFERROR(AN33/AM33,"0,00%")</f>
        <v>1</v>
      </c>
      <c r="AP33" s="153">
        <v>0.25</v>
      </c>
      <c r="AQ33" s="220">
        <v>0.25</v>
      </c>
      <c r="AR33" s="153">
        <f t="shared" si="22"/>
        <v>1</v>
      </c>
      <c r="AS33" s="155">
        <f>AV33</f>
        <v>0.25</v>
      </c>
      <c r="AT33" s="155">
        <f>AW33</f>
        <v>0</v>
      </c>
      <c r="AU33" s="153">
        <f>IFERROR(AT32/AS32,"0,00%")</f>
        <v>0</v>
      </c>
      <c r="AV33" s="153">
        <v>0.25</v>
      </c>
      <c r="AW33" s="220">
        <v>0</v>
      </c>
      <c r="AX33" s="153">
        <f t="shared" si="24"/>
        <v>0</v>
      </c>
      <c r="AY33" s="155">
        <f>BB33</f>
        <v>0.25</v>
      </c>
      <c r="AZ33" s="155">
        <f>BC33</f>
        <v>0</v>
      </c>
      <c r="BA33" s="153" t="str">
        <f>IFERROR(AZ32/AY32,"0,00%")</f>
        <v>0,00%</v>
      </c>
      <c r="BB33" s="153">
        <v>0.25</v>
      </c>
      <c r="BC33" s="163">
        <v>0</v>
      </c>
      <c r="BD33" s="153">
        <f t="shared" si="26"/>
        <v>0</v>
      </c>
      <c r="BE33" s="155">
        <f>BH33</f>
        <v>0.25</v>
      </c>
      <c r="BF33" s="155">
        <f>BI33</f>
        <v>0</v>
      </c>
      <c r="BG33" s="153" t="str">
        <f>IFERROR(BF32/BE32,"0,00%")</f>
        <v>0,00%</v>
      </c>
      <c r="BH33" s="153">
        <v>0.25</v>
      </c>
      <c r="BI33" s="163">
        <v>0</v>
      </c>
      <c r="BJ33" s="153">
        <f t="shared" si="28"/>
        <v>0</v>
      </c>
      <c r="BK33" s="164"/>
      <c r="BL33" s="155">
        <f t="shared" si="37"/>
        <v>1</v>
      </c>
      <c r="BM33" s="155">
        <f t="shared" si="37"/>
        <v>0.25</v>
      </c>
      <c r="BN33" s="153">
        <f t="shared" si="8"/>
        <v>0.25</v>
      </c>
      <c r="BO33" s="155">
        <f t="shared" si="46"/>
        <v>1</v>
      </c>
      <c r="BP33" s="155">
        <f t="shared" si="47"/>
        <v>0.25</v>
      </c>
      <c r="BQ33" s="153">
        <f t="shared" si="48"/>
        <v>0.25</v>
      </c>
      <c r="BR33" s="155">
        <f>J33+O33+T33+Y33</f>
        <v>1</v>
      </c>
      <c r="BS33" s="155">
        <f>K33+P33+U33+Z33</f>
        <v>0.25</v>
      </c>
      <c r="BT33" s="153">
        <f t="shared" si="49"/>
        <v>0.25</v>
      </c>
    </row>
    <row r="34" spans="1:72" x14ac:dyDescent="0.2">
      <c r="B34" s="168"/>
      <c r="C34" s="168"/>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row>
    <row r="35" spans="1:72" x14ac:dyDescent="0.2">
      <c r="B35" s="168"/>
      <c r="C35" s="168"/>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row>
    <row r="36" spans="1:72" x14ac:dyDescent="0.2">
      <c r="B36" s="168"/>
      <c r="C36" s="168"/>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row>
    <row r="37" spans="1:72" x14ac:dyDescent="0.2">
      <c r="B37" s="168"/>
      <c r="C37" s="168"/>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row>
    <row r="38" spans="1:72" x14ac:dyDescent="0.2">
      <c r="B38" s="168"/>
      <c r="C38" s="168"/>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row>
    <row r="39" spans="1:72" x14ac:dyDescent="0.2">
      <c r="B39" s="168"/>
      <c r="C39" s="168"/>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row>
    <row r="40" spans="1:72" x14ac:dyDescent="0.2">
      <c r="B40" s="168"/>
      <c r="C40" s="168"/>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row>
    <row r="41" spans="1:72" x14ac:dyDescent="0.2">
      <c r="B41" s="168"/>
      <c r="C41" s="168"/>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row>
    <row r="42" spans="1:72" x14ac:dyDescent="0.2">
      <c r="B42" s="168"/>
      <c r="C42" s="168"/>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row>
    <row r="43" spans="1:72" x14ac:dyDescent="0.2">
      <c r="B43" s="168"/>
      <c r="C43" s="168"/>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row>
    <row r="44" spans="1:72" x14ac:dyDescent="0.2">
      <c r="B44" s="168"/>
      <c r="C44" s="168"/>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row>
    <row r="45" spans="1:72" x14ac:dyDescent="0.2">
      <c r="B45" s="168"/>
      <c r="C45" s="168"/>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row>
    <row r="46" spans="1:72" x14ac:dyDescent="0.2">
      <c r="B46" s="168"/>
      <c r="C46" s="168"/>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row>
    <row r="47" spans="1:72" x14ac:dyDescent="0.2">
      <c r="B47" s="168"/>
      <c r="C47" s="168"/>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row>
    <row r="48" spans="1:72" x14ac:dyDescent="0.2">
      <c r="B48" s="168"/>
      <c r="C48" s="168"/>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row>
    <row r="49" spans="2:36" x14ac:dyDescent="0.2">
      <c r="B49" s="168"/>
      <c r="C49" s="168"/>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row>
    <row r="50" spans="2:36" x14ac:dyDescent="0.2">
      <c r="B50" s="168"/>
      <c r="C50" s="168"/>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row>
    <row r="51" spans="2:36" x14ac:dyDescent="0.2">
      <c r="B51" s="168"/>
      <c r="C51" s="168"/>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row>
    <row r="52" spans="2:36" x14ac:dyDescent="0.2">
      <c r="B52" s="168"/>
      <c r="C52" s="168"/>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row>
    <row r="53" spans="2:36" x14ac:dyDescent="0.2">
      <c r="B53" s="168"/>
      <c r="C53" s="168"/>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row>
    <row r="54" spans="2:36" x14ac:dyDescent="0.2">
      <c r="B54" s="168"/>
      <c r="C54" s="168"/>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row>
    <row r="55" spans="2:36" x14ac:dyDescent="0.2">
      <c r="B55" s="168"/>
      <c r="C55" s="168"/>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row>
    <row r="56" spans="2:36" x14ac:dyDescent="0.2">
      <c r="B56" s="168"/>
      <c r="C56" s="168"/>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row>
    <row r="57" spans="2:36" x14ac:dyDescent="0.2">
      <c r="B57" s="168"/>
      <c r="C57" s="168"/>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row>
    <row r="58" spans="2:36" x14ac:dyDescent="0.2">
      <c r="B58" s="168"/>
      <c r="C58" s="168"/>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row>
    <row r="59" spans="2:36" x14ac:dyDescent="0.2">
      <c r="B59" s="168"/>
      <c r="C59" s="168"/>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row>
    <row r="60" spans="2:36" x14ac:dyDescent="0.2">
      <c r="B60" s="168"/>
      <c r="C60" s="168"/>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row>
    <row r="61" spans="2:36" x14ac:dyDescent="0.2">
      <c r="B61" s="168"/>
      <c r="C61" s="168"/>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row>
    <row r="62" spans="2:36" x14ac:dyDescent="0.2">
      <c r="B62" s="168"/>
      <c r="C62" s="168"/>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row>
    <row r="63" spans="2:36" x14ac:dyDescent="0.2">
      <c r="B63" s="168"/>
      <c r="C63" s="168"/>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row>
    <row r="64" spans="2:36" x14ac:dyDescent="0.2">
      <c r="B64" s="168"/>
      <c r="C64" s="168"/>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spans="2:36" x14ac:dyDescent="0.2">
      <c r="B65" s="168"/>
      <c r="C65" s="168"/>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row>
    <row r="66" spans="2:36" x14ac:dyDescent="0.2">
      <c r="B66" s="168"/>
      <c r="C66" s="168"/>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row>
    <row r="67" spans="2:36" x14ac:dyDescent="0.2">
      <c r="B67" s="168"/>
      <c r="C67" s="168"/>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row>
    <row r="68" spans="2:36" x14ac:dyDescent="0.2">
      <c r="B68" s="168"/>
      <c r="C68" s="168"/>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row>
    <row r="69" spans="2:36" x14ac:dyDescent="0.2">
      <c r="B69" s="168"/>
      <c r="C69" s="168"/>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row>
    <row r="70" spans="2:36" x14ac:dyDescent="0.2">
      <c r="B70" s="168"/>
      <c r="C70" s="16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row>
    <row r="71" spans="2:36" x14ac:dyDescent="0.2">
      <c r="B71" s="168"/>
      <c r="C71" s="16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row>
    <row r="72" spans="2:36" x14ac:dyDescent="0.2">
      <c r="B72" s="168"/>
      <c r="C72" s="168"/>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row>
    <row r="73" spans="2:36" x14ac:dyDescent="0.2">
      <c r="B73" s="168"/>
      <c r="C73" s="168"/>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row>
    <row r="74" spans="2:36" x14ac:dyDescent="0.2">
      <c r="B74" s="168"/>
      <c r="C74" s="168"/>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row>
    <row r="75" spans="2:36" x14ac:dyDescent="0.2">
      <c r="B75" s="168"/>
      <c r="C75" s="168"/>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row>
    <row r="76" spans="2:36" x14ac:dyDescent="0.2">
      <c r="B76" s="168"/>
      <c r="C76" s="168"/>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row>
    <row r="77" spans="2:36" x14ac:dyDescent="0.2">
      <c r="B77" s="168"/>
      <c r="C77" s="168"/>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row>
    <row r="78" spans="2:36" x14ac:dyDescent="0.2">
      <c r="B78" s="168"/>
      <c r="C78" s="168"/>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row>
    <row r="79" spans="2:36" x14ac:dyDescent="0.2">
      <c r="B79" s="168"/>
      <c r="C79" s="168"/>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row>
    <row r="80" spans="2:36" x14ac:dyDescent="0.2">
      <c r="B80" s="168"/>
      <c r="C80" s="168"/>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row>
    <row r="81" spans="2:85" x14ac:dyDescent="0.2">
      <c r="B81" s="168"/>
      <c r="C81" s="168"/>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row>
    <row r="82" spans="2:85" x14ac:dyDescent="0.2">
      <c r="B82" s="168"/>
      <c r="C82" s="168"/>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row>
    <row r="83" spans="2:85" x14ac:dyDescent="0.2">
      <c r="B83" s="168"/>
      <c r="C83" s="168"/>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row>
    <row r="84" spans="2:85" x14ac:dyDescent="0.2">
      <c r="B84" s="168"/>
      <c r="C84" s="168"/>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row>
    <row r="85" spans="2:85" x14ac:dyDescent="0.2">
      <c r="B85" s="168"/>
      <c r="C85" s="168"/>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row>
    <row r="86" spans="2:85" x14ac:dyDescent="0.2">
      <c r="B86" s="168"/>
      <c r="C86" s="168"/>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c r="CD86" s="164"/>
      <c r="CE86" s="164"/>
      <c r="CF86" s="164"/>
      <c r="CG86" s="164"/>
    </row>
    <row r="87" spans="2:85" x14ac:dyDescent="0.2">
      <c r="B87" s="168"/>
      <c r="C87" s="168"/>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c r="CD87" s="164"/>
      <c r="CE87" s="164"/>
      <c r="CF87" s="164"/>
      <c r="CG87" s="164"/>
    </row>
    <row r="88" spans="2:85" x14ac:dyDescent="0.2">
      <c r="B88" s="168"/>
      <c r="C88" s="168"/>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c r="CD88" s="164"/>
      <c r="CE88" s="164"/>
      <c r="CF88" s="164"/>
      <c r="CG88" s="164"/>
    </row>
    <row r="89" spans="2:85" x14ac:dyDescent="0.2">
      <c r="B89" s="168"/>
      <c r="C89" s="168"/>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row>
    <row r="90" spans="2:85" x14ac:dyDescent="0.2">
      <c r="B90" s="168"/>
      <c r="C90" s="168"/>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row>
    <row r="91" spans="2:85" x14ac:dyDescent="0.2">
      <c r="B91" s="168"/>
      <c r="C91" s="168"/>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row>
    <row r="92" spans="2:85" x14ac:dyDescent="0.2">
      <c r="B92" s="168"/>
      <c r="C92" s="168"/>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row>
    <row r="93" spans="2:85" x14ac:dyDescent="0.2">
      <c r="B93" s="167"/>
      <c r="C93" s="167"/>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4"/>
      <c r="BY93" s="154"/>
      <c r="BZ93" s="154"/>
      <c r="CA93" s="154"/>
      <c r="CB93" s="154"/>
      <c r="CC93" s="154"/>
      <c r="CD93" s="154"/>
      <c r="CE93" s="154"/>
      <c r="CF93" s="154"/>
      <c r="CG93" s="154"/>
    </row>
    <row r="94" spans="2:85" x14ac:dyDescent="0.2">
      <c r="B94" s="167"/>
      <c r="C94" s="167"/>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c r="BC94" s="154"/>
      <c r="BD94" s="154"/>
      <c r="BE94" s="154"/>
      <c r="BF94" s="154"/>
      <c r="BG94" s="154"/>
      <c r="BH94" s="154"/>
      <c r="BI94" s="154"/>
      <c r="BJ94" s="154"/>
      <c r="BK94" s="154"/>
      <c r="BL94" s="154"/>
      <c r="BM94" s="154"/>
      <c r="BN94" s="154"/>
      <c r="BO94" s="154"/>
      <c r="BP94" s="154"/>
      <c r="BQ94" s="154"/>
      <c r="BR94" s="154"/>
      <c r="BS94" s="154"/>
      <c r="BT94" s="154"/>
      <c r="BU94" s="154"/>
      <c r="BV94" s="154"/>
      <c r="BW94" s="154"/>
      <c r="BX94" s="154"/>
      <c r="BY94" s="154"/>
      <c r="BZ94" s="154"/>
      <c r="CA94" s="154"/>
      <c r="CB94" s="154"/>
      <c r="CC94" s="154"/>
      <c r="CD94" s="154"/>
      <c r="CE94" s="154"/>
      <c r="CF94" s="154"/>
      <c r="CG94" s="154"/>
    </row>
    <row r="95" spans="2:85" x14ac:dyDescent="0.2">
      <c r="B95" s="167"/>
      <c r="C95" s="167"/>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c r="BC95" s="154"/>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54"/>
      <c r="CC95" s="154"/>
      <c r="CD95" s="154"/>
      <c r="CE95" s="154"/>
      <c r="CF95" s="154"/>
      <c r="CG95" s="154"/>
    </row>
    <row r="96" spans="2:85" x14ac:dyDescent="0.2">
      <c r="B96" s="167"/>
      <c r="C96" s="167"/>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54"/>
      <c r="BI96" s="154"/>
      <c r="BJ96" s="154"/>
      <c r="BK96" s="154"/>
      <c r="BL96" s="154"/>
      <c r="BM96" s="154"/>
      <c r="BN96" s="154"/>
      <c r="BO96" s="154"/>
      <c r="BP96" s="154"/>
      <c r="BQ96" s="154"/>
      <c r="BR96" s="154"/>
      <c r="BS96" s="154"/>
      <c r="BT96" s="154"/>
      <c r="BU96" s="154"/>
      <c r="BV96" s="154"/>
      <c r="BW96" s="154"/>
      <c r="BX96" s="154"/>
      <c r="BY96" s="154"/>
      <c r="BZ96" s="154"/>
      <c r="CA96" s="154"/>
      <c r="CB96" s="154"/>
      <c r="CC96" s="154"/>
      <c r="CD96" s="154"/>
      <c r="CE96" s="154"/>
      <c r="CF96" s="154"/>
      <c r="CG96" s="154"/>
    </row>
    <row r="97" spans="2:85" x14ac:dyDescent="0.2">
      <c r="B97" s="167"/>
      <c r="C97" s="167"/>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4"/>
      <c r="BQ97" s="154"/>
      <c r="BR97" s="154"/>
      <c r="BS97" s="154"/>
      <c r="BT97" s="154"/>
      <c r="BU97" s="154"/>
      <c r="BV97" s="154"/>
      <c r="BW97" s="154"/>
      <c r="BX97" s="154"/>
      <c r="BY97" s="154"/>
      <c r="BZ97" s="154"/>
      <c r="CA97" s="154"/>
      <c r="CB97" s="154"/>
      <c r="CC97" s="154"/>
      <c r="CD97" s="154"/>
      <c r="CE97" s="154"/>
      <c r="CF97" s="154"/>
      <c r="CG97" s="154"/>
    </row>
    <row r="98" spans="2:85" x14ac:dyDescent="0.2">
      <c r="B98" s="167"/>
      <c r="C98" s="167"/>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4"/>
      <c r="BQ98" s="154"/>
      <c r="BR98" s="154"/>
      <c r="BS98" s="154"/>
      <c r="BT98" s="154"/>
      <c r="BU98" s="154"/>
      <c r="BV98" s="154"/>
      <c r="BW98" s="154"/>
      <c r="BX98" s="154"/>
      <c r="BY98" s="154"/>
      <c r="BZ98" s="154"/>
      <c r="CA98" s="154"/>
      <c r="CB98" s="154"/>
      <c r="CC98" s="154"/>
      <c r="CD98" s="154"/>
      <c r="CE98" s="154"/>
      <c r="CF98" s="154"/>
      <c r="CG98" s="154"/>
    </row>
    <row r="99" spans="2:85" x14ac:dyDescent="0.2">
      <c r="B99" s="167"/>
      <c r="C99" s="167"/>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4"/>
      <c r="BQ99" s="154"/>
      <c r="BR99" s="154"/>
      <c r="BS99" s="154"/>
      <c r="BT99" s="154"/>
      <c r="BU99" s="154"/>
      <c r="BV99" s="154"/>
      <c r="BW99" s="154"/>
      <c r="BX99" s="154"/>
      <c r="BY99" s="154"/>
      <c r="BZ99" s="154"/>
      <c r="CA99" s="154"/>
      <c r="CB99" s="154"/>
      <c r="CC99" s="154"/>
      <c r="CD99" s="154"/>
      <c r="CE99" s="154"/>
      <c r="CF99" s="154"/>
      <c r="CG99" s="154"/>
    </row>
    <row r="100" spans="2:85" x14ac:dyDescent="0.2">
      <c r="B100" s="167"/>
      <c r="C100" s="167"/>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4"/>
      <c r="BU100" s="154"/>
      <c r="BV100" s="154"/>
      <c r="BW100" s="154"/>
      <c r="BX100" s="154"/>
      <c r="BY100" s="154"/>
      <c r="BZ100" s="154"/>
      <c r="CA100" s="154"/>
      <c r="CB100" s="154"/>
      <c r="CC100" s="154"/>
      <c r="CD100" s="154"/>
      <c r="CE100" s="154"/>
      <c r="CF100" s="154"/>
      <c r="CG100" s="154"/>
    </row>
    <row r="101" spans="2:85" x14ac:dyDescent="0.2">
      <c r="B101" s="167"/>
      <c r="C101" s="167"/>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row>
    <row r="102" spans="2:85" x14ac:dyDescent="0.2">
      <c r="B102" s="167"/>
      <c r="C102" s="167"/>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4"/>
      <c r="BX102" s="154"/>
      <c r="BY102" s="154"/>
      <c r="BZ102" s="154"/>
      <c r="CA102" s="154"/>
      <c r="CB102" s="154"/>
      <c r="CC102" s="154"/>
      <c r="CD102" s="154"/>
      <c r="CE102" s="154"/>
      <c r="CF102" s="154"/>
      <c r="CG102" s="154"/>
    </row>
    <row r="103" spans="2:85" x14ac:dyDescent="0.2">
      <c r="B103" s="167"/>
      <c r="C103" s="167"/>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154"/>
      <c r="BY103" s="154"/>
      <c r="BZ103" s="154"/>
      <c r="CA103" s="154"/>
      <c r="CB103" s="154"/>
      <c r="CC103" s="154"/>
      <c r="CD103" s="154"/>
      <c r="CE103" s="154"/>
      <c r="CF103" s="154"/>
      <c r="CG103" s="154"/>
    </row>
    <row r="104" spans="2:85" x14ac:dyDescent="0.2">
      <c r="B104" s="167"/>
      <c r="C104" s="167"/>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154"/>
      <c r="BY104" s="154"/>
      <c r="BZ104" s="154"/>
      <c r="CA104" s="154"/>
      <c r="CB104" s="154"/>
      <c r="CC104" s="154"/>
      <c r="CD104" s="154"/>
      <c r="CE104" s="154"/>
      <c r="CF104" s="154"/>
      <c r="CG104" s="154"/>
    </row>
    <row r="105" spans="2:85" x14ac:dyDescent="0.2">
      <c r="B105" s="167"/>
      <c r="C105" s="167"/>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4"/>
      <c r="BX105" s="154"/>
      <c r="BY105" s="154"/>
      <c r="BZ105" s="154"/>
      <c r="CA105" s="154"/>
      <c r="CB105" s="154"/>
      <c r="CC105" s="154"/>
      <c r="CD105" s="154"/>
      <c r="CE105" s="154"/>
      <c r="CF105" s="154"/>
      <c r="CG105" s="154"/>
    </row>
    <row r="106" spans="2:85" x14ac:dyDescent="0.2">
      <c r="B106" s="167"/>
      <c r="C106" s="167"/>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4"/>
      <c r="BX106" s="154"/>
      <c r="BY106" s="154"/>
      <c r="BZ106" s="154"/>
      <c r="CA106" s="154"/>
      <c r="CB106" s="154"/>
      <c r="CC106" s="154"/>
      <c r="CD106" s="154"/>
      <c r="CE106" s="154"/>
      <c r="CF106" s="154"/>
      <c r="CG106" s="154"/>
    </row>
    <row r="107" spans="2:85" x14ac:dyDescent="0.2">
      <c r="B107" s="167"/>
      <c r="C107" s="167"/>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c r="CD107" s="154"/>
      <c r="CE107" s="154"/>
      <c r="CF107" s="154"/>
      <c r="CG107" s="154"/>
    </row>
    <row r="108" spans="2:85" x14ac:dyDescent="0.2">
      <c r="B108" s="167"/>
      <c r="C108" s="167"/>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4"/>
      <c r="CE108" s="154"/>
      <c r="CF108" s="154"/>
      <c r="CG108" s="154"/>
    </row>
    <row r="109" spans="2:85" x14ac:dyDescent="0.2">
      <c r="B109" s="167"/>
      <c r="C109" s="167"/>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c r="CD109" s="154"/>
      <c r="CE109" s="154"/>
      <c r="CF109" s="154"/>
      <c r="CG109" s="154"/>
    </row>
    <row r="110" spans="2:85" x14ac:dyDescent="0.2">
      <c r="B110" s="167"/>
      <c r="C110" s="167"/>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54"/>
      <c r="CC110" s="154"/>
      <c r="CD110" s="154"/>
      <c r="CE110" s="154"/>
      <c r="CF110" s="154"/>
      <c r="CG110" s="154"/>
    </row>
    <row r="111" spans="2:85" x14ac:dyDescent="0.2">
      <c r="B111" s="167"/>
      <c r="C111" s="167"/>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4"/>
      <c r="BV111" s="154"/>
      <c r="BW111" s="154"/>
      <c r="BX111" s="154"/>
      <c r="BY111" s="154"/>
      <c r="BZ111" s="154"/>
      <c r="CA111" s="154"/>
      <c r="CB111" s="154"/>
      <c r="CC111" s="154"/>
      <c r="CD111" s="154"/>
      <c r="CE111" s="154"/>
      <c r="CF111" s="154"/>
      <c r="CG111" s="154"/>
    </row>
    <row r="112" spans="2:85" x14ac:dyDescent="0.2">
      <c r="B112" s="167"/>
      <c r="C112" s="167"/>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4"/>
      <c r="BV112" s="154"/>
      <c r="BW112" s="154"/>
      <c r="BX112" s="154"/>
      <c r="BY112" s="154"/>
      <c r="BZ112" s="154"/>
      <c r="CA112" s="154"/>
      <c r="CB112" s="154"/>
      <c r="CC112" s="154"/>
      <c r="CD112" s="154"/>
      <c r="CE112" s="154"/>
      <c r="CF112" s="154"/>
      <c r="CG112" s="154"/>
    </row>
    <row r="113" spans="2:85" x14ac:dyDescent="0.2">
      <c r="B113" s="167"/>
      <c r="C113" s="167"/>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4"/>
      <c r="BV113" s="154"/>
      <c r="BW113" s="154"/>
      <c r="BX113" s="154"/>
      <c r="BY113" s="154"/>
      <c r="BZ113" s="154"/>
      <c r="CA113" s="154"/>
      <c r="CB113" s="154"/>
      <c r="CC113" s="154"/>
      <c r="CD113" s="154"/>
      <c r="CE113" s="154"/>
      <c r="CF113" s="154"/>
      <c r="CG113" s="154"/>
    </row>
    <row r="114" spans="2:85" x14ac:dyDescent="0.2">
      <c r="B114" s="167"/>
      <c r="C114" s="167"/>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4"/>
      <c r="BV114" s="154"/>
      <c r="BW114" s="154"/>
      <c r="BX114" s="154"/>
      <c r="BY114" s="154"/>
      <c r="BZ114" s="154"/>
      <c r="CA114" s="154"/>
      <c r="CB114" s="154"/>
      <c r="CC114" s="154"/>
      <c r="CD114" s="154"/>
      <c r="CE114" s="154"/>
      <c r="CF114" s="154"/>
      <c r="CG114" s="154"/>
    </row>
    <row r="115" spans="2:85" x14ac:dyDescent="0.2">
      <c r="B115" s="167"/>
      <c r="C115" s="167"/>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4"/>
      <c r="BV115" s="154"/>
      <c r="BW115" s="154"/>
      <c r="BX115" s="154"/>
      <c r="BY115" s="154"/>
      <c r="BZ115" s="154"/>
      <c r="CA115" s="154"/>
      <c r="CB115" s="154"/>
      <c r="CC115" s="154"/>
      <c r="CD115" s="154"/>
      <c r="CE115" s="154"/>
      <c r="CF115" s="154"/>
      <c r="CG115" s="154"/>
    </row>
    <row r="116" spans="2:85" x14ac:dyDescent="0.2">
      <c r="B116" s="167"/>
      <c r="C116" s="167"/>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154"/>
      <c r="CA116" s="154"/>
      <c r="CB116" s="154"/>
      <c r="CC116" s="154"/>
      <c r="CD116" s="154"/>
      <c r="CE116" s="154"/>
      <c r="CF116" s="154"/>
      <c r="CG116" s="154"/>
    </row>
    <row r="117" spans="2:85" x14ac:dyDescent="0.2">
      <c r="B117" s="167"/>
      <c r="C117" s="167"/>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c r="BP117" s="154"/>
      <c r="BQ117" s="154"/>
      <c r="BR117" s="154"/>
      <c r="BS117" s="154"/>
      <c r="BT117" s="154"/>
      <c r="BU117" s="154"/>
      <c r="BV117" s="154"/>
      <c r="BW117" s="154"/>
      <c r="BX117" s="154"/>
      <c r="BY117" s="154"/>
      <c r="BZ117" s="154"/>
      <c r="CA117" s="154"/>
      <c r="CB117" s="154"/>
      <c r="CC117" s="154"/>
      <c r="CD117" s="154"/>
      <c r="CE117" s="154"/>
      <c r="CF117" s="154"/>
      <c r="CG117" s="154"/>
    </row>
    <row r="118" spans="2:85" x14ac:dyDescent="0.2">
      <c r="B118" s="167"/>
      <c r="C118" s="167"/>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c r="BP118" s="154"/>
      <c r="BQ118" s="154"/>
      <c r="BR118" s="154"/>
      <c r="BS118" s="154"/>
      <c r="BT118" s="154"/>
      <c r="BU118" s="154"/>
      <c r="BV118" s="154"/>
      <c r="BW118" s="154"/>
      <c r="BX118" s="154"/>
      <c r="BY118" s="154"/>
      <c r="BZ118" s="154"/>
      <c r="CA118" s="154"/>
      <c r="CB118" s="154"/>
      <c r="CC118" s="154"/>
      <c r="CD118" s="154"/>
      <c r="CE118" s="154"/>
      <c r="CF118" s="154"/>
      <c r="CG118" s="154"/>
    </row>
    <row r="119" spans="2:85" x14ac:dyDescent="0.2">
      <c r="B119" s="167"/>
      <c r="C119" s="167"/>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54"/>
      <c r="BV119" s="154"/>
      <c r="BW119" s="154"/>
      <c r="BX119" s="154"/>
      <c r="BY119" s="154"/>
      <c r="BZ119" s="154"/>
      <c r="CA119" s="154"/>
      <c r="CB119" s="154"/>
      <c r="CC119" s="154"/>
      <c r="CD119" s="154"/>
      <c r="CE119" s="154"/>
      <c r="CF119" s="154"/>
      <c r="CG119" s="154"/>
    </row>
    <row r="120" spans="2:85" x14ac:dyDescent="0.2">
      <c r="B120" s="167"/>
      <c r="C120" s="167"/>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154"/>
      <c r="BY120" s="154"/>
      <c r="BZ120" s="154"/>
      <c r="CA120" s="154"/>
      <c r="CB120" s="154"/>
      <c r="CC120" s="154"/>
      <c r="CD120" s="154"/>
      <c r="CE120" s="154"/>
      <c r="CF120" s="154"/>
      <c r="CG120" s="154"/>
    </row>
    <row r="121" spans="2:85" x14ac:dyDescent="0.2">
      <c r="B121" s="167"/>
      <c r="C121" s="167"/>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154"/>
      <c r="BY121" s="154"/>
      <c r="BZ121" s="154"/>
      <c r="CA121" s="154"/>
      <c r="CB121" s="154"/>
      <c r="CC121" s="154"/>
      <c r="CD121" s="154"/>
      <c r="CE121" s="154"/>
      <c r="CF121" s="154"/>
      <c r="CG121" s="154"/>
    </row>
    <row r="122" spans="2:85" x14ac:dyDescent="0.2">
      <c r="B122" s="167"/>
      <c r="C122" s="16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row>
    <row r="123" spans="2:85" x14ac:dyDescent="0.2">
      <c r="B123" s="167"/>
      <c r="C123" s="16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4"/>
      <c r="BU123" s="154"/>
      <c r="BV123" s="154"/>
      <c r="BW123" s="154"/>
      <c r="BX123" s="154"/>
      <c r="BY123" s="154"/>
      <c r="BZ123" s="154"/>
      <c r="CA123" s="154"/>
      <c r="CB123" s="154"/>
      <c r="CC123" s="154"/>
      <c r="CD123" s="154"/>
      <c r="CE123" s="154"/>
      <c r="CF123" s="154"/>
      <c r="CG123" s="154"/>
    </row>
    <row r="124" spans="2:85" x14ac:dyDescent="0.2">
      <c r="B124" s="167"/>
      <c r="C124" s="16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4"/>
      <c r="BY124" s="154"/>
      <c r="BZ124" s="154"/>
      <c r="CA124" s="154"/>
      <c r="CB124" s="154"/>
      <c r="CC124" s="154"/>
      <c r="CD124" s="154"/>
      <c r="CE124" s="154"/>
      <c r="CF124" s="154"/>
      <c r="CG124" s="154"/>
    </row>
    <row r="125" spans="2:85" x14ac:dyDescent="0.2">
      <c r="B125" s="167"/>
      <c r="C125" s="16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4"/>
      <c r="BX125" s="154"/>
      <c r="BY125" s="154"/>
      <c r="BZ125" s="154"/>
      <c r="CA125" s="154"/>
      <c r="CB125" s="154"/>
      <c r="CC125" s="154"/>
      <c r="CD125" s="154"/>
      <c r="CE125" s="154"/>
      <c r="CF125" s="154"/>
      <c r="CG125" s="154"/>
    </row>
    <row r="126" spans="2:85" x14ac:dyDescent="0.2">
      <c r="B126" s="167"/>
      <c r="C126" s="16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row>
    <row r="127" spans="2:85" x14ac:dyDescent="0.2">
      <c r="B127" s="167"/>
      <c r="C127" s="16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4"/>
      <c r="BX127" s="154"/>
      <c r="BY127" s="154"/>
      <c r="BZ127" s="154"/>
      <c r="CA127" s="154"/>
      <c r="CB127" s="154"/>
      <c r="CC127" s="154"/>
      <c r="CD127" s="154"/>
      <c r="CE127" s="154"/>
      <c r="CF127" s="154"/>
      <c r="CG127" s="154"/>
    </row>
    <row r="128" spans="2:85" x14ac:dyDescent="0.2">
      <c r="B128" s="167"/>
      <c r="C128" s="16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4"/>
      <c r="AZ128" s="154"/>
      <c r="BA128" s="154"/>
      <c r="BB128" s="154"/>
      <c r="BC128" s="154"/>
      <c r="BD128" s="154"/>
      <c r="BE128" s="154"/>
      <c r="BF128" s="154"/>
      <c r="BG128" s="154"/>
      <c r="BH128" s="154"/>
      <c r="BI128" s="154"/>
      <c r="BJ128" s="154"/>
      <c r="BK128" s="154"/>
      <c r="BL128" s="154"/>
      <c r="BM128" s="154"/>
      <c r="BN128" s="154"/>
      <c r="BO128" s="154"/>
      <c r="BP128" s="154"/>
      <c r="BQ128" s="154"/>
      <c r="BR128" s="154"/>
      <c r="BS128" s="154"/>
      <c r="BT128" s="154"/>
      <c r="BU128" s="154"/>
      <c r="BV128" s="154"/>
      <c r="BW128" s="154"/>
      <c r="BX128" s="154"/>
      <c r="BY128" s="154"/>
      <c r="BZ128" s="154"/>
      <c r="CA128" s="154"/>
      <c r="CB128" s="154"/>
      <c r="CC128" s="154"/>
      <c r="CD128" s="154"/>
      <c r="CE128" s="154"/>
      <c r="CF128" s="154"/>
      <c r="CG128" s="154"/>
    </row>
    <row r="129" spans="2:85" x14ac:dyDescent="0.2">
      <c r="B129" s="167"/>
      <c r="C129" s="16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row>
    <row r="130" spans="2:85" x14ac:dyDescent="0.2">
      <c r="B130" s="167"/>
      <c r="C130" s="16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row>
    <row r="131" spans="2:85" x14ac:dyDescent="0.2">
      <c r="B131" s="167"/>
      <c r="C131" s="16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row>
    <row r="132" spans="2:85" x14ac:dyDescent="0.2">
      <c r="B132" s="167"/>
      <c r="C132" s="16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row>
    <row r="133" spans="2:85" x14ac:dyDescent="0.2">
      <c r="B133" s="167"/>
      <c r="C133" s="16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row>
    <row r="134" spans="2:85" x14ac:dyDescent="0.2">
      <c r="B134" s="167"/>
      <c r="C134" s="16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row>
    <row r="135" spans="2:85" x14ac:dyDescent="0.2">
      <c r="B135" s="167"/>
      <c r="C135" s="16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row>
    <row r="136" spans="2:85" x14ac:dyDescent="0.2">
      <c r="B136" s="167"/>
      <c r="C136" s="16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row>
    <row r="137" spans="2:85" x14ac:dyDescent="0.2">
      <c r="B137" s="167"/>
      <c r="C137" s="16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4"/>
      <c r="BX137" s="154"/>
      <c r="BY137" s="154"/>
      <c r="BZ137" s="154"/>
      <c r="CA137" s="154"/>
      <c r="CB137" s="154"/>
      <c r="CC137" s="154"/>
      <c r="CD137" s="154"/>
      <c r="CE137" s="154"/>
      <c r="CF137" s="154"/>
      <c r="CG137" s="154"/>
    </row>
    <row r="138" spans="2:85" x14ac:dyDescent="0.2">
      <c r="B138" s="167"/>
      <c r="C138" s="16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4"/>
      <c r="CF138" s="154"/>
      <c r="CG138" s="154"/>
    </row>
    <row r="139" spans="2:85" x14ac:dyDescent="0.2">
      <c r="B139" s="167"/>
      <c r="C139" s="16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c r="BE139" s="154"/>
      <c r="BF139" s="154"/>
      <c r="BG139" s="154"/>
      <c r="BH139" s="154"/>
      <c r="BI139" s="154"/>
      <c r="BJ139" s="154"/>
      <c r="BK139" s="154"/>
      <c r="BL139" s="154"/>
      <c r="BM139" s="154"/>
      <c r="BN139" s="154"/>
      <c r="BO139" s="154"/>
      <c r="BP139" s="154"/>
      <c r="BQ139" s="154"/>
      <c r="BR139" s="154"/>
      <c r="BS139" s="154"/>
      <c r="BT139" s="154"/>
      <c r="BU139" s="154"/>
      <c r="BV139" s="154"/>
      <c r="BW139" s="154"/>
      <c r="BX139" s="154"/>
      <c r="BY139" s="154"/>
      <c r="BZ139" s="154"/>
      <c r="CA139" s="154"/>
      <c r="CB139" s="154"/>
      <c r="CC139" s="154"/>
      <c r="CD139" s="154"/>
      <c r="CE139" s="154"/>
      <c r="CF139" s="154"/>
      <c r="CG139" s="154"/>
    </row>
    <row r="140" spans="2:85" x14ac:dyDescent="0.2">
      <c r="B140" s="167"/>
      <c r="C140" s="16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c r="BT140" s="154"/>
      <c r="BU140" s="154"/>
      <c r="BV140" s="154"/>
      <c r="BW140" s="154"/>
      <c r="BX140" s="154"/>
      <c r="BY140" s="154"/>
      <c r="BZ140" s="154"/>
      <c r="CA140" s="154"/>
      <c r="CB140" s="154"/>
      <c r="CC140" s="154"/>
      <c r="CD140" s="154"/>
      <c r="CE140" s="154"/>
      <c r="CF140" s="154"/>
      <c r="CG140" s="154"/>
    </row>
    <row r="141" spans="2:85" x14ac:dyDescent="0.2">
      <c r="B141" s="167"/>
      <c r="C141" s="16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c r="BC141" s="154"/>
      <c r="BD141" s="154"/>
      <c r="BE141" s="154"/>
      <c r="BF141" s="154"/>
      <c r="BG141" s="154"/>
      <c r="BH141" s="154"/>
      <c r="BI141" s="154"/>
      <c r="BJ141" s="154"/>
      <c r="BK141" s="154"/>
      <c r="BL141" s="154"/>
      <c r="BM141" s="154"/>
      <c r="BN141" s="154"/>
      <c r="BO141" s="154"/>
      <c r="BP141" s="154"/>
      <c r="BQ141" s="154"/>
      <c r="BR141" s="154"/>
      <c r="BS141" s="154"/>
      <c r="BT141" s="154"/>
      <c r="BU141" s="154"/>
      <c r="BV141" s="154"/>
      <c r="BW141" s="154"/>
      <c r="BX141" s="154"/>
      <c r="BY141" s="154"/>
      <c r="BZ141" s="154"/>
      <c r="CA141" s="154"/>
      <c r="CB141" s="154"/>
      <c r="CC141" s="154"/>
      <c r="CD141" s="154"/>
      <c r="CE141" s="154"/>
      <c r="CF141" s="154"/>
      <c r="CG141" s="154"/>
    </row>
    <row r="142" spans="2:85" x14ac:dyDescent="0.2">
      <c r="B142" s="167"/>
      <c r="C142" s="16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c r="BC142" s="154"/>
      <c r="BD142" s="154"/>
      <c r="BE142" s="154"/>
      <c r="BF142" s="154"/>
      <c r="BG142" s="154"/>
      <c r="BH142" s="154"/>
      <c r="BI142" s="154"/>
      <c r="BJ142" s="154"/>
      <c r="BK142" s="154"/>
      <c r="BL142" s="154"/>
      <c r="BM142" s="154"/>
      <c r="BN142" s="154"/>
      <c r="BO142" s="154"/>
      <c r="BP142" s="154"/>
      <c r="BQ142" s="154"/>
      <c r="BR142" s="154"/>
      <c r="BS142" s="154"/>
      <c r="BT142" s="154"/>
      <c r="BU142" s="154"/>
      <c r="BV142" s="154"/>
      <c r="BW142" s="154"/>
      <c r="BX142" s="154"/>
      <c r="BY142" s="154"/>
      <c r="BZ142" s="154"/>
      <c r="CA142" s="154"/>
      <c r="CB142" s="154"/>
      <c r="CC142" s="154"/>
      <c r="CD142" s="154"/>
      <c r="CE142" s="154"/>
      <c r="CF142" s="154"/>
      <c r="CG142" s="154"/>
    </row>
    <row r="143" spans="2:85" x14ac:dyDescent="0.2">
      <c r="B143" s="167"/>
      <c r="C143" s="16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row>
    <row r="144" spans="2:85" x14ac:dyDescent="0.2">
      <c r="B144" s="167"/>
      <c r="C144" s="16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154"/>
      <c r="BW144" s="154"/>
      <c r="BX144" s="154"/>
      <c r="BY144" s="154"/>
      <c r="BZ144" s="154"/>
      <c r="CA144" s="154"/>
      <c r="CB144" s="154"/>
      <c r="CC144" s="154"/>
      <c r="CD144" s="154"/>
      <c r="CE144" s="154"/>
      <c r="CF144" s="154"/>
      <c r="CG144" s="154"/>
    </row>
    <row r="145" spans="2:85" x14ac:dyDescent="0.2">
      <c r="B145" s="167"/>
      <c r="C145" s="16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154"/>
      <c r="BL145" s="154"/>
      <c r="BM145" s="154"/>
      <c r="BN145" s="154"/>
      <c r="BO145" s="154"/>
      <c r="BP145" s="154"/>
      <c r="BQ145" s="154"/>
      <c r="BR145" s="154"/>
      <c r="BS145" s="154"/>
      <c r="BT145" s="154"/>
      <c r="BU145" s="154"/>
      <c r="BV145" s="154"/>
      <c r="BW145" s="154"/>
      <c r="BX145" s="154"/>
      <c r="BY145" s="154"/>
      <c r="BZ145" s="154"/>
      <c r="CA145" s="154"/>
      <c r="CB145" s="154"/>
      <c r="CC145" s="154"/>
      <c r="CD145" s="154"/>
      <c r="CE145" s="154"/>
      <c r="CF145" s="154"/>
      <c r="CG145" s="154"/>
    </row>
    <row r="146" spans="2:85" x14ac:dyDescent="0.2">
      <c r="B146" s="167"/>
      <c r="C146" s="16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c r="CB146" s="154"/>
      <c r="CC146" s="154"/>
      <c r="CD146" s="154"/>
      <c r="CE146" s="154"/>
      <c r="CF146" s="154"/>
      <c r="CG146" s="154"/>
    </row>
    <row r="147" spans="2:85" x14ac:dyDescent="0.2">
      <c r="B147" s="167"/>
      <c r="C147" s="16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row>
    <row r="148" spans="2:85" x14ac:dyDescent="0.2">
      <c r="B148" s="167"/>
      <c r="C148" s="16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c r="BC148" s="154"/>
      <c r="BD148" s="154"/>
      <c r="BE148" s="154"/>
      <c r="BF148" s="154"/>
      <c r="BG148" s="154"/>
      <c r="BH148" s="154"/>
      <c r="BI148" s="154"/>
      <c r="BJ148" s="154"/>
      <c r="BK148" s="154"/>
      <c r="BL148" s="154"/>
      <c r="BM148" s="154"/>
      <c r="BN148" s="154"/>
      <c r="BO148" s="154"/>
      <c r="BP148" s="154"/>
      <c r="BQ148" s="154"/>
      <c r="BR148" s="154"/>
      <c r="BS148" s="154"/>
      <c r="BT148" s="154"/>
      <c r="BU148" s="154"/>
      <c r="BV148" s="154"/>
      <c r="BW148" s="154"/>
      <c r="BX148" s="154"/>
      <c r="BY148" s="154"/>
      <c r="BZ148" s="154"/>
      <c r="CA148" s="154"/>
      <c r="CB148" s="154"/>
      <c r="CC148" s="154"/>
      <c r="CD148" s="154"/>
      <c r="CE148" s="154"/>
      <c r="CF148" s="154"/>
      <c r="CG148" s="154"/>
    </row>
    <row r="149" spans="2:85" x14ac:dyDescent="0.2">
      <c r="B149" s="167"/>
      <c r="C149" s="16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c r="BD149" s="154"/>
      <c r="BE149" s="154"/>
      <c r="BF149" s="154"/>
      <c r="BG149" s="154"/>
      <c r="BH149" s="154"/>
      <c r="BI149" s="154"/>
      <c r="BJ149" s="154"/>
      <c r="BK149" s="154"/>
      <c r="BL149" s="154"/>
      <c r="BM149" s="154"/>
      <c r="BN149" s="154"/>
      <c r="BO149" s="154"/>
      <c r="BP149" s="154"/>
      <c r="BQ149" s="154"/>
      <c r="BR149" s="154"/>
      <c r="BS149" s="154"/>
      <c r="BT149" s="154"/>
      <c r="BU149" s="154"/>
      <c r="BV149" s="154"/>
      <c r="BW149" s="154"/>
      <c r="BX149" s="154"/>
      <c r="BY149" s="154"/>
      <c r="BZ149" s="154"/>
      <c r="CA149" s="154"/>
      <c r="CB149" s="154"/>
      <c r="CC149" s="154"/>
      <c r="CD149" s="154"/>
      <c r="CE149" s="154"/>
      <c r="CF149" s="154"/>
      <c r="CG149" s="154"/>
    </row>
    <row r="150" spans="2:85" x14ac:dyDescent="0.2">
      <c r="B150" s="167"/>
      <c r="C150" s="16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c r="BK150" s="154"/>
      <c r="BL150" s="154"/>
      <c r="BM150" s="154"/>
      <c r="BN150" s="154"/>
      <c r="BO150" s="154"/>
      <c r="BP150" s="154"/>
      <c r="BQ150" s="154"/>
      <c r="BR150" s="154"/>
      <c r="BS150" s="154"/>
      <c r="BT150" s="154"/>
      <c r="BU150" s="154"/>
      <c r="BV150" s="154"/>
      <c r="BW150" s="154"/>
      <c r="BX150" s="154"/>
      <c r="BY150" s="154"/>
      <c r="BZ150" s="154"/>
      <c r="CA150" s="154"/>
      <c r="CB150" s="154"/>
      <c r="CC150" s="154"/>
      <c r="CD150" s="154"/>
      <c r="CE150" s="154"/>
      <c r="CF150" s="154"/>
      <c r="CG150" s="154"/>
    </row>
    <row r="151" spans="2:85" x14ac:dyDescent="0.2">
      <c r="B151" s="167"/>
      <c r="C151" s="16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c r="CB151" s="154"/>
      <c r="CC151" s="154"/>
      <c r="CD151" s="154"/>
      <c r="CE151" s="154"/>
      <c r="CF151" s="154"/>
      <c r="CG151" s="154"/>
    </row>
    <row r="152" spans="2:85" x14ac:dyDescent="0.2">
      <c r="B152" s="167"/>
      <c r="C152" s="16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c r="CB152" s="154"/>
      <c r="CC152" s="154"/>
      <c r="CD152" s="154"/>
      <c r="CE152" s="154"/>
      <c r="CF152" s="154"/>
      <c r="CG152" s="154"/>
    </row>
    <row r="153" spans="2:85" x14ac:dyDescent="0.2">
      <c r="B153" s="167"/>
      <c r="C153" s="16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row>
    <row r="154" spans="2:85" x14ac:dyDescent="0.2">
      <c r="B154" s="167"/>
      <c r="C154" s="16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c r="BT154" s="154"/>
      <c r="BU154" s="154"/>
      <c r="BV154" s="154"/>
      <c r="BW154" s="154"/>
      <c r="BX154" s="154"/>
      <c r="BY154" s="154"/>
      <c r="BZ154" s="154"/>
      <c r="CA154" s="154"/>
      <c r="CB154" s="154"/>
      <c r="CC154" s="154"/>
      <c r="CD154" s="154"/>
      <c r="CE154" s="154"/>
      <c r="CF154" s="154"/>
      <c r="CG154" s="154"/>
    </row>
    <row r="155" spans="2:85" x14ac:dyDescent="0.2">
      <c r="B155" s="167"/>
      <c r="C155" s="16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row>
    <row r="156" spans="2:85" x14ac:dyDescent="0.2">
      <c r="B156" s="167"/>
      <c r="C156" s="16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54"/>
      <c r="BY156" s="154"/>
      <c r="BZ156" s="154"/>
      <c r="CA156" s="154"/>
      <c r="CB156" s="154"/>
      <c r="CC156" s="154"/>
      <c r="CD156" s="154"/>
      <c r="CE156" s="154"/>
      <c r="CF156" s="154"/>
      <c r="CG156" s="154"/>
    </row>
    <row r="157" spans="2:85" x14ac:dyDescent="0.2">
      <c r="B157" s="167"/>
      <c r="C157" s="16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4"/>
      <c r="BR157" s="154"/>
      <c r="BS157" s="154"/>
      <c r="BT157" s="154"/>
      <c r="BU157" s="154"/>
      <c r="BV157" s="154"/>
      <c r="BW157" s="154"/>
      <c r="BX157" s="154"/>
      <c r="BY157" s="154"/>
      <c r="BZ157" s="154"/>
      <c r="CA157" s="154"/>
      <c r="CB157" s="154"/>
      <c r="CC157" s="154"/>
      <c r="CD157" s="154"/>
      <c r="CE157" s="154"/>
      <c r="CF157" s="154"/>
      <c r="CG157" s="154"/>
    </row>
    <row r="158" spans="2:85" x14ac:dyDescent="0.2">
      <c r="B158" s="167"/>
      <c r="C158" s="16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c r="BT158" s="154"/>
      <c r="BU158" s="154"/>
      <c r="BV158" s="154"/>
      <c r="BW158" s="154"/>
      <c r="BX158" s="154"/>
      <c r="BY158" s="154"/>
      <c r="BZ158" s="154"/>
      <c r="CA158" s="154"/>
      <c r="CB158" s="154"/>
      <c r="CC158" s="154"/>
      <c r="CD158" s="154"/>
      <c r="CE158" s="154"/>
      <c r="CF158" s="154"/>
      <c r="CG158" s="154"/>
    </row>
    <row r="159" spans="2:85" x14ac:dyDescent="0.2">
      <c r="B159" s="167"/>
      <c r="C159" s="16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c r="CB159" s="154"/>
      <c r="CC159" s="154"/>
      <c r="CD159" s="154"/>
      <c r="CE159" s="154"/>
      <c r="CF159" s="154"/>
      <c r="CG159" s="154"/>
    </row>
    <row r="160" spans="2:85" x14ac:dyDescent="0.2">
      <c r="B160" s="167"/>
      <c r="C160" s="16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4"/>
      <c r="BR160" s="154"/>
      <c r="BS160" s="154"/>
      <c r="BT160" s="154"/>
      <c r="BU160" s="154"/>
      <c r="BV160" s="154"/>
      <c r="BW160" s="154"/>
      <c r="BX160" s="154"/>
      <c r="BY160" s="154"/>
      <c r="BZ160" s="154"/>
      <c r="CA160" s="154"/>
      <c r="CB160" s="154"/>
      <c r="CC160" s="154"/>
      <c r="CD160" s="154"/>
      <c r="CE160" s="154"/>
      <c r="CF160" s="154"/>
      <c r="CG160" s="154"/>
    </row>
    <row r="161" spans="2:85" x14ac:dyDescent="0.2">
      <c r="B161" s="167"/>
      <c r="C161" s="16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c r="CB161" s="154"/>
      <c r="CC161" s="154"/>
      <c r="CD161" s="154"/>
      <c r="CE161" s="154"/>
      <c r="CF161" s="154"/>
      <c r="CG161" s="154"/>
    </row>
    <row r="162" spans="2:85" x14ac:dyDescent="0.2">
      <c r="B162" s="167"/>
      <c r="C162" s="16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c r="CB162" s="154"/>
      <c r="CC162" s="154"/>
      <c r="CD162" s="154"/>
      <c r="CE162" s="154"/>
      <c r="CF162" s="154"/>
      <c r="CG162" s="154"/>
    </row>
    <row r="163" spans="2:85" x14ac:dyDescent="0.2">
      <c r="B163" s="167"/>
      <c r="C163" s="16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54"/>
      <c r="BD163" s="154"/>
      <c r="BE163" s="154"/>
      <c r="BF163" s="154"/>
      <c r="BG163" s="154"/>
      <c r="BH163" s="154"/>
      <c r="BI163" s="154"/>
      <c r="BJ163" s="154"/>
      <c r="BK163" s="154"/>
      <c r="BL163" s="154"/>
      <c r="BM163" s="154"/>
      <c r="BN163" s="154"/>
      <c r="BO163" s="154"/>
      <c r="BP163" s="154"/>
      <c r="BQ163" s="154"/>
      <c r="BR163" s="154"/>
      <c r="BS163" s="154"/>
      <c r="BT163" s="154"/>
      <c r="BU163" s="154"/>
      <c r="BV163" s="154"/>
      <c r="BW163" s="154"/>
      <c r="BX163" s="154"/>
      <c r="BY163" s="154"/>
      <c r="BZ163" s="154"/>
      <c r="CA163" s="154"/>
      <c r="CB163" s="154"/>
      <c r="CC163" s="154"/>
      <c r="CD163" s="154"/>
      <c r="CE163" s="154"/>
      <c r="CF163" s="154"/>
      <c r="CG163" s="154"/>
    </row>
    <row r="164" spans="2:85" x14ac:dyDescent="0.2">
      <c r="B164" s="167"/>
      <c r="C164" s="16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4"/>
      <c r="BY164" s="154"/>
      <c r="BZ164" s="154"/>
      <c r="CA164" s="154"/>
      <c r="CB164" s="154"/>
      <c r="CC164" s="154"/>
      <c r="CD164" s="154"/>
      <c r="CE164" s="154"/>
      <c r="CF164" s="154"/>
      <c r="CG164" s="154"/>
    </row>
    <row r="165" spans="2:85" x14ac:dyDescent="0.2">
      <c r="B165" s="167"/>
      <c r="C165" s="16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row>
    <row r="166" spans="2:85" x14ac:dyDescent="0.2">
      <c r="B166" s="167"/>
      <c r="C166" s="16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c r="BV166" s="154"/>
      <c r="BW166" s="154"/>
      <c r="BX166" s="154"/>
      <c r="BY166" s="154"/>
      <c r="BZ166" s="154"/>
      <c r="CA166" s="154"/>
      <c r="CB166" s="154"/>
      <c r="CC166" s="154"/>
      <c r="CD166" s="154"/>
      <c r="CE166" s="154"/>
      <c r="CF166" s="154"/>
      <c r="CG166" s="154"/>
    </row>
    <row r="167" spans="2:85" x14ac:dyDescent="0.2">
      <c r="B167" s="167"/>
      <c r="C167" s="16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row>
    <row r="168" spans="2:85" x14ac:dyDescent="0.2">
      <c r="B168" s="167"/>
      <c r="C168" s="16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c r="CB168" s="154"/>
      <c r="CC168" s="154"/>
      <c r="CD168" s="154"/>
      <c r="CE168" s="154"/>
      <c r="CF168" s="154"/>
      <c r="CG168" s="154"/>
    </row>
    <row r="169" spans="2:85" x14ac:dyDescent="0.2">
      <c r="B169" s="167"/>
      <c r="C169" s="16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row>
    <row r="170" spans="2:85" x14ac:dyDescent="0.2">
      <c r="B170" s="167"/>
      <c r="C170" s="16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c r="CB170" s="154"/>
      <c r="CC170" s="154"/>
      <c r="CD170" s="154"/>
      <c r="CE170" s="154"/>
      <c r="CF170" s="154"/>
      <c r="CG170" s="154"/>
    </row>
    <row r="171" spans="2:85" x14ac:dyDescent="0.2">
      <c r="B171" s="167"/>
      <c r="C171" s="16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c r="CB171" s="154"/>
      <c r="CC171" s="154"/>
      <c r="CD171" s="154"/>
      <c r="CE171" s="154"/>
      <c r="CF171" s="154"/>
      <c r="CG171" s="154"/>
    </row>
    <row r="172" spans="2:85" x14ac:dyDescent="0.2">
      <c r="B172" s="167"/>
      <c r="C172" s="16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row>
    <row r="173" spans="2:85" x14ac:dyDescent="0.2">
      <c r="B173" s="167"/>
      <c r="C173" s="16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c r="CB173" s="154"/>
      <c r="CC173" s="154"/>
      <c r="CD173" s="154"/>
      <c r="CE173" s="154"/>
      <c r="CF173" s="154"/>
      <c r="CG173" s="154"/>
    </row>
    <row r="174" spans="2:85" x14ac:dyDescent="0.2">
      <c r="B174" s="167"/>
      <c r="C174" s="16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row>
    <row r="175" spans="2:85" x14ac:dyDescent="0.2">
      <c r="B175" s="167"/>
      <c r="C175" s="16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c r="CB175" s="154"/>
      <c r="CC175" s="154"/>
      <c r="CD175" s="154"/>
      <c r="CE175" s="154"/>
      <c r="CF175" s="154"/>
      <c r="CG175" s="154"/>
    </row>
    <row r="176" spans="2:85" x14ac:dyDescent="0.2">
      <c r="B176" s="167"/>
      <c r="C176" s="16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row>
    <row r="177" spans="2:85" x14ac:dyDescent="0.2">
      <c r="B177" s="167"/>
      <c r="C177" s="16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4"/>
      <c r="BO177" s="154"/>
      <c r="BP177" s="154"/>
      <c r="BQ177" s="154"/>
      <c r="BR177" s="154"/>
      <c r="BS177" s="154"/>
      <c r="BT177" s="154"/>
      <c r="BU177" s="154"/>
      <c r="BV177" s="154"/>
      <c r="BW177" s="154"/>
      <c r="BX177" s="154"/>
      <c r="BY177" s="154"/>
      <c r="BZ177" s="154"/>
      <c r="CA177" s="154"/>
      <c r="CB177" s="154"/>
      <c r="CC177" s="154"/>
      <c r="CD177" s="154"/>
      <c r="CE177" s="154"/>
      <c r="CF177" s="154"/>
      <c r="CG177" s="154"/>
    </row>
    <row r="178" spans="2:85" x14ac:dyDescent="0.2">
      <c r="B178" s="167"/>
      <c r="C178" s="16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4"/>
      <c r="CD178" s="154"/>
      <c r="CE178" s="154"/>
      <c r="CF178" s="154"/>
      <c r="CG178" s="154"/>
    </row>
    <row r="179" spans="2:85" x14ac:dyDescent="0.2">
      <c r="B179" s="167"/>
      <c r="C179" s="16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row>
    <row r="180" spans="2:85" x14ac:dyDescent="0.2">
      <c r="B180" s="167"/>
      <c r="C180" s="16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c r="BW180" s="154"/>
      <c r="BX180" s="154"/>
      <c r="BY180" s="154"/>
      <c r="BZ180" s="154"/>
      <c r="CA180" s="154"/>
      <c r="CB180" s="154"/>
      <c r="CC180" s="154"/>
      <c r="CD180" s="154"/>
      <c r="CE180" s="154"/>
      <c r="CF180" s="154"/>
      <c r="CG180" s="154"/>
    </row>
    <row r="181" spans="2:85" x14ac:dyDescent="0.2">
      <c r="B181" s="167"/>
      <c r="C181" s="16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row>
    <row r="182" spans="2:85" x14ac:dyDescent="0.2">
      <c r="B182" s="167"/>
      <c r="C182" s="16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c r="BU182" s="154"/>
      <c r="BV182" s="154"/>
      <c r="BW182" s="154"/>
      <c r="BX182" s="154"/>
      <c r="BY182" s="154"/>
      <c r="BZ182" s="154"/>
      <c r="CA182" s="154"/>
      <c r="CB182" s="154"/>
      <c r="CC182" s="154"/>
      <c r="CD182" s="154"/>
      <c r="CE182" s="154"/>
      <c r="CF182" s="154"/>
      <c r="CG182" s="154"/>
    </row>
    <row r="183" spans="2:85" x14ac:dyDescent="0.2">
      <c r="B183" s="167"/>
      <c r="C183" s="16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row>
    <row r="184" spans="2:85" x14ac:dyDescent="0.2">
      <c r="B184" s="167"/>
      <c r="C184" s="16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row>
    <row r="185" spans="2:85" x14ac:dyDescent="0.2">
      <c r="B185" s="167"/>
      <c r="C185" s="16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row>
    <row r="186" spans="2:85" x14ac:dyDescent="0.2">
      <c r="B186" s="167"/>
      <c r="C186" s="16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row>
    <row r="187" spans="2:85" x14ac:dyDescent="0.2">
      <c r="B187" s="167"/>
      <c r="C187" s="16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54"/>
      <c r="BR187" s="154"/>
      <c r="BS187" s="154"/>
      <c r="BT187" s="154"/>
      <c r="BU187" s="154"/>
      <c r="BV187" s="154"/>
      <c r="BW187" s="154"/>
      <c r="BX187" s="154"/>
      <c r="BY187" s="154"/>
      <c r="BZ187" s="154"/>
      <c r="CA187" s="154"/>
      <c r="CB187" s="154"/>
      <c r="CC187" s="154"/>
      <c r="CD187" s="154"/>
      <c r="CE187" s="154"/>
      <c r="CF187" s="154"/>
      <c r="CG187" s="154"/>
    </row>
    <row r="188" spans="2:85" x14ac:dyDescent="0.2">
      <c r="B188" s="167"/>
      <c r="C188" s="16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row>
    <row r="189" spans="2:85" x14ac:dyDescent="0.2">
      <c r="B189" s="167"/>
      <c r="C189" s="16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4"/>
      <c r="BO189" s="154"/>
      <c r="BP189" s="154"/>
      <c r="BQ189" s="154"/>
      <c r="BR189" s="154"/>
      <c r="BS189" s="154"/>
      <c r="BT189" s="154"/>
      <c r="BU189" s="154"/>
      <c r="BV189" s="154"/>
      <c r="BW189" s="154"/>
      <c r="BX189" s="154"/>
      <c r="BY189" s="154"/>
      <c r="BZ189" s="154"/>
      <c r="CA189" s="154"/>
      <c r="CB189" s="154"/>
      <c r="CC189" s="154"/>
      <c r="CD189" s="154"/>
      <c r="CE189" s="154"/>
      <c r="CF189" s="154"/>
      <c r="CG189" s="154"/>
    </row>
    <row r="190" spans="2:85" x14ac:dyDescent="0.2">
      <c r="B190" s="167"/>
      <c r="C190" s="16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row>
    <row r="191" spans="2:85" x14ac:dyDescent="0.2">
      <c r="B191" s="167"/>
      <c r="C191" s="16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154"/>
      <c r="BI191" s="154"/>
      <c r="BJ191" s="154"/>
      <c r="BK191" s="154"/>
      <c r="BL191" s="154"/>
      <c r="BM191" s="154"/>
      <c r="BN191" s="154"/>
      <c r="BO191" s="154"/>
      <c r="BP191" s="154"/>
      <c r="BQ191" s="154"/>
      <c r="BR191" s="154"/>
      <c r="BS191" s="154"/>
      <c r="BT191" s="154"/>
      <c r="BU191" s="154"/>
      <c r="BV191" s="154"/>
      <c r="BW191" s="154"/>
      <c r="BX191" s="154"/>
      <c r="BY191" s="154"/>
      <c r="BZ191" s="154"/>
      <c r="CA191" s="154"/>
      <c r="CB191" s="154"/>
      <c r="CC191" s="154"/>
      <c r="CD191" s="154"/>
      <c r="CE191" s="154"/>
      <c r="CF191" s="154"/>
      <c r="CG191" s="154"/>
    </row>
    <row r="192" spans="2:85" x14ac:dyDescent="0.2">
      <c r="B192" s="167"/>
      <c r="C192" s="16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4"/>
      <c r="BO192" s="154"/>
      <c r="BP192" s="154"/>
      <c r="BQ192" s="154"/>
      <c r="BR192" s="154"/>
      <c r="BS192" s="154"/>
      <c r="BT192" s="154"/>
      <c r="BU192" s="154"/>
      <c r="BV192" s="154"/>
      <c r="BW192" s="154"/>
      <c r="BX192" s="154"/>
      <c r="BY192" s="154"/>
      <c r="BZ192" s="154"/>
      <c r="CA192" s="154"/>
      <c r="CB192" s="154"/>
      <c r="CC192" s="154"/>
      <c r="CD192" s="154"/>
      <c r="CE192" s="154"/>
      <c r="CF192" s="154"/>
      <c r="CG192" s="154"/>
    </row>
    <row r="193" spans="2:85" x14ac:dyDescent="0.2">
      <c r="B193" s="167"/>
      <c r="C193" s="16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4"/>
      <c r="BC193" s="154"/>
      <c r="BD193" s="154"/>
      <c r="BE193" s="154"/>
      <c r="BF193" s="154"/>
      <c r="BG193" s="154"/>
      <c r="BH193" s="154"/>
      <c r="BI193" s="154"/>
      <c r="BJ193" s="154"/>
      <c r="BK193" s="154"/>
      <c r="BL193" s="154"/>
      <c r="BM193" s="154"/>
      <c r="BN193" s="154"/>
      <c r="BO193" s="154"/>
      <c r="BP193" s="154"/>
      <c r="BQ193" s="154"/>
      <c r="BR193" s="154"/>
      <c r="BS193" s="154"/>
      <c r="BT193" s="154"/>
      <c r="BU193" s="154"/>
      <c r="BV193" s="154"/>
      <c r="BW193" s="154"/>
      <c r="BX193" s="154"/>
      <c r="BY193" s="154"/>
      <c r="BZ193" s="154"/>
      <c r="CA193" s="154"/>
      <c r="CB193" s="154"/>
      <c r="CC193" s="154"/>
      <c r="CD193" s="154"/>
      <c r="CE193" s="154"/>
      <c r="CF193" s="154"/>
      <c r="CG193" s="154"/>
    </row>
    <row r="194" spans="2:85" x14ac:dyDescent="0.2">
      <c r="B194" s="167"/>
      <c r="C194" s="16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154"/>
      <c r="BY194" s="154"/>
      <c r="BZ194" s="154"/>
      <c r="CA194" s="154"/>
      <c r="CB194" s="154"/>
      <c r="CC194" s="154"/>
      <c r="CD194" s="154"/>
      <c r="CE194" s="154"/>
      <c r="CF194" s="154"/>
      <c r="CG194" s="154"/>
    </row>
    <row r="195" spans="2:85" x14ac:dyDescent="0.2">
      <c r="B195" s="167"/>
      <c r="C195" s="16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4"/>
      <c r="BO195" s="154"/>
      <c r="BP195" s="154"/>
      <c r="BQ195" s="154"/>
      <c r="BR195" s="154"/>
      <c r="BS195" s="154"/>
      <c r="BT195" s="154"/>
      <c r="BU195" s="154"/>
      <c r="BV195" s="154"/>
      <c r="BW195" s="154"/>
      <c r="BX195" s="154"/>
      <c r="BY195" s="154"/>
      <c r="BZ195" s="154"/>
      <c r="CA195" s="154"/>
      <c r="CB195" s="154"/>
      <c r="CC195" s="154"/>
      <c r="CD195" s="154"/>
      <c r="CE195" s="154"/>
      <c r="CF195" s="154"/>
      <c r="CG195" s="154"/>
    </row>
    <row r="196" spans="2:85" x14ac:dyDescent="0.2">
      <c r="B196" s="167"/>
      <c r="C196" s="16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row>
    <row r="197" spans="2:85" x14ac:dyDescent="0.2">
      <c r="B197" s="167"/>
      <c r="C197" s="16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154"/>
      <c r="BY197" s="154"/>
      <c r="BZ197" s="154"/>
      <c r="CA197" s="154"/>
      <c r="CB197" s="154"/>
      <c r="CC197" s="154"/>
      <c r="CD197" s="154"/>
      <c r="CE197" s="154"/>
      <c r="CF197" s="154"/>
      <c r="CG197" s="154"/>
    </row>
    <row r="198" spans="2:85" x14ac:dyDescent="0.2">
      <c r="B198" s="167"/>
      <c r="C198" s="16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c r="AY198" s="154"/>
      <c r="AZ198" s="154"/>
      <c r="BA198" s="154"/>
      <c r="BB198" s="154"/>
      <c r="BC198" s="154"/>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row>
    <row r="199" spans="2:85" x14ac:dyDescent="0.2">
      <c r="B199" s="167"/>
      <c r="C199" s="16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c r="AY199" s="154"/>
      <c r="AZ199" s="154"/>
      <c r="BA199" s="154"/>
      <c r="BB199" s="154"/>
      <c r="BC199" s="154"/>
      <c r="BD199" s="154"/>
      <c r="BE199" s="154"/>
      <c r="BF199" s="154"/>
      <c r="BG199" s="154"/>
      <c r="BH199" s="154"/>
      <c r="BI199" s="154"/>
      <c r="BJ199" s="154"/>
      <c r="BK199" s="154"/>
      <c r="BL199" s="154"/>
      <c r="BM199" s="154"/>
      <c r="BN199" s="154"/>
      <c r="BO199" s="154"/>
      <c r="BP199" s="154"/>
      <c r="BQ199" s="154"/>
      <c r="BR199" s="154"/>
      <c r="BS199" s="154"/>
      <c r="BT199" s="154"/>
      <c r="BU199" s="154"/>
      <c r="BV199" s="154"/>
      <c r="BW199" s="154"/>
      <c r="BX199" s="154"/>
      <c r="BY199" s="154"/>
      <c r="BZ199" s="154"/>
      <c r="CA199" s="154"/>
      <c r="CB199" s="154"/>
      <c r="CC199" s="154"/>
      <c r="CD199" s="154"/>
      <c r="CE199" s="154"/>
      <c r="CF199" s="154"/>
      <c r="CG199" s="154"/>
    </row>
    <row r="200" spans="2:85" x14ac:dyDescent="0.2">
      <c r="B200" s="167"/>
      <c r="C200" s="16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c r="AY200" s="154"/>
      <c r="AZ200" s="154"/>
      <c r="BA200" s="154"/>
      <c r="BB200" s="154"/>
      <c r="BC200" s="154"/>
      <c r="BD200" s="154"/>
      <c r="BE200" s="154"/>
      <c r="BF200" s="154"/>
      <c r="BG200" s="154"/>
      <c r="BH200" s="154"/>
      <c r="BI200" s="154"/>
      <c r="BJ200" s="154"/>
      <c r="BK200" s="154"/>
      <c r="BL200" s="154"/>
      <c r="BM200" s="154"/>
      <c r="BN200" s="154"/>
      <c r="BO200" s="154"/>
      <c r="BP200" s="154"/>
      <c r="BQ200" s="154"/>
      <c r="BR200" s="154"/>
      <c r="BS200" s="154"/>
      <c r="BT200" s="154"/>
      <c r="BU200" s="154"/>
      <c r="BV200" s="154"/>
      <c r="BW200" s="154"/>
      <c r="BX200" s="154"/>
      <c r="BY200" s="154"/>
      <c r="BZ200" s="154"/>
      <c r="CA200" s="154"/>
      <c r="CB200" s="154"/>
      <c r="CC200" s="154"/>
      <c r="CD200" s="154"/>
      <c r="CE200" s="154"/>
      <c r="CF200" s="154"/>
      <c r="CG200" s="154"/>
    </row>
    <row r="201" spans="2:85" x14ac:dyDescent="0.2">
      <c r="B201" s="167"/>
      <c r="C201" s="16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54"/>
      <c r="BR201" s="154"/>
      <c r="BS201" s="154"/>
      <c r="BT201" s="154"/>
      <c r="BU201" s="154"/>
      <c r="BV201" s="154"/>
      <c r="BW201" s="154"/>
      <c r="BX201" s="154"/>
      <c r="BY201" s="154"/>
      <c r="BZ201" s="154"/>
      <c r="CA201" s="154"/>
      <c r="CB201" s="154"/>
      <c r="CC201" s="154"/>
      <c r="CD201" s="154"/>
      <c r="CE201" s="154"/>
      <c r="CF201" s="154"/>
      <c r="CG201" s="154"/>
    </row>
    <row r="202" spans="2:85" x14ac:dyDescent="0.2">
      <c r="B202" s="167"/>
      <c r="C202" s="16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c r="AY202" s="154"/>
      <c r="AZ202" s="154"/>
      <c r="BA202" s="154"/>
      <c r="BB202" s="154"/>
      <c r="BC202" s="154"/>
      <c r="BD202" s="154"/>
      <c r="BE202" s="154"/>
      <c r="BF202" s="154"/>
      <c r="BG202" s="154"/>
      <c r="BH202" s="154"/>
      <c r="BI202" s="154"/>
      <c r="BJ202" s="154"/>
      <c r="BK202" s="154"/>
      <c r="BL202" s="154"/>
      <c r="BM202" s="154"/>
      <c r="BN202" s="154"/>
      <c r="BO202" s="154"/>
      <c r="BP202" s="154"/>
      <c r="BQ202" s="154"/>
      <c r="BR202" s="154"/>
      <c r="BS202" s="154"/>
      <c r="BT202" s="154"/>
      <c r="BU202" s="154"/>
      <c r="BV202" s="154"/>
      <c r="BW202" s="154"/>
      <c r="BX202" s="154"/>
      <c r="BY202" s="154"/>
      <c r="BZ202" s="154"/>
      <c r="CA202" s="154"/>
      <c r="CB202" s="154"/>
      <c r="CC202" s="154"/>
      <c r="CD202" s="154"/>
      <c r="CE202" s="154"/>
      <c r="CF202" s="154"/>
      <c r="CG202" s="154"/>
    </row>
    <row r="203" spans="2:85" x14ac:dyDescent="0.2">
      <c r="B203" s="167"/>
      <c r="C203" s="16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54"/>
      <c r="BR203" s="154"/>
      <c r="BS203" s="154"/>
      <c r="BT203" s="154"/>
      <c r="BU203" s="154"/>
      <c r="BV203" s="154"/>
      <c r="BW203" s="154"/>
      <c r="BX203" s="154"/>
      <c r="BY203" s="154"/>
      <c r="BZ203" s="154"/>
      <c r="CA203" s="154"/>
      <c r="CB203" s="154"/>
      <c r="CC203" s="154"/>
      <c r="CD203" s="154"/>
      <c r="CE203" s="154"/>
      <c r="CF203" s="154"/>
      <c r="CG203" s="154"/>
    </row>
    <row r="204" spans="2:85" x14ac:dyDescent="0.2">
      <c r="B204" s="167"/>
      <c r="C204" s="16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row>
    <row r="205" spans="2:85" x14ac:dyDescent="0.2">
      <c r="B205" s="167"/>
      <c r="C205" s="16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54"/>
      <c r="BR205" s="154"/>
      <c r="BS205" s="154"/>
      <c r="BT205" s="154"/>
      <c r="BU205" s="154"/>
      <c r="BV205" s="154"/>
      <c r="BW205" s="154"/>
      <c r="BX205" s="154"/>
      <c r="BY205" s="154"/>
      <c r="BZ205" s="154"/>
      <c r="CA205" s="154"/>
      <c r="CB205" s="154"/>
      <c r="CC205" s="154"/>
      <c r="CD205" s="154"/>
      <c r="CE205" s="154"/>
      <c r="CF205" s="154"/>
      <c r="CG205" s="154"/>
    </row>
    <row r="206" spans="2:85" x14ac:dyDescent="0.2">
      <c r="B206" s="167"/>
      <c r="C206" s="16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row>
    <row r="207" spans="2:85" x14ac:dyDescent="0.2">
      <c r="B207" s="167"/>
      <c r="C207" s="16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c r="AY207" s="154"/>
      <c r="AZ207" s="154"/>
      <c r="BA207" s="154"/>
      <c r="BB207" s="154"/>
      <c r="BC207" s="154"/>
      <c r="BD207" s="154"/>
      <c r="BE207" s="154"/>
      <c r="BF207" s="154"/>
      <c r="BG207" s="154"/>
      <c r="BH207" s="154"/>
      <c r="BI207" s="154"/>
      <c r="BJ207" s="154"/>
      <c r="BK207" s="154"/>
      <c r="BL207" s="154"/>
      <c r="BM207" s="154"/>
      <c r="BN207" s="154"/>
      <c r="BO207" s="154"/>
      <c r="BP207" s="154"/>
      <c r="BQ207" s="154"/>
      <c r="BR207" s="154"/>
      <c r="BS207" s="154"/>
      <c r="BT207" s="154"/>
      <c r="BU207" s="154"/>
      <c r="BV207" s="154"/>
      <c r="BW207" s="154"/>
      <c r="BX207" s="154"/>
      <c r="BY207" s="154"/>
      <c r="BZ207" s="154"/>
      <c r="CA207" s="154"/>
      <c r="CB207" s="154"/>
      <c r="CC207" s="154"/>
      <c r="CD207" s="154"/>
      <c r="CE207" s="154"/>
      <c r="CF207" s="154"/>
      <c r="CG207" s="154"/>
    </row>
    <row r="208" spans="2:85" x14ac:dyDescent="0.2">
      <c r="B208" s="167"/>
      <c r="C208" s="16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c r="AY208" s="154"/>
      <c r="AZ208" s="154"/>
      <c r="BA208" s="154"/>
      <c r="BB208" s="154"/>
      <c r="BC208" s="154"/>
      <c r="BD208" s="154"/>
      <c r="BE208" s="154"/>
      <c r="BF208" s="154"/>
      <c r="BG208" s="154"/>
      <c r="BH208" s="154"/>
      <c r="BI208" s="154"/>
      <c r="BJ208" s="154"/>
      <c r="BK208" s="154"/>
      <c r="BL208" s="154"/>
      <c r="BM208" s="154"/>
      <c r="BN208" s="154"/>
      <c r="BO208" s="154"/>
      <c r="BP208" s="154"/>
      <c r="BQ208" s="154"/>
      <c r="BR208" s="154"/>
      <c r="BS208" s="154"/>
      <c r="BT208" s="154"/>
      <c r="BU208" s="154"/>
      <c r="BV208" s="154"/>
      <c r="BW208" s="154"/>
      <c r="BX208" s="154"/>
      <c r="BY208" s="154"/>
      <c r="BZ208" s="154"/>
      <c r="CA208" s="154"/>
      <c r="CB208" s="154"/>
      <c r="CC208" s="154"/>
      <c r="CD208" s="154"/>
      <c r="CE208" s="154"/>
      <c r="CF208" s="154"/>
      <c r="CG208" s="154"/>
    </row>
    <row r="209" spans="2:85" x14ac:dyDescent="0.2">
      <c r="B209" s="167"/>
      <c r="C209" s="16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154"/>
      <c r="CD209" s="154"/>
      <c r="CE209" s="154"/>
      <c r="CF209" s="154"/>
      <c r="CG209" s="154"/>
    </row>
    <row r="210" spans="2:85" x14ac:dyDescent="0.2">
      <c r="B210" s="167"/>
      <c r="C210" s="16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row>
    <row r="211" spans="2:85" x14ac:dyDescent="0.2">
      <c r="B211" s="167"/>
      <c r="C211" s="16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4"/>
      <c r="BV211" s="154"/>
      <c r="BW211" s="154"/>
      <c r="BX211" s="154"/>
      <c r="BY211" s="154"/>
      <c r="BZ211" s="154"/>
      <c r="CA211" s="154"/>
      <c r="CB211" s="154"/>
      <c r="CC211" s="154"/>
      <c r="CD211" s="154"/>
      <c r="CE211" s="154"/>
      <c r="CF211" s="154"/>
      <c r="CG211" s="154"/>
    </row>
    <row r="212" spans="2:85" x14ac:dyDescent="0.2">
      <c r="B212" s="167"/>
      <c r="C212" s="16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4"/>
      <c r="BV212" s="154"/>
      <c r="BW212" s="154"/>
      <c r="BX212" s="154"/>
      <c r="BY212" s="154"/>
      <c r="BZ212" s="154"/>
      <c r="CA212" s="154"/>
      <c r="CB212" s="154"/>
      <c r="CC212" s="154"/>
      <c r="CD212" s="154"/>
      <c r="CE212" s="154"/>
      <c r="CF212" s="154"/>
      <c r="CG212" s="154"/>
    </row>
    <row r="213" spans="2:85" x14ac:dyDescent="0.2">
      <c r="B213" s="167"/>
      <c r="C213" s="16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4"/>
      <c r="BF213" s="154"/>
      <c r="BG213" s="154"/>
      <c r="BH213" s="154"/>
      <c r="BI213" s="154"/>
      <c r="BJ213" s="154"/>
      <c r="BK213" s="154"/>
      <c r="BL213" s="154"/>
      <c r="BM213" s="154"/>
      <c r="BN213" s="154"/>
      <c r="BO213" s="154"/>
      <c r="BP213" s="154"/>
      <c r="BQ213" s="154"/>
      <c r="BR213" s="154"/>
      <c r="BS213" s="154"/>
      <c r="BT213" s="154"/>
      <c r="BU213" s="154"/>
      <c r="BV213" s="154"/>
      <c r="BW213" s="154"/>
      <c r="BX213" s="154"/>
      <c r="BY213" s="154"/>
      <c r="BZ213" s="154"/>
      <c r="CA213" s="154"/>
      <c r="CB213" s="154"/>
      <c r="CC213" s="154"/>
      <c r="CD213" s="154"/>
      <c r="CE213" s="154"/>
      <c r="CF213" s="154"/>
      <c r="CG213" s="154"/>
    </row>
    <row r="214" spans="2:85" x14ac:dyDescent="0.2">
      <c r="B214" s="167"/>
      <c r="C214" s="16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c r="AY214" s="154"/>
      <c r="AZ214" s="154"/>
      <c r="BA214" s="154"/>
      <c r="BB214" s="154"/>
      <c r="BC214" s="154"/>
      <c r="BD214" s="154"/>
      <c r="BE214" s="154"/>
      <c r="BF214" s="154"/>
      <c r="BG214" s="154"/>
      <c r="BH214" s="154"/>
      <c r="BI214" s="154"/>
      <c r="BJ214" s="154"/>
      <c r="BK214" s="154"/>
      <c r="BL214" s="154"/>
      <c r="BM214" s="154"/>
      <c r="BN214" s="154"/>
      <c r="BO214" s="154"/>
      <c r="BP214" s="154"/>
      <c r="BQ214" s="154"/>
      <c r="BR214" s="154"/>
      <c r="BS214" s="154"/>
      <c r="BT214" s="154"/>
      <c r="BU214" s="154"/>
      <c r="BV214" s="154"/>
      <c r="BW214" s="154"/>
      <c r="BX214" s="154"/>
      <c r="BY214" s="154"/>
      <c r="BZ214" s="154"/>
      <c r="CA214" s="154"/>
      <c r="CB214" s="154"/>
      <c r="CC214" s="154"/>
      <c r="CD214" s="154"/>
      <c r="CE214" s="154"/>
      <c r="CF214" s="154"/>
      <c r="CG214" s="154"/>
    </row>
    <row r="215" spans="2:85" x14ac:dyDescent="0.2">
      <c r="B215" s="167"/>
      <c r="C215" s="16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c r="BB215" s="154"/>
      <c r="BC215" s="154"/>
      <c r="BD215" s="154"/>
      <c r="BE215" s="154"/>
      <c r="BF215" s="154"/>
      <c r="BG215" s="154"/>
      <c r="BH215" s="154"/>
      <c r="BI215" s="154"/>
      <c r="BJ215" s="154"/>
      <c r="BK215" s="154"/>
      <c r="BL215" s="154"/>
      <c r="BM215" s="154"/>
      <c r="BN215" s="154"/>
      <c r="BO215" s="154"/>
      <c r="BP215" s="154"/>
      <c r="BQ215" s="154"/>
      <c r="BR215" s="154"/>
      <c r="BS215" s="154"/>
      <c r="BT215" s="154"/>
      <c r="BU215" s="154"/>
      <c r="BV215" s="154"/>
      <c r="BW215" s="154"/>
      <c r="BX215" s="154"/>
      <c r="BY215" s="154"/>
      <c r="BZ215" s="154"/>
      <c r="CA215" s="154"/>
      <c r="CB215" s="154"/>
      <c r="CC215" s="154"/>
      <c r="CD215" s="154"/>
      <c r="CE215" s="154"/>
      <c r="CF215" s="154"/>
      <c r="CG215" s="154"/>
    </row>
    <row r="216" spans="2:85" x14ac:dyDescent="0.2">
      <c r="B216" s="167"/>
      <c r="C216" s="16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54"/>
      <c r="BR216" s="154"/>
      <c r="BS216" s="154"/>
      <c r="BT216" s="154"/>
      <c r="BU216" s="154"/>
      <c r="BV216" s="154"/>
      <c r="BW216" s="154"/>
      <c r="BX216" s="154"/>
      <c r="BY216" s="154"/>
      <c r="BZ216" s="154"/>
      <c r="CA216" s="154"/>
      <c r="CB216" s="154"/>
      <c r="CC216" s="154"/>
      <c r="CD216" s="154"/>
      <c r="CE216" s="154"/>
      <c r="CF216" s="154"/>
      <c r="CG216" s="154"/>
    </row>
    <row r="217" spans="2:85" x14ac:dyDescent="0.2">
      <c r="B217" s="167"/>
      <c r="C217" s="16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4"/>
      <c r="BV217" s="154"/>
      <c r="BW217" s="154"/>
      <c r="BX217" s="154"/>
      <c r="BY217" s="154"/>
      <c r="BZ217" s="154"/>
      <c r="CA217" s="154"/>
      <c r="CB217" s="154"/>
      <c r="CC217" s="154"/>
      <c r="CD217" s="154"/>
      <c r="CE217" s="154"/>
      <c r="CF217" s="154"/>
      <c r="CG217" s="154"/>
    </row>
    <row r="218" spans="2:85" x14ac:dyDescent="0.2">
      <c r="B218" s="167"/>
      <c r="C218" s="16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c r="BW218" s="154"/>
      <c r="BX218" s="154"/>
      <c r="BY218" s="154"/>
      <c r="BZ218" s="154"/>
      <c r="CA218" s="154"/>
      <c r="CB218" s="154"/>
      <c r="CC218" s="154"/>
      <c r="CD218" s="154"/>
      <c r="CE218" s="154"/>
      <c r="CF218" s="154"/>
      <c r="CG218" s="154"/>
    </row>
    <row r="219" spans="2:85" x14ac:dyDescent="0.2">
      <c r="B219" s="167"/>
      <c r="C219" s="16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4"/>
      <c r="BV219" s="154"/>
      <c r="BW219" s="154"/>
      <c r="BX219" s="154"/>
      <c r="BY219" s="154"/>
      <c r="BZ219" s="154"/>
      <c r="CA219" s="154"/>
      <c r="CB219" s="154"/>
      <c r="CC219" s="154"/>
      <c r="CD219" s="154"/>
      <c r="CE219" s="154"/>
      <c r="CF219" s="154"/>
      <c r="CG219" s="154"/>
    </row>
    <row r="220" spans="2:85" x14ac:dyDescent="0.2">
      <c r="B220" s="167"/>
      <c r="C220" s="16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c r="BK220" s="154"/>
      <c r="BL220" s="154"/>
      <c r="BM220" s="154"/>
      <c r="BN220" s="154"/>
      <c r="BO220" s="154"/>
      <c r="BP220" s="154"/>
      <c r="BQ220" s="154"/>
      <c r="BR220" s="154"/>
      <c r="BS220" s="154"/>
      <c r="BT220" s="154"/>
      <c r="BU220" s="154"/>
      <c r="BV220" s="154"/>
      <c r="BW220" s="154"/>
      <c r="BX220" s="154"/>
      <c r="BY220" s="154"/>
      <c r="BZ220" s="154"/>
      <c r="CA220" s="154"/>
      <c r="CB220" s="154"/>
      <c r="CC220" s="154"/>
      <c r="CD220" s="154"/>
      <c r="CE220" s="154"/>
      <c r="CF220" s="154"/>
      <c r="CG220" s="154"/>
    </row>
    <row r="221" spans="2:85" x14ac:dyDescent="0.2">
      <c r="B221" s="167"/>
      <c r="C221" s="16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154"/>
      <c r="BU221" s="154"/>
      <c r="BV221" s="154"/>
      <c r="BW221" s="154"/>
      <c r="BX221" s="154"/>
      <c r="BY221" s="154"/>
      <c r="BZ221" s="154"/>
      <c r="CA221" s="154"/>
      <c r="CB221" s="154"/>
      <c r="CC221" s="154"/>
      <c r="CD221" s="154"/>
      <c r="CE221" s="154"/>
      <c r="CF221" s="154"/>
      <c r="CG221" s="154"/>
    </row>
    <row r="222" spans="2:85" x14ac:dyDescent="0.2">
      <c r="B222" s="167"/>
      <c r="C222" s="16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154"/>
      <c r="BU222" s="154"/>
      <c r="BV222" s="154"/>
      <c r="BW222" s="154"/>
      <c r="BX222" s="154"/>
      <c r="BY222" s="154"/>
      <c r="BZ222" s="154"/>
      <c r="CA222" s="154"/>
      <c r="CB222" s="154"/>
      <c r="CC222" s="154"/>
      <c r="CD222" s="154"/>
      <c r="CE222" s="154"/>
      <c r="CF222" s="154"/>
      <c r="CG222" s="154"/>
    </row>
    <row r="223" spans="2:85" x14ac:dyDescent="0.2">
      <c r="B223" s="167"/>
      <c r="C223" s="16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c r="BI223" s="154"/>
      <c r="BJ223" s="154"/>
      <c r="BK223" s="154"/>
      <c r="BL223" s="154"/>
      <c r="BM223" s="154"/>
      <c r="BN223" s="154"/>
      <c r="BO223" s="154"/>
      <c r="BP223" s="154"/>
      <c r="BQ223" s="154"/>
      <c r="BR223" s="154"/>
      <c r="BS223" s="154"/>
      <c r="BT223" s="154"/>
      <c r="BU223" s="154"/>
      <c r="BV223" s="154"/>
      <c r="BW223" s="154"/>
      <c r="BX223" s="154"/>
      <c r="BY223" s="154"/>
      <c r="BZ223" s="154"/>
      <c r="CA223" s="154"/>
      <c r="CB223" s="154"/>
      <c r="CC223" s="154"/>
      <c r="CD223" s="154"/>
      <c r="CE223" s="154"/>
      <c r="CF223" s="154"/>
      <c r="CG223" s="154"/>
    </row>
    <row r="224" spans="2:85" x14ac:dyDescent="0.2">
      <c r="B224" s="167"/>
      <c r="C224" s="16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c r="BJ224" s="154"/>
      <c r="BK224" s="154"/>
      <c r="BL224" s="154"/>
      <c r="BM224" s="154"/>
      <c r="BN224" s="154"/>
      <c r="BO224" s="154"/>
      <c r="BP224" s="154"/>
      <c r="BQ224" s="154"/>
      <c r="BR224" s="154"/>
      <c r="BS224" s="154"/>
      <c r="BT224" s="154"/>
      <c r="BU224" s="154"/>
      <c r="BV224" s="154"/>
      <c r="BW224" s="154"/>
      <c r="BX224" s="154"/>
      <c r="BY224" s="154"/>
      <c r="BZ224" s="154"/>
      <c r="CA224" s="154"/>
      <c r="CB224" s="154"/>
      <c r="CC224" s="154"/>
      <c r="CD224" s="154"/>
      <c r="CE224" s="154"/>
      <c r="CF224" s="154"/>
      <c r="CG224" s="154"/>
    </row>
    <row r="225" spans="2:85" x14ac:dyDescent="0.2">
      <c r="B225" s="167"/>
      <c r="C225" s="16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4"/>
      <c r="BV225" s="154"/>
      <c r="BW225" s="154"/>
      <c r="BX225" s="154"/>
      <c r="BY225" s="154"/>
      <c r="BZ225" s="154"/>
      <c r="CA225" s="154"/>
      <c r="CB225" s="154"/>
      <c r="CC225" s="154"/>
      <c r="CD225" s="154"/>
      <c r="CE225" s="154"/>
      <c r="CF225" s="154"/>
      <c r="CG225" s="154"/>
    </row>
    <row r="226" spans="2:85" x14ac:dyDescent="0.2">
      <c r="B226" s="167"/>
      <c r="C226" s="16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row>
    <row r="227" spans="2:85" x14ac:dyDescent="0.2">
      <c r="B227" s="167"/>
      <c r="C227" s="16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c r="BU227" s="154"/>
      <c r="BV227" s="154"/>
      <c r="BW227" s="154"/>
      <c r="BX227" s="154"/>
      <c r="BY227" s="154"/>
      <c r="BZ227" s="154"/>
      <c r="CA227" s="154"/>
      <c r="CB227" s="154"/>
      <c r="CC227" s="154"/>
      <c r="CD227" s="154"/>
      <c r="CE227" s="154"/>
      <c r="CF227" s="154"/>
      <c r="CG227" s="154"/>
    </row>
    <row r="228" spans="2:85" x14ac:dyDescent="0.2">
      <c r="B228" s="167"/>
      <c r="C228" s="16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row>
    <row r="229" spans="2:85" x14ac:dyDescent="0.2">
      <c r="B229" s="167"/>
      <c r="C229" s="16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4"/>
      <c r="BQ229" s="154"/>
      <c r="BR229" s="154"/>
      <c r="BS229" s="154"/>
      <c r="BT229" s="154"/>
      <c r="BU229" s="154"/>
      <c r="BV229" s="154"/>
      <c r="BW229" s="154"/>
      <c r="BX229" s="154"/>
      <c r="BY229" s="154"/>
      <c r="BZ229" s="154"/>
      <c r="CA229" s="154"/>
      <c r="CB229" s="154"/>
      <c r="CC229" s="154"/>
      <c r="CD229" s="154"/>
      <c r="CE229" s="154"/>
      <c r="CF229" s="154"/>
      <c r="CG229" s="154"/>
    </row>
    <row r="230" spans="2:85" x14ac:dyDescent="0.2">
      <c r="B230" s="167"/>
      <c r="C230" s="16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54"/>
      <c r="BR230" s="154"/>
      <c r="BS230" s="154"/>
      <c r="BT230" s="154"/>
      <c r="BU230" s="154"/>
      <c r="BV230" s="154"/>
      <c r="BW230" s="154"/>
      <c r="BX230" s="154"/>
      <c r="BY230" s="154"/>
      <c r="BZ230" s="154"/>
      <c r="CA230" s="154"/>
      <c r="CB230" s="154"/>
      <c r="CC230" s="154"/>
      <c r="CD230" s="154"/>
      <c r="CE230" s="154"/>
      <c r="CF230" s="154"/>
      <c r="CG230" s="154"/>
    </row>
    <row r="231" spans="2:85" x14ac:dyDescent="0.2">
      <c r="B231" s="167"/>
      <c r="C231" s="16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row>
    <row r="232" spans="2:85" x14ac:dyDescent="0.2">
      <c r="B232" s="167"/>
      <c r="C232" s="16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c r="BU232" s="154"/>
      <c r="BV232" s="154"/>
      <c r="BW232" s="154"/>
      <c r="BX232" s="154"/>
      <c r="BY232" s="154"/>
      <c r="BZ232" s="154"/>
      <c r="CA232" s="154"/>
      <c r="CB232" s="154"/>
      <c r="CC232" s="154"/>
      <c r="CD232" s="154"/>
      <c r="CE232" s="154"/>
      <c r="CF232" s="154"/>
      <c r="CG232" s="154"/>
    </row>
    <row r="233" spans="2:85" x14ac:dyDescent="0.2">
      <c r="B233" s="167"/>
      <c r="C233" s="16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4"/>
      <c r="BV233" s="154"/>
      <c r="BW233" s="154"/>
      <c r="BX233" s="154"/>
      <c r="BY233" s="154"/>
      <c r="BZ233" s="154"/>
      <c r="CA233" s="154"/>
      <c r="CB233" s="154"/>
      <c r="CC233" s="154"/>
      <c r="CD233" s="154"/>
      <c r="CE233" s="154"/>
      <c r="CF233" s="154"/>
      <c r="CG233" s="154"/>
    </row>
    <row r="234" spans="2:85" x14ac:dyDescent="0.2">
      <c r="B234" s="167"/>
      <c r="C234" s="16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c r="BU234" s="154"/>
      <c r="BV234" s="154"/>
      <c r="BW234" s="154"/>
      <c r="BX234" s="154"/>
      <c r="BY234" s="154"/>
      <c r="BZ234" s="154"/>
      <c r="CA234" s="154"/>
      <c r="CB234" s="154"/>
      <c r="CC234" s="154"/>
      <c r="CD234" s="154"/>
      <c r="CE234" s="154"/>
      <c r="CF234" s="154"/>
      <c r="CG234" s="154"/>
    </row>
    <row r="235" spans="2:85" x14ac:dyDescent="0.2">
      <c r="B235" s="167"/>
      <c r="C235" s="16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c r="BU235" s="154"/>
      <c r="BV235" s="154"/>
      <c r="BW235" s="154"/>
      <c r="BX235" s="154"/>
      <c r="BY235" s="154"/>
      <c r="BZ235" s="154"/>
      <c r="CA235" s="154"/>
      <c r="CB235" s="154"/>
      <c r="CC235" s="154"/>
      <c r="CD235" s="154"/>
      <c r="CE235" s="154"/>
      <c r="CF235" s="154"/>
      <c r="CG235" s="154"/>
    </row>
    <row r="236" spans="2:85" x14ac:dyDescent="0.2">
      <c r="B236" s="167"/>
      <c r="C236" s="16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4"/>
      <c r="BV236" s="154"/>
      <c r="BW236" s="154"/>
      <c r="BX236" s="154"/>
      <c r="BY236" s="154"/>
      <c r="BZ236" s="154"/>
      <c r="CA236" s="154"/>
      <c r="CB236" s="154"/>
      <c r="CC236" s="154"/>
      <c r="CD236" s="154"/>
      <c r="CE236" s="154"/>
      <c r="CF236" s="154"/>
      <c r="CG236" s="154"/>
    </row>
    <row r="237" spans="2:85" x14ac:dyDescent="0.2">
      <c r="B237" s="167"/>
      <c r="C237" s="16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4"/>
      <c r="BV237" s="154"/>
      <c r="BW237" s="154"/>
      <c r="BX237" s="154"/>
      <c r="BY237" s="154"/>
      <c r="BZ237" s="154"/>
      <c r="CA237" s="154"/>
      <c r="CB237" s="154"/>
      <c r="CC237" s="154"/>
      <c r="CD237" s="154"/>
      <c r="CE237" s="154"/>
      <c r="CF237" s="154"/>
      <c r="CG237" s="154"/>
    </row>
    <row r="238" spans="2:85" x14ac:dyDescent="0.2">
      <c r="B238" s="167"/>
      <c r="C238" s="16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4"/>
      <c r="BV238" s="154"/>
      <c r="BW238" s="154"/>
      <c r="BX238" s="154"/>
      <c r="BY238" s="154"/>
      <c r="BZ238" s="154"/>
      <c r="CA238" s="154"/>
      <c r="CB238" s="154"/>
      <c r="CC238" s="154"/>
      <c r="CD238" s="154"/>
      <c r="CE238" s="154"/>
      <c r="CF238" s="154"/>
      <c r="CG238" s="154"/>
    </row>
    <row r="239" spans="2:85" x14ac:dyDescent="0.2">
      <c r="B239" s="167"/>
      <c r="C239" s="16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c r="BW239" s="154"/>
      <c r="BX239" s="154"/>
      <c r="BY239" s="154"/>
      <c r="BZ239" s="154"/>
      <c r="CA239" s="154"/>
      <c r="CB239" s="154"/>
      <c r="CC239" s="154"/>
      <c r="CD239" s="154"/>
      <c r="CE239" s="154"/>
      <c r="CF239" s="154"/>
      <c r="CG239" s="154"/>
    </row>
    <row r="240" spans="2:85" x14ac:dyDescent="0.2">
      <c r="B240" s="167"/>
      <c r="C240" s="16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row>
    <row r="241" spans="2:85" x14ac:dyDescent="0.2">
      <c r="B241" s="167"/>
      <c r="C241" s="16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4"/>
      <c r="BV241" s="154"/>
      <c r="BW241" s="154"/>
      <c r="BX241" s="154"/>
      <c r="BY241" s="154"/>
      <c r="BZ241" s="154"/>
      <c r="CA241" s="154"/>
      <c r="CB241" s="154"/>
      <c r="CC241" s="154"/>
      <c r="CD241" s="154"/>
      <c r="CE241" s="154"/>
      <c r="CF241" s="154"/>
      <c r="CG241" s="154"/>
    </row>
    <row r="242" spans="2:85" x14ac:dyDescent="0.2">
      <c r="B242" s="167"/>
      <c r="C242" s="16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row>
    <row r="243" spans="2:85" x14ac:dyDescent="0.2">
      <c r="B243" s="167"/>
      <c r="C243" s="16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4"/>
      <c r="BV243" s="154"/>
      <c r="BW243" s="154"/>
      <c r="BX243" s="154"/>
      <c r="BY243" s="154"/>
      <c r="BZ243" s="154"/>
      <c r="CA243" s="154"/>
      <c r="CB243" s="154"/>
      <c r="CC243" s="154"/>
      <c r="CD243" s="154"/>
      <c r="CE243" s="154"/>
      <c r="CF243" s="154"/>
      <c r="CG243" s="154"/>
    </row>
    <row r="244" spans="2:85" x14ac:dyDescent="0.2">
      <c r="B244" s="167"/>
      <c r="C244" s="16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c r="BU244" s="154"/>
      <c r="BV244" s="154"/>
      <c r="BW244" s="154"/>
      <c r="BX244" s="154"/>
      <c r="BY244" s="154"/>
      <c r="BZ244" s="154"/>
      <c r="CA244" s="154"/>
      <c r="CB244" s="154"/>
      <c r="CC244" s="154"/>
      <c r="CD244" s="154"/>
      <c r="CE244" s="154"/>
      <c r="CF244" s="154"/>
      <c r="CG244" s="154"/>
    </row>
    <row r="245" spans="2:85" x14ac:dyDescent="0.2">
      <c r="B245" s="167"/>
      <c r="C245" s="16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c r="BU245" s="154"/>
      <c r="BV245" s="154"/>
      <c r="BW245" s="154"/>
      <c r="BX245" s="154"/>
      <c r="BY245" s="154"/>
      <c r="BZ245" s="154"/>
      <c r="CA245" s="154"/>
      <c r="CB245" s="154"/>
      <c r="CC245" s="154"/>
      <c r="CD245" s="154"/>
      <c r="CE245" s="154"/>
      <c r="CF245" s="154"/>
      <c r="CG245" s="154"/>
    </row>
    <row r="246" spans="2:85" x14ac:dyDescent="0.2">
      <c r="B246" s="167"/>
      <c r="C246" s="16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c r="BW246" s="154"/>
      <c r="BX246" s="154"/>
      <c r="BY246" s="154"/>
      <c r="BZ246" s="154"/>
      <c r="CA246" s="154"/>
      <c r="CB246" s="154"/>
      <c r="CC246" s="154"/>
      <c r="CD246" s="154"/>
      <c r="CE246" s="154"/>
      <c r="CF246" s="154"/>
      <c r="CG246" s="154"/>
    </row>
    <row r="247" spans="2:85" x14ac:dyDescent="0.2">
      <c r="B247" s="167"/>
      <c r="C247" s="16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c r="BU247" s="154"/>
      <c r="BV247" s="154"/>
      <c r="BW247" s="154"/>
      <c r="BX247" s="154"/>
      <c r="BY247" s="154"/>
      <c r="BZ247" s="154"/>
      <c r="CA247" s="154"/>
      <c r="CB247" s="154"/>
      <c r="CC247" s="154"/>
      <c r="CD247" s="154"/>
      <c r="CE247" s="154"/>
      <c r="CF247" s="154"/>
      <c r="CG247" s="154"/>
    </row>
    <row r="248" spans="2:85" x14ac:dyDescent="0.2">
      <c r="B248" s="167"/>
      <c r="C248" s="16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c r="BU248" s="154"/>
      <c r="BV248" s="154"/>
      <c r="BW248" s="154"/>
      <c r="BX248" s="154"/>
      <c r="BY248" s="154"/>
      <c r="BZ248" s="154"/>
      <c r="CA248" s="154"/>
      <c r="CB248" s="154"/>
      <c r="CC248" s="154"/>
      <c r="CD248" s="154"/>
      <c r="CE248" s="154"/>
      <c r="CF248" s="154"/>
      <c r="CG248" s="154"/>
    </row>
    <row r="249" spans="2:85" x14ac:dyDescent="0.2">
      <c r="B249" s="167"/>
      <c r="C249" s="16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54"/>
      <c r="BR249" s="154"/>
      <c r="BS249" s="154"/>
      <c r="BT249" s="154"/>
      <c r="BU249" s="154"/>
      <c r="BV249" s="154"/>
      <c r="BW249" s="154"/>
      <c r="BX249" s="154"/>
      <c r="BY249" s="154"/>
      <c r="BZ249" s="154"/>
      <c r="CA249" s="154"/>
      <c r="CB249" s="154"/>
      <c r="CC249" s="154"/>
      <c r="CD249" s="154"/>
      <c r="CE249" s="154"/>
      <c r="CF249" s="154"/>
      <c r="CG249" s="154"/>
    </row>
    <row r="250" spans="2:85" x14ac:dyDescent="0.2">
      <c r="B250" s="167"/>
      <c r="C250" s="16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4"/>
      <c r="BC250" s="154"/>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row>
    <row r="251" spans="2:85" x14ac:dyDescent="0.2">
      <c r="B251" s="167"/>
      <c r="C251" s="16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54"/>
      <c r="BO251" s="154"/>
      <c r="BP251" s="154"/>
      <c r="BQ251" s="154"/>
      <c r="BR251" s="154"/>
      <c r="BS251" s="154"/>
      <c r="BT251" s="154"/>
      <c r="BU251" s="154"/>
      <c r="BV251" s="154"/>
      <c r="BW251" s="154"/>
      <c r="BX251" s="154"/>
      <c r="BY251" s="154"/>
      <c r="BZ251" s="154"/>
      <c r="CA251" s="154"/>
      <c r="CB251" s="154"/>
      <c r="CC251" s="154"/>
      <c r="CD251" s="154"/>
      <c r="CE251" s="154"/>
      <c r="CF251" s="154"/>
      <c r="CG251" s="154"/>
    </row>
    <row r="252" spans="2:85" x14ac:dyDescent="0.2">
      <c r="B252" s="167"/>
      <c r="C252" s="16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4"/>
      <c r="BO252" s="154"/>
      <c r="BP252" s="154"/>
      <c r="BQ252" s="154"/>
      <c r="BR252" s="154"/>
      <c r="BS252" s="154"/>
      <c r="BT252" s="154"/>
      <c r="BU252" s="154"/>
      <c r="BV252" s="154"/>
      <c r="BW252" s="154"/>
      <c r="BX252" s="154"/>
      <c r="BY252" s="154"/>
      <c r="BZ252" s="154"/>
      <c r="CA252" s="154"/>
      <c r="CB252" s="154"/>
      <c r="CC252" s="154"/>
      <c r="CD252" s="154"/>
      <c r="CE252" s="154"/>
      <c r="CF252" s="154"/>
      <c r="CG252" s="154"/>
    </row>
    <row r="253" spans="2:85" x14ac:dyDescent="0.2">
      <c r="B253" s="167"/>
      <c r="C253" s="16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c r="AY253" s="154"/>
      <c r="AZ253" s="154"/>
      <c r="BA253" s="154"/>
      <c r="BB253" s="154"/>
      <c r="BC253" s="154"/>
      <c r="BD253" s="154"/>
      <c r="BE253" s="154"/>
      <c r="BF253" s="154"/>
      <c r="BG253" s="154"/>
      <c r="BH253" s="154"/>
      <c r="BI253" s="154"/>
      <c r="BJ253" s="154"/>
      <c r="BK253" s="154"/>
      <c r="BL253" s="154"/>
      <c r="BM253" s="154"/>
      <c r="BN253" s="154"/>
      <c r="BO253" s="154"/>
      <c r="BP253" s="154"/>
      <c r="BQ253" s="154"/>
      <c r="BR253" s="154"/>
      <c r="BS253" s="154"/>
      <c r="BT253" s="154"/>
      <c r="BU253" s="154"/>
      <c r="BV253" s="154"/>
      <c r="BW253" s="154"/>
      <c r="BX253" s="154"/>
      <c r="BY253" s="154"/>
      <c r="BZ253" s="154"/>
      <c r="CA253" s="154"/>
      <c r="CB253" s="154"/>
      <c r="CC253" s="154"/>
      <c r="CD253" s="154"/>
      <c r="CE253" s="154"/>
      <c r="CF253" s="154"/>
      <c r="CG253" s="154"/>
    </row>
    <row r="254" spans="2:85" x14ac:dyDescent="0.2">
      <c r="B254" s="167"/>
      <c r="C254" s="16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c r="BW254" s="154"/>
      <c r="BX254" s="154"/>
      <c r="BY254" s="154"/>
      <c r="BZ254" s="154"/>
      <c r="CA254" s="154"/>
      <c r="CB254" s="154"/>
      <c r="CC254" s="154"/>
      <c r="CD254" s="154"/>
      <c r="CE254" s="154"/>
      <c r="CF254" s="154"/>
      <c r="CG254" s="154"/>
    </row>
    <row r="255" spans="2:85" x14ac:dyDescent="0.2">
      <c r="B255" s="167"/>
      <c r="C255" s="16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c r="BU255" s="154"/>
      <c r="BV255" s="154"/>
      <c r="BW255" s="154"/>
      <c r="BX255" s="154"/>
      <c r="BY255" s="154"/>
      <c r="BZ255" s="154"/>
      <c r="CA255" s="154"/>
      <c r="CB255" s="154"/>
      <c r="CC255" s="154"/>
      <c r="CD255" s="154"/>
      <c r="CE255" s="154"/>
      <c r="CF255" s="154"/>
      <c r="CG255" s="154"/>
    </row>
    <row r="256" spans="2:85" x14ac:dyDescent="0.2">
      <c r="B256" s="167"/>
      <c r="C256" s="16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c r="AY256" s="154"/>
      <c r="AZ256" s="154"/>
      <c r="BA256" s="154"/>
      <c r="BB256" s="154"/>
      <c r="BC256" s="154"/>
      <c r="BD256" s="154"/>
      <c r="BE256" s="154"/>
      <c r="BF256" s="154"/>
      <c r="BG256" s="154"/>
      <c r="BH256" s="154"/>
      <c r="BI256" s="154"/>
      <c r="BJ256" s="154"/>
      <c r="BK256" s="154"/>
      <c r="BL256" s="154"/>
      <c r="BM256" s="154"/>
      <c r="BN256" s="154"/>
      <c r="BO256" s="154"/>
      <c r="BP256" s="154"/>
      <c r="BQ256" s="154"/>
      <c r="BR256" s="154"/>
      <c r="BS256" s="154"/>
      <c r="BT256" s="154"/>
      <c r="BU256" s="154"/>
      <c r="BV256" s="154"/>
      <c r="BW256" s="154"/>
      <c r="BX256" s="154"/>
      <c r="BY256" s="154"/>
      <c r="BZ256" s="154"/>
      <c r="CA256" s="154"/>
      <c r="CB256" s="154"/>
      <c r="CC256" s="154"/>
      <c r="CD256" s="154"/>
      <c r="CE256" s="154"/>
      <c r="CF256" s="154"/>
      <c r="CG256" s="154"/>
    </row>
    <row r="257" spans="2:85" x14ac:dyDescent="0.2">
      <c r="B257" s="167"/>
      <c r="C257" s="16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c r="BW257" s="154"/>
      <c r="BX257" s="154"/>
      <c r="BY257" s="154"/>
      <c r="BZ257" s="154"/>
      <c r="CA257" s="154"/>
      <c r="CB257" s="154"/>
      <c r="CC257" s="154"/>
      <c r="CD257" s="154"/>
      <c r="CE257" s="154"/>
      <c r="CF257" s="154"/>
      <c r="CG257" s="154"/>
    </row>
    <row r="258" spans="2:85" x14ac:dyDescent="0.2">
      <c r="B258" s="167"/>
      <c r="C258" s="16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row>
    <row r="259" spans="2:85" x14ac:dyDescent="0.2">
      <c r="B259" s="167"/>
      <c r="C259" s="16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c r="BW259" s="154"/>
      <c r="BX259" s="154"/>
      <c r="BY259" s="154"/>
      <c r="BZ259" s="154"/>
      <c r="CA259" s="154"/>
      <c r="CB259" s="154"/>
      <c r="CC259" s="154"/>
      <c r="CD259" s="154"/>
      <c r="CE259" s="154"/>
      <c r="CF259" s="154"/>
      <c r="CG259" s="154"/>
    </row>
    <row r="260" spans="2:85" x14ac:dyDescent="0.2">
      <c r="B260" s="167"/>
      <c r="C260" s="16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c r="BI260" s="154"/>
      <c r="BJ260" s="154"/>
      <c r="BK260" s="154"/>
      <c r="BL260" s="154"/>
      <c r="BM260" s="154"/>
      <c r="BN260" s="154"/>
      <c r="BO260" s="154"/>
      <c r="BP260" s="154"/>
      <c r="BQ260" s="154"/>
      <c r="BR260" s="154"/>
      <c r="BS260" s="154"/>
      <c r="BT260" s="154"/>
      <c r="BU260" s="154"/>
      <c r="BV260" s="154"/>
      <c r="BW260" s="154"/>
      <c r="BX260" s="154"/>
      <c r="BY260" s="154"/>
      <c r="BZ260" s="154"/>
      <c r="CA260" s="154"/>
      <c r="CB260" s="154"/>
      <c r="CC260" s="154"/>
      <c r="CD260" s="154"/>
      <c r="CE260" s="154"/>
      <c r="CF260" s="154"/>
      <c r="CG260" s="154"/>
    </row>
    <row r="261" spans="2:85" x14ac:dyDescent="0.2">
      <c r="B261" s="167"/>
      <c r="C261" s="16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c r="BI261" s="154"/>
      <c r="BJ261" s="154"/>
      <c r="BK261" s="154"/>
      <c r="BL261" s="154"/>
      <c r="BM261" s="154"/>
      <c r="BN261" s="154"/>
      <c r="BO261" s="154"/>
      <c r="BP261" s="154"/>
      <c r="BQ261" s="154"/>
      <c r="BR261" s="154"/>
      <c r="BS261" s="154"/>
      <c r="BT261" s="154"/>
      <c r="BU261" s="154"/>
      <c r="BV261" s="154"/>
      <c r="BW261" s="154"/>
      <c r="BX261" s="154"/>
      <c r="BY261" s="154"/>
      <c r="BZ261" s="154"/>
      <c r="CA261" s="154"/>
      <c r="CB261" s="154"/>
      <c r="CC261" s="154"/>
      <c r="CD261" s="154"/>
      <c r="CE261" s="154"/>
      <c r="CF261" s="154"/>
      <c r="CG261" s="154"/>
    </row>
    <row r="262" spans="2:85" x14ac:dyDescent="0.2">
      <c r="B262" s="167"/>
      <c r="C262" s="16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154"/>
      <c r="BF262" s="154"/>
      <c r="BG262" s="154"/>
      <c r="BH262" s="154"/>
      <c r="BI262" s="154"/>
      <c r="BJ262" s="154"/>
      <c r="BK262" s="154"/>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row>
    <row r="263" spans="2:85" x14ac:dyDescent="0.2">
      <c r="B263" s="167"/>
      <c r="C263" s="16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c r="BK263" s="154"/>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row>
    <row r="264" spans="2:85" x14ac:dyDescent="0.2">
      <c r="B264" s="167"/>
      <c r="C264" s="16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c r="AY264" s="154"/>
      <c r="AZ264" s="154"/>
      <c r="BA264" s="154"/>
      <c r="BB264" s="154"/>
      <c r="BC264" s="154"/>
      <c r="BD264" s="154"/>
      <c r="BE264" s="154"/>
      <c r="BF264" s="154"/>
      <c r="BG264" s="154"/>
      <c r="BH264" s="154"/>
      <c r="BI264" s="154"/>
      <c r="BJ264" s="154"/>
      <c r="BK264" s="154"/>
      <c r="BL264" s="154"/>
      <c r="BM264" s="154"/>
      <c r="BN264" s="154"/>
      <c r="BO264" s="154"/>
      <c r="BP264" s="154"/>
      <c r="BQ264" s="154"/>
      <c r="BR264" s="154"/>
      <c r="BS264" s="154"/>
      <c r="BT264" s="154"/>
      <c r="BU264" s="154"/>
      <c r="BV264" s="154"/>
      <c r="BW264" s="154"/>
      <c r="BX264" s="154"/>
      <c r="BY264" s="154"/>
      <c r="BZ264" s="154"/>
      <c r="CA264" s="154"/>
      <c r="CB264" s="154"/>
      <c r="CC264" s="154"/>
      <c r="CD264" s="154"/>
      <c r="CE264" s="154"/>
      <c r="CF264" s="154"/>
      <c r="CG264" s="154"/>
    </row>
    <row r="265" spans="2:85" x14ac:dyDescent="0.2">
      <c r="B265" s="167"/>
      <c r="C265" s="16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row>
    <row r="266" spans="2:85" x14ac:dyDescent="0.2">
      <c r="B266" s="167"/>
      <c r="C266" s="16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c r="BW266" s="154"/>
      <c r="BX266" s="154"/>
      <c r="BY266" s="154"/>
      <c r="BZ266" s="154"/>
      <c r="CA266" s="154"/>
      <c r="CB266" s="154"/>
      <c r="CC266" s="154"/>
      <c r="CD266" s="154"/>
      <c r="CE266" s="154"/>
      <c r="CF266" s="154"/>
      <c r="CG266" s="154"/>
    </row>
    <row r="267" spans="2:85" x14ac:dyDescent="0.2">
      <c r="B267" s="167"/>
      <c r="C267" s="16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c r="BW267" s="154"/>
      <c r="BX267" s="154"/>
      <c r="BY267" s="154"/>
      <c r="BZ267" s="154"/>
      <c r="CA267" s="154"/>
      <c r="CB267" s="154"/>
      <c r="CC267" s="154"/>
      <c r="CD267" s="154"/>
      <c r="CE267" s="154"/>
      <c r="CF267" s="154"/>
      <c r="CG267" s="154"/>
    </row>
    <row r="268" spans="2:85" x14ac:dyDescent="0.2">
      <c r="B268" s="167"/>
      <c r="C268" s="16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c r="BU268" s="154"/>
      <c r="BV268" s="154"/>
      <c r="BW268" s="154"/>
      <c r="BX268" s="154"/>
      <c r="BY268" s="154"/>
      <c r="BZ268" s="154"/>
      <c r="CA268" s="154"/>
      <c r="CB268" s="154"/>
      <c r="CC268" s="154"/>
      <c r="CD268" s="154"/>
      <c r="CE268" s="154"/>
      <c r="CF268" s="154"/>
      <c r="CG268" s="154"/>
    </row>
    <row r="269" spans="2:85" x14ac:dyDescent="0.2">
      <c r="B269" s="167"/>
      <c r="C269" s="16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c r="BU269" s="154"/>
      <c r="BV269" s="154"/>
      <c r="BW269" s="154"/>
      <c r="BX269" s="154"/>
      <c r="BY269" s="154"/>
      <c r="BZ269" s="154"/>
      <c r="CA269" s="154"/>
      <c r="CB269" s="154"/>
      <c r="CC269" s="154"/>
      <c r="CD269" s="154"/>
      <c r="CE269" s="154"/>
      <c r="CF269" s="154"/>
      <c r="CG269" s="154"/>
    </row>
    <row r="270" spans="2:85" x14ac:dyDescent="0.2">
      <c r="B270" s="167"/>
      <c r="C270" s="16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c r="BW270" s="154"/>
      <c r="BX270" s="154"/>
      <c r="BY270" s="154"/>
      <c r="BZ270" s="154"/>
      <c r="CA270" s="154"/>
      <c r="CB270" s="154"/>
      <c r="CC270" s="154"/>
      <c r="CD270" s="154"/>
      <c r="CE270" s="154"/>
      <c r="CF270" s="154"/>
      <c r="CG270" s="154"/>
    </row>
    <row r="271" spans="2:85" x14ac:dyDescent="0.2">
      <c r="B271" s="167"/>
      <c r="C271" s="16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row>
    <row r="272" spans="2:85" x14ac:dyDescent="0.2">
      <c r="B272" s="167"/>
      <c r="C272" s="16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c r="BI272" s="154"/>
      <c r="BJ272" s="154"/>
      <c r="BK272" s="154"/>
      <c r="BL272" s="154"/>
      <c r="BM272" s="154"/>
      <c r="BN272" s="154"/>
      <c r="BO272" s="154"/>
      <c r="BP272" s="154"/>
      <c r="BQ272" s="154"/>
      <c r="BR272" s="154"/>
      <c r="BS272" s="154"/>
      <c r="BT272" s="154"/>
      <c r="BU272" s="154"/>
      <c r="BV272" s="154"/>
      <c r="BW272" s="154"/>
      <c r="BX272" s="154"/>
      <c r="BY272" s="154"/>
      <c r="BZ272" s="154"/>
      <c r="CA272" s="154"/>
      <c r="CB272" s="154"/>
      <c r="CC272" s="154"/>
      <c r="CD272" s="154"/>
      <c r="CE272" s="154"/>
      <c r="CF272" s="154"/>
      <c r="CG272" s="154"/>
    </row>
    <row r="273" spans="2:85" x14ac:dyDescent="0.2">
      <c r="B273" s="167"/>
      <c r="C273" s="16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c r="BW273" s="154"/>
      <c r="BX273" s="154"/>
      <c r="BY273" s="154"/>
      <c r="BZ273" s="154"/>
      <c r="CA273" s="154"/>
      <c r="CB273" s="154"/>
      <c r="CC273" s="154"/>
      <c r="CD273" s="154"/>
      <c r="CE273" s="154"/>
      <c r="CF273" s="154"/>
      <c r="CG273" s="154"/>
    </row>
    <row r="274" spans="2:85" x14ac:dyDescent="0.2">
      <c r="B274" s="167"/>
      <c r="C274" s="16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c r="AY274" s="154"/>
      <c r="AZ274" s="154"/>
      <c r="BA274" s="154"/>
      <c r="BB274" s="154"/>
      <c r="BC274" s="154"/>
      <c r="BD274" s="154"/>
      <c r="BE274" s="154"/>
      <c r="BF274" s="154"/>
      <c r="BG274" s="154"/>
      <c r="BH274" s="154"/>
      <c r="BI274" s="154"/>
      <c r="BJ274" s="154"/>
      <c r="BK274" s="154"/>
      <c r="BL274" s="154"/>
      <c r="BM274" s="154"/>
      <c r="BN274" s="154"/>
      <c r="BO274" s="154"/>
      <c r="BP274" s="154"/>
      <c r="BQ274" s="154"/>
      <c r="BR274" s="154"/>
      <c r="BS274" s="154"/>
      <c r="BT274" s="154"/>
      <c r="BU274" s="154"/>
      <c r="BV274" s="154"/>
      <c r="BW274" s="154"/>
      <c r="BX274" s="154"/>
      <c r="BY274" s="154"/>
      <c r="BZ274" s="154"/>
      <c r="CA274" s="154"/>
      <c r="CB274" s="154"/>
      <c r="CC274" s="154"/>
      <c r="CD274" s="154"/>
      <c r="CE274" s="154"/>
      <c r="CF274" s="154"/>
      <c r="CG274" s="154"/>
    </row>
    <row r="275" spans="2:85" x14ac:dyDescent="0.2">
      <c r="B275" s="167"/>
      <c r="C275" s="16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c r="BI275" s="154"/>
      <c r="BJ275" s="154"/>
      <c r="BK275" s="154"/>
      <c r="BL275" s="154"/>
      <c r="BM275" s="154"/>
      <c r="BN275" s="154"/>
      <c r="BO275" s="154"/>
      <c r="BP275" s="154"/>
      <c r="BQ275" s="154"/>
      <c r="BR275" s="154"/>
      <c r="BS275" s="154"/>
      <c r="BT275" s="154"/>
      <c r="BU275" s="154"/>
      <c r="BV275" s="154"/>
      <c r="BW275" s="154"/>
      <c r="BX275" s="154"/>
      <c r="BY275" s="154"/>
      <c r="BZ275" s="154"/>
      <c r="CA275" s="154"/>
      <c r="CB275" s="154"/>
      <c r="CC275" s="154"/>
      <c r="CD275" s="154"/>
      <c r="CE275" s="154"/>
      <c r="CF275" s="154"/>
      <c r="CG275" s="154"/>
    </row>
    <row r="276" spans="2:85" x14ac:dyDescent="0.2">
      <c r="B276" s="167"/>
      <c r="C276" s="16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c r="AY276" s="154"/>
      <c r="AZ276" s="154"/>
      <c r="BA276" s="154"/>
      <c r="BB276" s="154"/>
      <c r="BC276" s="154"/>
      <c r="BD276" s="154"/>
      <c r="BE276" s="154"/>
      <c r="BF276" s="154"/>
      <c r="BG276" s="154"/>
      <c r="BH276" s="154"/>
      <c r="BI276" s="154"/>
      <c r="BJ276" s="154"/>
      <c r="BK276" s="154"/>
      <c r="BL276" s="154"/>
      <c r="BM276" s="154"/>
      <c r="BN276" s="154"/>
      <c r="BO276" s="154"/>
      <c r="BP276" s="154"/>
      <c r="BQ276" s="154"/>
      <c r="BR276" s="154"/>
      <c r="BS276" s="154"/>
      <c r="BT276" s="154"/>
      <c r="BU276" s="154"/>
      <c r="BV276" s="154"/>
      <c r="BW276" s="154"/>
      <c r="BX276" s="154"/>
      <c r="BY276" s="154"/>
      <c r="BZ276" s="154"/>
      <c r="CA276" s="154"/>
      <c r="CB276" s="154"/>
      <c r="CC276" s="154"/>
      <c r="CD276" s="154"/>
      <c r="CE276" s="154"/>
      <c r="CF276" s="154"/>
      <c r="CG276" s="154"/>
    </row>
    <row r="277" spans="2:85" x14ac:dyDescent="0.2">
      <c r="B277" s="167"/>
      <c r="C277" s="16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54"/>
      <c r="BD277" s="154"/>
      <c r="BE277" s="154"/>
      <c r="BF277" s="154"/>
      <c r="BG277" s="154"/>
      <c r="BH277" s="154"/>
      <c r="BI277" s="154"/>
      <c r="BJ277" s="154"/>
      <c r="BK277" s="154"/>
      <c r="BL277" s="154"/>
      <c r="BM277" s="154"/>
      <c r="BN277" s="154"/>
      <c r="BO277" s="154"/>
      <c r="BP277" s="154"/>
      <c r="BQ277" s="154"/>
      <c r="BR277" s="154"/>
      <c r="BS277" s="154"/>
      <c r="BT277" s="154"/>
      <c r="BU277" s="154"/>
      <c r="BV277" s="154"/>
      <c r="BW277" s="154"/>
      <c r="BX277" s="154"/>
      <c r="BY277" s="154"/>
      <c r="BZ277" s="154"/>
      <c r="CA277" s="154"/>
      <c r="CB277" s="154"/>
      <c r="CC277" s="154"/>
      <c r="CD277" s="154"/>
      <c r="CE277" s="154"/>
      <c r="CF277" s="154"/>
      <c r="CG277" s="154"/>
    </row>
    <row r="278" spans="2:85" x14ac:dyDescent="0.2">
      <c r="B278" s="167"/>
      <c r="C278" s="16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c r="AY278" s="154"/>
      <c r="AZ278" s="154"/>
      <c r="BA278" s="154"/>
      <c r="BB278" s="154"/>
      <c r="BC278" s="154"/>
      <c r="BD278" s="154"/>
      <c r="BE278" s="154"/>
      <c r="BF278" s="154"/>
      <c r="BG278" s="154"/>
      <c r="BH278" s="154"/>
      <c r="BI278" s="154"/>
      <c r="BJ278" s="154"/>
      <c r="BK278" s="154"/>
      <c r="BL278" s="154"/>
      <c r="BM278" s="154"/>
      <c r="BN278" s="154"/>
      <c r="BO278" s="154"/>
      <c r="BP278" s="154"/>
      <c r="BQ278" s="154"/>
      <c r="BR278" s="154"/>
      <c r="BS278" s="154"/>
      <c r="BT278" s="154"/>
      <c r="BU278" s="154"/>
      <c r="BV278" s="154"/>
      <c r="BW278" s="154"/>
      <c r="BX278" s="154"/>
      <c r="BY278" s="154"/>
      <c r="BZ278" s="154"/>
      <c r="CA278" s="154"/>
      <c r="CB278" s="154"/>
      <c r="CC278" s="154"/>
      <c r="CD278" s="154"/>
      <c r="CE278" s="154"/>
      <c r="CF278" s="154"/>
      <c r="CG278" s="154"/>
    </row>
    <row r="279" spans="2:85" x14ac:dyDescent="0.2">
      <c r="B279" s="167"/>
      <c r="C279" s="16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c r="BI279" s="154"/>
      <c r="BJ279" s="154"/>
      <c r="BK279" s="154"/>
      <c r="BL279" s="154"/>
      <c r="BM279" s="154"/>
      <c r="BN279" s="154"/>
      <c r="BO279" s="154"/>
      <c r="BP279" s="154"/>
      <c r="BQ279" s="154"/>
      <c r="BR279" s="154"/>
      <c r="BS279" s="154"/>
      <c r="BT279" s="154"/>
      <c r="BU279" s="154"/>
      <c r="BV279" s="154"/>
      <c r="BW279" s="154"/>
      <c r="BX279" s="154"/>
      <c r="BY279" s="154"/>
      <c r="BZ279" s="154"/>
      <c r="CA279" s="154"/>
      <c r="CB279" s="154"/>
      <c r="CC279" s="154"/>
      <c r="CD279" s="154"/>
      <c r="CE279" s="154"/>
      <c r="CF279" s="154"/>
      <c r="CG279" s="154"/>
    </row>
    <row r="280" spans="2:85" x14ac:dyDescent="0.2">
      <c r="B280" s="167"/>
      <c r="C280" s="16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c r="AY280" s="154"/>
      <c r="AZ280" s="154"/>
      <c r="BA280" s="154"/>
      <c r="BB280" s="154"/>
      <c r="BC280" s="154"/>
      <c r="BD280" s="154"/>
      <c r="BE280" s="154"/>
      <c r="BF280" s="154"/>
      <c r="BG280" s="154"/>
      <c r="BH280" s="154"/>
      <c r="BI280" s="154"/>
      <c r="BJ280" s="154"/>
      <c r="BK280" s="154"/>
      <c r="BL280" s="154"/>
      <c r="BM280" s="154"/>
      <c r="BN280" s="154"/>
      <c r="BO280" s="154"/>
      <c r="BP280" s="154"/>
      <c r="BQ280" s="154"/>
      <c r="BR280" s="154"/>
      <c r="BS280" s="154"/>
      <c r="BT280" s="154"/>
      <c r="BU280" s="154"/>
      <c r="BV280" s="154"/>
      <c r="BW280" s="154"/>
      <c r="BX280" s="154"/>
      <c r="BY280" s="154"/>
      <c r="BZ280" s="154"/>
      <c r="CA280" s="154"/>
      <c r="CB280" s="154"/>
      <c r="CC280" s="154"/>
      <c r="CD280" s="154"/>
      <c r="CE280" s="154"/>
      <c r="CF280" s="154"/>
      <c r="CG280" s="154"/>
    </row>
    <row r="281" spans="2:85" x14ac:dyDescent="0.2">
      <c r="B281" s="167"/>
      <c r="C281" s="16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c r="AY281" s="154"/>
      <c r="AZ281" s="154"/>
      <c r="BA281" s="154"/>
      <c r="BB281" s="154"/>
      <c r="BC281" s="154"/>
      <c r="BD281" s="154"/>
      <c r="BE281" s="154"/>
      <c r="BF281" s="154"/>
      <c r="BG281" s="154"/>
      <c r="BH281" s="154"/>
      <c r="BI281" s="154"/>
      <c r="BJ281" s="154"/>
      <c r="BK281" s="154"/>
      <c r="BL281" s="154"/>
      <c r="BM281" s="154"/>
      <c r="BN281" s="154"/>
      <c r="BO281" s="154"/>
      <c r="BP281" s="154"/>
      <c r="BQ281" s="154"/>
      <c r="BR281" s="154"/>
      <c r="BS281" s="154"/>
      <c r="BT281" s="154"/>
      <c r="BU281" s="154"/>
      <c r="BV281" s="154"/>
      <c r="BW281" s="154"/>
      <c r="BX281" s="154"/>
      <c r="BY281" s="154"/>
      <c r="BZ281" s="154"/>
      <c r="CA281" s="154"/>
      <c r="CB281" s="154"/>
      <c r="CC281" s="154"/>
      <c r="CD281" s="154"/>
      <c r="CE281" s="154"/>
      <c r="CF281" s="154"/>
      <c r="CG281" s="154"/>
    </row>
    <row r="282" spans="2:85" x14ac:dyDescent="0.2">
      <c r="B282" s="167"/>
      <c r="C282" s="16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c r="AY282" s="154"/>
      <c r="AZ282" s="154"/>
      <c r="BA282" s="154"/>
      <c r="BB282" s="154"/>
      <c r="BC282" s="154"/>
      <c r="BD282" s="154"/>
      <c r="BE282" s="154"/>
      <c r="BF282" s="154"/>
      <c r="BG282" s="154"/>
      <c r="BH282" s="154"/>
      <c r="BI282" s="154"/>
      <c r="BJ282" s="154"/>
      <c r="BK282" s="154"/>
      <c r="BL282" s="154"/>
      <c r="BM282" s="154"/>
      <c r="BN282" s="154"/>
      <c r="BO282" s="154"/>
      <c r="BP282" s="154"/>
      <c r="BQ282" s="154"/>
      <c r="BR282" s="154"/>
      <c r="BS282" s="154"/>
      <c r="BT282" s="154"/>
      <c r="BU282" s="154"/>
      <c r="BV282" s="154"/>
      <c r="BW282" s="154"/>
      <c r="BX282" s="154"/>
      <c r="BY282" s="154"/>
      <c r="BZ282" s="154"/>
      <c r="CA282" s="154"/>
      <c r="CB282" s="154"/>
      <c r="CC282" s="154"/>
      <c r="CD282" s="154"/>
      <c r="CE282" s="154"/>
      <c r="CF282" s="154"/>
      <c r="CG282" s="154"/>
    </row>
    <row r="283" spans="2:85" x14ac:dyDescent="0.2">
      <c r="B283" s="167"/>
      <c r="C283" s="16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4"/>
      <c r="BO283" s="154"/>
      <c r="BP283" s="154"/>
      <c r="BQ283" s="154"/>
      <c r="BR283" s="154"/>
      <c r="BS283" s="154"/>
      <c r="BT283" s="154"/>
      <c r="BU283" s="154"/>
      <c r="BV283" s="154"/>
      <c r="BW283" s="154"/>
      <c r="BX283" s="154"/>
      <c r="BY283" s="154"/>
      <c r="BZ283" s="154"/>
      <c r="CA283" s="154"/>
      <c r="CB283" s="154"/>
      <c r="CC283" s="154"/>
      <c r="CD283" s="154"/>
      <c r="CE283" s="154"/>
      <c r="CF283" s="154"/>
      <c r="CG283" s="154"/>
    </row>
    <row r="284" spans="2:85" x14ac:dyDescent="0.2">
      <c r="B284" s="167"/>
      <c r="C284" s="16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c r="AY284" s="154"/>
      <c r="AZ284" s="154"/>
      <c r="BA284" s="154"/>
      <c r="BB284" s="154"/>
      <c r="BC284" s="154"/>
      <c r="BD284" s="154"/>
      <c r="BE284" s="154"/>
      <c r="BF284" s="154"/>
      <c r="BG284" s="154"/>
      <c r="BH284" s="154"/>
      <c r="BI284" s="154"/>
      <c r="BJ284" s="154"/>
      <c r="BK284" s="154"/>
      <c r="BL284" s="154"/>
      <c r="BM284" s="154"/>
      <c r="BN284" s="154"/>
      <c r="BO284" s="154"/>
      <c r="BP284" s="154"/>
      <c r="BQ284" s="154"/>
      <c r="BR284" s="154"/>
      <c r="BS284" s="154"/>
      <c r="BT284" s="154"/>
      <c r="BU284" s="154"/>
      <c r="BV284" s="154"/>
      <c r="BW284" s="154"/>
      <c r="BX284" s="154"/>
      <c r="BY284" s="154"/>
      <c r="BZ284" s="154"/>
      <c r="CA284" s="154"/>
      <c r="CB284" s="154"/>
      <c r="CC284" s="154"/>
      <c r="CD284" s="154"/>
      <c r="CE284" s="154"/>
      <c r="CF284" s="154"/>
      <c r="CG284" s="154"/>
    </row>
    <row r="285" spans="2:85" x14ac:dyDescent="0.2">
      <c r="B285" s="167"/>
      <c r="C285" s="16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c r="AY285" s="154"/>
      <c r="AZ285" s="154"/>
      <c r="BA285" s="154"/>
      <c r="BB285" s="154"/>
      <c r="BC285" s="154"/>
      <c r="BD285" s="154"/>
      <c r="BE285" s="154"/>
      <c r="BF285" s="154"/>
      <c r="BG285" s="154"/>
      <c r="BH285" s="154"/>
      <c r="BI285" s="154"/>
      <c r="BJ285" s="154"/>
      <c r="BK285" s="154"/>
      <c r="BL285" s="154"/>
      <c r="BM285" s="154"/>
      <c r="BN285" s="154"/>
      <c r="BO285" s="154"/>
      <c r="BP285" s="154"/>
      <c r="BQ285" s="154"/>
      <c r="BR285" s="154"/>
      <c r="BS285" s="154"/>
      <c r="BT285" s="154"/>
      <c r="BU285" s="154"/>
      <c r="BV285" s="154"/>
      <c r="BW285" s="154"/>
      <c r="BX285" s="154"/>
      <c r="BY285" s="154"/>
      <c r="BZ285" s="154"/>
      <c r="CA285" s="154"/>
      <c r="CB285" s="154"/>
      <c r="CC285" s="154"/>
      <c r="CD285" s="154"/>
      <c r="CE285" s="154"/>
      <c r="CF285" s="154"/>
      <c r="CG285" s="154"/>
    </row>
    <row r="286" spans="2:85" x14ac:dyDescent="0.2">
      <c r="B286" s="167"/>
      <c r="C286" s="16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c r="AY286" s="154"/>
      <c r="AZ286" s="154"/>
      <c r="BA286" s="154"/>
      <c r="BB286" s="154"/>
      <c r="BC286" s="154"/>
      <c r="BD286" s="154"/>
      <c r="BE286" s="154"/>
      <c r="BF286" s="154"/>
      <c r="BG286" s="154"/>
      <c r="BH286" s="154"/>
      <c r="BI286" s="154"/>
      <c r="BJ286" s="154"/>
      <c r="BK286" s="154"/>
      <c r="BL286" s="154"/>
      <c r="BM286" s="154"/>
      <c r="BN286" s="154"/>
      <c r="BO286" s="154"/>
      <c r="BP286" s="154"/>
      <c r="BQ286" s="154"/>
      <c r="BR286" s="154"/>
      <c r="BS286" s="154"/>
      <c r="BT286" s="154"/>
      <c r="BU286" s="154"/>
      <c r="BV286" s="154"/>
      <c r="BW286" s="154"/>
      <c r="BX286" s="154"/>
      <c r="BY286" s="154"/>
      <c r="BZ286" s="154"/>
      <c r="CA286" s="154"/>
      <c r="CB286" s="154"/>
      <c r="CC286" s="154"/>
      <c r="CD286" s="154"/>
      <c r="CE286" s="154"/>
      <c r="CF286" s="154"/>
      <c r="CG286" s="154"/>
    </row>
    <row r="287" spans="2:85" x14ac:dyDescent="0.2">
      <c r="B287" s="167"/>
      <c r="C287" s="16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c r="BE287" s="154"/>
      <c r="BF287" s="154"/>
      <c r="BG287" s="154"/>
      <c r="BH287" s="154"/>
      <c r="BI287" s="154"/>
      <c r="BJ287" s="154"/>
      <c r="BK287" s="154"/>
      <c r="BL287" s="154"/>
      <c r="BM287" s="154"/>
      <c r="BN287" s="154"/>
      <c r="BO287" s="154"/>
      <c r="BP287" s="154"/>
      <c r="BQ287" s="154"/>
      <c r="BR287" s="154"/>
      <c r="BS287" s="154"/>
      <c r="BT287" s="154"/>
      <c r="BU287" s="154"/>
      <c r="BV287" s="154"/>
      <c r="BW287" s="154"/>
      <c r="BX287" s="154"/>
      <c r="BY287" s="154"/>
      <c r="BZ287" s="154"/>
      <c r="CA287" s="154"/>
      <c r="CB287" s="154"/>
      <c r="CC287" s="154"/>
      <c r="CD287" s="154"/>
      <c r="CE287" s="154"/>
      <c r="CF287" s="154"/>
      <c r="CG287" s="154"/>
    </row>
    <row r="288" spans="2:85" x14ac:dyDescent="0.2">
      <c r="B288" s="167"/>
      <c r="C288" s="16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c r="AY288" s="154"/>
      <c r="AZ288" s="154"/>
      <c r="BA288" s="154"/>
      <c r="BB288" s="154"/>
      <c r="BC288" s="154"/>
      <c r="BD288" s="154"/>
      <c r="BE288" s="154"/>
      <c r="BF288" s="154"/>
      <c r="BG288" s="154"/>
      <c r="BH288" s="154"/>
      <c r="BI288" s="154"/>
      <c r="BJ288" s="154"/>
      <c r="BK288" s="154"/>
      <c r="BL288" s="154"/>
      <c r="BM288" s="154"/>
      <c r="BN288" s="154"/>
      <c r="BO288" s="154"/>
      <c r="BP288" s="154"/>
      <c r="BQ288" s="154"/>
      <c r="BR288" s="154"/>
      <c r="BS288" s="154"/>
      <c r="BT288" s="154"/>
      <c r="BU288" s="154"/>
      <c r="BV288" s="154"/>
      <c r="BW288" s="154"/>
      <c r="BX288" s="154"/>
      <c r="BY288" s="154"/>
      <c r="BZ288" s="154"/>
      <c r="CA288" s="154"/>
      <c r="CB288" s="154"/>
      <c r="CC288" s="154"/>
      <c r="CD288" s="154"/>
      <c r="CE288" s="154"/>
      <c r="CF288" s="154"/>
      <c r="CG288" s="154"/>
    </row>
    <row r="289" spans="2:85" x14ac:dyDescent="0.2">
      <c r="B289" s="167"/>
      <c r="C289" s="16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c r="AY289" s="154"/>
      <c r="AZ289" s="154"/>
      <c r="BA289" s="154"/>
      <c r="BB289" s="154"/>
      <c r="BC289" s="154"/>
      <c r="BD289" s="154"/>
      <c r="BE289" s="154"/>
      <c r="BF289" s="154"/>
      <c r="BG289" s="154"/>
      <c r="BH289" s="154"/>
      <c r="BI289" s="154"/>
      <c r="BJ289" s="154"/>
      <c r="BK289" s="154"/>
      <c r="BL289" s="154"/>
      <c r="BM289" s="154"/>
      <c r="BN289" s="154"/>
      <c r="BO289" s="154"/>
      <c r="BP289" s="154"/>
      <c r="BQ289" s="154"/>
      <c r="BR289" s="154"/>
      <c r="BS289" s="154"/>
      <c r="BT289" s="154"/>
      <c r="BU289" s="154"/>
      <c r="BV289" s="154"/>
      <c r="BW289" s="154"/>
      <c r="BX289" s="154"/>
      <c r="BY289" s="154"/>
      <c r="BZ289" s="154"/>
      <c r="CA289" s="154"/>
      <c r="CB289" s="154"/>
      <c r="CC289" s="154"/>
      <c r="CD289" s="154"/>
      <c r="CE289" s="154"/>
      <c r="CF289" s="154"/>
      <c r="CG289" s="154"/>
    </row>
    <row r="290" spans="2:85" x14ac:dyDescent="0.2">
      <c r="B290" s="167"/>
      <c r="C290" s="16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54"/>
      <c r="BD290" s="154"/>
      <c r="BE290" s="154"/>
      <c r="BF290" s="154"/>
      <c r="BG290" s="154"/>
      <c r="BH290" s="154"/>
      <c r="BI290" s="154"/>
      <c r="BJ290" s="154"/>
      <c r="BK290" s="154"/>
      <c r="BL290" s="154"/>
      <c r="BM290" s="154"/>
      <c r="BN290" s="154"/>
      <c r="BO290" s="154"/>
      <c r="BP290" s="154"/>
      <c r="BQ290" s="154"/>
      <c r="BR290" s="154"/>
      <c r="BS290" s="154"/>
      <c r="BT290" s="154"/>
      <c r="BU290" s="154"/>
      <c r="BV290" s="154"/>
      <c r="BW290" s="154"/>
      <c r="BX290" s="154"/>
      <c r="BY290" s="154"/>
      <c r="BZ290" s="154"/>
      <c r="CA290" s="154"/>
      <c r="CB290" s="154"/>
      <c r="CC290" s="154"/>
      <c r="CD290" s="154"/>
      <c r="CE290" s="154"/>
      <c r="CF290" s="154"/>
      <c r="CG290" s="154"/>
    </row>
    <row r="291" spans="2:85" x14ac:dyDescent="0.2">
      <c r="B291" s="167"/>
      <c r="C291" s="16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4"/>
      <c r="BO291" s="154"/>
      <c r="BP291" s="154"/>
      <c r="BQ291" s="154"/>
      <c r="BR291" s="154"/>
      <c r="BS291" s="154"/>
      <c r="BT291" s="154"/>
      <c r="BU291" s="154"/>
      <c r="BV291" s="154"/>
      <c r="BW291" s="154"/>
      <c r="BX291" s="154"/>
      <c r="BY291" s="154"/>
      <c r="BZ291" s="154"/>
      <c r="CA291" s="154"/>
      <c r="CB291" s="154"/>
      <c r="CC291" s="154"/>
      <c r="CD291" s="154"/>
      <c r="CE291" s="154"/>
      <c r="CF291" s="154"/>
      <c r="CG291" s="154"/>
    </row>
    <row r="292" spans="2:85" x14ac:dyDescent="0.2">
      <c r="B292" s="167"/>
      <c r="C292" s="16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c r="AY292" s="154"/>
      <c r="AZ292" s="154"/>
      <c r="BA292" s="154"/>
      <c r="BB292" s="154"/>
      <c r="BC292" s="154"/>
      <c r="BD292" s="154"/>
      <c r="BE292" s="154"/>
      <c r="BF292" s="154"/>
      <c r="BG292" s="154"/>
      <c r="BH292" s="154"/>
      <c r="BI292" s="154"/>
      <c r="BJ292" s="154"/>
      <c r="BK292" s="154"/>
      <c r="BL292" s="154"/>
      <c r="BM292" s="154"/>
      <c r="BN292" s="154"/>
      <c r="BO292" s="154"/>
      <c r="BP292" s="154"/>
      <c r="BQ292" s="154"/>
      <c r="BR292" s="154"/>
      <c r="BS292" s="154"/>
      <c r="BT292" s="154"/>
      <c r="BU292" s="154"/>
      <c r="BV292" s="154"/>
      <c r="BW292" s="154"/>
      <c r="BX292" s="154"/>
      <c r="BY292" s="154"/>
      <c r="BZ292" s="154"/>
      <c r="CA292" s="154"/>
      <c r="CB292" s="154"/>
      <c r="CC292" s="154"/>
      <c r="CD292" s="154"/>
      <c r="CE292" s="154"/>
      <c r="CF292" s="154"/>
      <c r="CG292" s="154"/>
    </row>
    <row r="293" spans="2:85" x14ac:dyDescent="0.2">
      <c r="B293" s="167"/>
      <c r="C293" s="16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c r="BM293" s="154"/>
      <c r="BN293" s="154"/>
      <c r="BO293" s="154"/>
      <c r="BP293" s="154"/>
      <c r="BQ293" s="154"/>
      <c r="BR293" s="154"/>
      <c r="BS293" s="154"/>
      <c r="BT293" s="154"/>
      <c r="BU293" s="154"/>
      <c r="BV293" s="154"/>
      <c r="BW293" s="154"/>
      <c r="BX293" s="154"/>
      <c r="BY293" s="154"/>
      <c r="BZ293" s="154"/>
      <c r="CA293" s="154"/>
      <c r="CB293" s="154"/>
      <c r="CC293" s="154"/>
      <c r="CD293" s="154"/>
      <c r="CE293" s="154"/>
      <c r="CF293" s="154"/>
      <c r="CG293" s="154"/>
    </row>
    <row r="294" spans="2:85" x14ac:dyDescent="0.2">
      <c r="B294" s="167"/>
      <c r="C294" s="16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c r="BI294" s="154"/>
      <c r="BJ294" s="154"/>
      <c r="BK294" s="154"/>
      <c r="BL294" s="154"/>
      <c r="BM294" s="154"/>
      <c r="BN294" s="154"/>
      <c r="BO294" s="154"/>
      <c r="BP294" s="154"/>
      <c r="BQ294" s="154"/>
      <c r="BR294" s="154"/>
      <c r="BS294" s="154"/>
      <c r="BT294" s="154"/>
      <c r="BU294" s="154"/>
      <c r="BV294" s="154"/>
      <c r="BW294" s="154"/>
      <c r="BX294" s="154"/>
      <c r="BY294" s="154"/>
      <c r="BZ294" s="154"/>
      <c r="CA294" s="154"/>
      <c r="CB294" s="154"/>
      <c r="CC294" s="154"/>
      <c r="CD294" s="154"/>
      <c r="CE294" s="154"/>
      <c r="CF294" s="154"/>
      <c r="CG294" s="154"/>
    </row>
    <row r="295" spans="2:85" x14ac:dyDescent="0.2">
      <c r="B295" s="167"/>
      <c r="C295" s="16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c r="AY295" s="154"/>
      <c r="AZ295" s="154"/>
      <c r="BA295" s="154"/>
      <c r="BB295" s="154"/>
      <c r="BC295" s="154"/>
      <c r="BD295" s="154"/>
      <c r="BE295" s="154"/>
      <c r="BF295" s="154"/>
      <c r="BG295" s="154"/>
      <c r="BH295" s="154"/>
      <c r="BI295" s="154"/>
      <c r="BJ295" s="154"/>
      <c r="BK295" s="154"/>
      <c r="BL295" s="154"/>
      <c r="BM295" s="154"/>
      <c r="BN295" s="154"/>
      <c r="BO295" s="154"/>
      <c r="BP295" s="154"/>
      <c r="BQ295" s="154"/>
      <c r="BR295" s="154"/>
      <c r="BS295" s="154"/>
      <c r="BT295" s="154"/>
      <c r="BU295" s="154"/>
      <c r="BV295" s="154"/>
      <c r="BW295" s="154"/>
      <c r="BX295" s="154"/>
      <c r="BY295" s="154"/>
      <c r="BZ295" s="154"/>
      <c r="CA295" s="154"/>
      <c r="CB295" s="154"/>
      <c r="CC295" s="154"/>
      <c r="CD295" s="154"/>
      <c r="CE295" s="154"/>
      <c r="CF295" s="154"/>
      <c r="CG295" s="154"/>
    </row>
    <row r="296" spans="2:85" x14ac:dyDescent="0.2">
      <c r="B296" s="167"/>
      <c r="C296" s="16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4"/>
      <c r="BR296" s="154"/>
      <c r="BS296" s="154"/>
      <c r="BT296" s="154"/>
      <c r="BU296" s="154"/>
      <c r="BV296" s="154"/>
      <c r="BW296" s="154"/>
      <c r="BX296" s="154"/>
      <c r="BY296" s="154"/>
      <c r="BZ296" s="154"/>
      <c r="CA296" s="154"/>
      <c r="CB296" s="154"/>
      <c r="CC296" s="154"/>
      <c r="CD296" s="154"/>
      <c r="CE296" s="154"/>
      <c r="CF296" s="154"/>
      <c r="CG296" s="154"/>
    </row>
    <row r="297" spans="2:85" x14ac:dyDescent="0.2">
      <c r="B297" s="167"/>
      <c r="C297" s="16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4"/>
      <c r="BQ297" s="154"/>
      <c r="BR297" s="154"/>
      <c r="BS297" s="154"/>
      <c r="BT297" s="154"/>
      <c r="BU297" s="154"/>
      <c r="BV297" s="154"/>
      <c r="BW297" s="154"/>
      <c r="BX297" s="154"/>
      <c r="BY297" s="154"/>
      <c r="BZ297" s="154"/>
      <c r="CA297" s="154"/>
      <c r="CB297" s="154"/>
      <c r="CC297" s="154"/>
      <c r="CD297" s="154"/>
      <c r="CE297" s="154"/>
      <c r="CF297" s="154"/>
      <c r="CG297" s="154"/>
    </row>
    <row r="298" spans="2:85" x14ac:dyDescent="0.2">
      <c r="B298" s="167"/>
      <c r="C298" s="16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c r="BU298" s="154"/>
      <c r="BV298" s="154"/>
      <c r="BW298" s="154"/>
      <c r="BX298" s="154"/>
      <c r="BY298" s="154"/>
      <c r="BZ298" s="154"/>
      <c r="CA298" s="154"/>
      <c r="CB298" s="154"/>
      <c r="CC298" s="154"/>
      <c r="CD298" s="154"/>
      <c r="CE298" s="154"/>
      <c r="CF298" s="154"/>
      <c r="CG298" s="154"/>
    </row>
    <row r="299" spans="2:85" x14ac:dyDescent="0.2">
      <c r="B299" s="167"/>
      <c r="C299" s="16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c r="BJ299" s="154"/>
      <c r="BK299" s="154"/>
      <c r="BL299" s="154"/>
      <c r="BM299" s="154"/>
      <c r="BN299" s="154"/>
      <c r="BO299" s="154"/>
      <c r="BP299" s="154"/>
      <c r="BQ299" s="154"/>
      <c r="BR299" s="154"/>
      <c r="BS299" s="154"/>
      <c r="BT299" s="154"/>
      <c r="BU299" s="154"/>
      <c r="BV299" s="154"/>
      <c r="BW299" s="154"/>
      <c r="BX299" s="154"/>
      <c r="BY299" s="154"/>
      <c r="BZ299" s="154"/>
      <c r="CA299" s="154"/>
      <c r="CB299" s="154"/>
      <c r="CC299" s="154"/>
      <c r="CD299" s="154"/>
      <c r="CE299" s="154"/>
      <c r="CF299" s="154"/>
      <c r="CG299" s="154"/>
    </row>
    <row r="300" spans="2:85" x14ac:dyDescent="0.2">
      <c r="B300" s="167"/>
      <c r="C300" s="16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4"/>
      <c r="BO300" s="154"/>
      <c r="BP300" s="154"/>
      <c r="BQ300" s="154"/>
      <c r="BR300" s="154"/>
      <c r="BS300" s="154"/>
      <c r="BT300" s="154"/>
      <c r="BU300" s="154"/>
      <c r="BV300" s="154"/>
      <c r="BW300" s="154"/>
      <c r="BX300" s="154"/>
      <c r="BY300" s="154"/>
      <c r="BZ300" s="154"/>
      <c r="CA300" s="154"/>
      <c r="CB300" s="154"/>
      <c r="CC300" s="154"/>
      <c r="CD300" s="154"/>
      <c r="CE300" s="154"/>
      <c r="CF300" s="154"/>
      <c r="CG300" s="154"/>
    </row>
    <row r="301" spans="2:85" x14ac:dyDescent="0.2">
      <c r="B301" s="167"/>
      <c r="C301" s="16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c r="BJ301" s="154"/>
      <c r="BK301" s="154"/>
      <c r="BL301" s="154"/>
      <c r="BM301" s="154"/>
      <c r="BN301" s="154"/>
      <c r="BO301" s="154"/>
      <c r="BP301" s="154"/>
      <c r="BQ301" s="154"/>
      <c r="BR301" s="154"/>
      <c r="BS301" s="154"/>
      <c r="BT301" s="154"/>
      <c r="BU301" s="154"/>
      <c r="BV301" s="154"/>
      <c r="BW301" s="154"/>
      <c r="BX301" s="154"/>
      <c r="BY301" s="154"/>
      <c r="BZ301" s="154"/>
      <c r="CA301" s="154"/>
      <c r="CB301" s="154"/>
      <c r="CC301" s="154"/>
      <c r="CD301" s="154"/>
      <c r="CE301" s="154"/>
      <c r="CF301" s="154"/>
      <c r="CG301" s="154"/>
    </row>
    <row r="302" spans="2:85" x14ac:dyDescent="0.2">
      <c r="B302" s="167"/>
      <c r="C302" s="16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c r="AY302" s="154"/>
      <c r="AZ302" s="154"/>
      <c r="BA302" s="154"/>
      <c r="BB302" s="154"/>
      <c r="BC302" s="154"/>
      <c r="BD302" s="154"/>
      <c r="BE302" s="154"/>
      <c r="BF302" s="154"/>
      <c r="BG302" s="154"/>
      <c r="BH302" s="154"/>
      <c r="BI302" s="154"/>
      <c r="BJ302" s="154"/>
      <c r="BK302" s="154"/>
      <c r="BL302" s="154"/>
      <c r="BM302" s="154"/>
      <c r="BN302" s="154"/>
      <c r="BO302" s="154"/>
      <c r="BP302" s="154"/>
      <c r="BQ302" s="154"/>
      <c r="BR302" s="154"/>
      <c r="BS302" s="154"/>
      <c r="BT302" s="154"/>
      <c r="BU302" s="154"/>
      <c r="BV302" s="154"/>
      <c r="BW302" s="154"/>
      <c r="BX302" s="154"/>
      <c r="BY302" s="154"/>
      <c r="BZ302" s="154"/>
      <c r="CA302" s="154"/>
      <c r="CB302" s="154"/>
      <c r="CC302" s="154"/>
      <c r="CD302" s="154"/>
      <c r="CE302" s="154"/>
      <c r="CF302" s="154"/>
      <c r="CG302" s="154"/>
    </row>
    <row r="303" spans="2:85" x14ac:dyDescent="0.2">
      <c r="B303" s="167"/>
      <c r="C303" s="16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c r="BH303" s="154"/>
      <c r="BI303" s="154"/>
      <c r="BJ303" s="154"/>
      <c r="BK303" s="154"/>
      <c r="BL303" s="154"/>
      <c r="BM303" s="154"/>
      <c r="BN303" s="154"/>
      <c r="BO303" s="154"/>
      <c r="BP303" s="154"/>
      <c r="BQ303" s="154"/>
      <c r="BR303" s="154"/>
      <c r="BS303" s="154"/>
      <c r="BT303" s="154"/>
      <c r="BU303" s="154"/>
      <c r="BV303" s="154"/>
      <c r="BW303" s="154"/>
      <c r="BX303" s="154"/>
      <c r="BY303" s="154"/>
      <c r="BZ303" s="154"/>
      <c r="CA303" s="154"/>
      <c r="CB303" s="154"/>
      <c r="CC303" s="154"/>
      <c r="CD303" s="154"/>
      <c r="CE303" s="154"/>
      <c r="CF303" s="154"/>
      <c r="CG303" s="154"/>
    </row>
    <row r="304" spans="2:85" x14ac:dyDescent="0.2">
      <c r="B304" s="167"/>
      <c r="C304" s="16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c r="AY304" s="154"/>
      <c r="AZ304" s="154"/>
      <c r="BA304" s="154"/>
      <c r="BB304" s="154"/>
      <c r="BC304" s="154"/>
      <c r="BD304" s="154"/>
      <c r="BE304" s="154"/>
      <c r="BF304" s="154"/>
      <c r="BG304" s="154"/>
      <c r="BH304" s="154"/>
      <c r="BI304" s="154"/>
      <c r="BJ304" s="154"/>
      <c r="BK304" s="154"/>
      <c r="BL304" s="154"/>
      <c r="BM304" s="154"/>
      <c r="BN304" s="154"/>
      <c r="BO304" s="154"/>
      <c r="BP304" s="154"/>
      <c r="BQ304" s="154"/>
      <c r="BR304" s="154"/>
      <c r="BS304" s="154"/>
      <c r="BT304" s="154"/>
      <c r="BU304" s="154"/>
      <c r="BV304" s="154"/>
      <c r="BW304" s="154"/>
      <c r="BX304" s="154"/>
      <c r="BY304" s="154"/>
      <c r="BZ304" s="154"/>
      <c r="CA304" s="154"/>
      <c r="CB304" s="154"/>
      <c r="CC304" s="154"/>
      <c r="CD304" s="154"/>
      <c r="CE304" s="154"/>
      <c r="CF304" s="154"/>
      <c r="CG304" s="154"/>
    </row>
    <row r="305" spans="2:85" x14ac:dyDescent="0.2">
      <c r="B305" s="167"/>
      <c r="C305" s="16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54"/>
      <c r="BC305" s="154"/>
      <c r="BD305" s="154"/>
      <c r="BE305" s="154"/>
      <c r="BF305" s="154"/>
      <c r="BG305" s="154"/>
      <c r="BH305" s="154"/>
      <c r="BI305" s="154"/>
      <c r="BJ305" s="154"/>
      <c r="BK305" s="154"/>
      <c r="BL305" s="154"/>
      <c r="BM305" s="154"/>
      <c r="BN305" s="154"/>
      <c r="BO305" s="154"/>
      <c r="BP305" s="154"/>
      <c r="BQ305" s="154"/>
      <c r="BR305" s="154"/>
      <c r="BS305" s="154"/>
      <c r="BT305" s="154"/>
      <c r="BU305" s="154"/>
      <c r="BV305" s="154"/>
      <c r="BW305" s="154"/>
      <c r="BX305" s="154"/>
      <c r="BY305" s="154"/>
      <c r="BZ305" s="154"/>
      <c r="CA305" s="154"/>
      <c r="CB305" s="154"/>
      <c r="CC305" s="154"/>
      <c r="CD305" s="154"/>
      <c r="CE305" s="154"/>
      <c r="CF305" s="154"/>
      <c r="CG305" s="154"/>
    </row>
    <row r="306" spans="2:85" x14ac:dyDescent="0.2">
      <c r="B306" s="167"/>
      <c r="C306" s="16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54"/>
      <c r="BC306" s="154"/>
      <c r="BD306" s="154"/>
      <c r="BE306" s="154"/>
      <c r="BF306" s="154"/>
      <c r="BG306" s="154"/>
      <c r="BH306" s="154"/>
      <c r="BI306" s="154"/>
      <c r="BJ306" s="154"/>
      <c r="BK306" s="154"/>
      <c r="BL306" s="154"/>
      <c r="BM306" s="154"/>
      <c r="BN306" s="154"/>
      <c r="BO306" s="154"/>
      <c r="BP306" s="154"/>
      <c r="BQ306" s="154"/>
      <c r="BR306" s="154"/>
      <c r="BS306" s="154"/>
      <c r="BT306" s="154"/>
      <c r="BU306" s="154"/>
      <c r="BV306" s="154"/>
      <c r="BW306" s="154"/>
      <c r="BX306" s="154"/>
      <c r="BY306" s="154"/>
      <c r="BZ306" s="154"/>
      <c r="CA306" s="154"/>
      <c r="CB306" s="154"/>
      <c r="CC306" s="154"/>
      <c r="CD306" s="154"/>
      <c r="CE306" s="154"/>
      <c r="CF306" s="154"/>
      <c r="CG306" s="154"/>
    </row>
    <row r="307" spans="2:85" x14ac:dyDescent="0.2">
      <c r="B307" s="167"/>
      <c r="C307" s="16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c r="AY307" s="154"/>
      <c r="AZ307" s="154"/>
      <c r="BA307" s="154"/>
      <c r="BB307" s="154"/>
      <c r="BC307" s="154"/>
      <c r="BD307" s="154"/>
      <c r="BE307" s="154"/>
      <c r="BF307" s="154"/>
      <c r="BG307" s="154"/>
      <c r="BH307" s="154"/>
      <c r="BI307" s="154"/>
      <c r="BJ307" s="154"/>
      <c r="BK307" s="154"/>
      <c r="BL307" s="154"/>
      <c r="BM307" s="154"/>
      <c r="BN307" s="154"/>
      <c r="BO307" s="154"/>
      <c r="BP307" s="154"/>
      <c r="BQ307" s="154"/>
      <c r="BR307" s="154"/>
      <c r="BS307" s="154"/>
      <c r="BT307" s="154"/>
      <c r="BU307" s="154"/>
      <c r="BV307" s="154"/>
      <c r="BW307" s="154"/>
      <c r="BX307" s="154"/>
      <c r="BY307" s="154"/>
      <c r="BZ307" s="154"/>
      <c r="CA307" s="154"/>
      <c r="CB307" s="154"/>
      <c r="CC307" s="154"/>
      <c r="CD307" s="154"/>
      <c r="CE307" s="154"/>
      <c r="CF307" s="154"/>
      <c r="CG307" s="154"/>
    </row>
    <row r="308" spans="2:85" x14ac:dyDescent="0.2">
      <c r="B308" s="167"/>
      <c r="C308" s="16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c r="AY308" s="154"/>
      <c r="AZ308" s="154"/>
      <c r="BA308" s="154"/>
      <c r="BB308" s="154"/>
      <c r="BC308" s="154"/>
      <c r="BD308" s="154"/>
      <c r="BE308" s="154"/>
      <c r="BF308" s="154"/>
      <c r="BG308" s="154"/>
      <c r="BH308" s="154"/>
      <c r="BI308" s="154"/>
      <c r="BJ308" s="154"/>
      <c r="BK308" s="154"/>
      <c r="BL308" s="154"/>
      <c r="BM308" s="154"/>
      <c r="BN308" s="154"/>
      <c r="BO308" s="154"/>
      <c r="BP308" s="154"/>
      <c r="BQ308" s="154"/>
      <c r="BR308" s="154"/>
      <c r="BS308" s="154"/>
      <c r="BT308" s="154"/>
      <c r="BU308" s="154"/>
      <c r="BV308" s="154"/>
      <c r="BW308" s="154"/>
      <c r="BX308" s="154"/>
      <c r="BY308" s="154"/>
      <c r="BZ308" s="154"/>
      <c r="CA308" s="154"/>
      <c r="CB308" s="154"/>
      <c r="CC308" s="154"/>
      <c r="CD308" s="154"/>
      <c r="CE308" s="154"/>
      <c r="CF308" s="154"/>
      <c r="CG308" s="154"/>
    </row>
    <row r="309" spans="2:85" x14ac:dyDescent="0.2">
      <c r="B309" s="167"/>
      <c r="C309" s="16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c r="AY309" s="154"/>
      <c r="AZ309" s="154"/>
      <c r="BA309" s="154"/>
      <c r="BB309" s="154"/>
      <c r="BC309" s="154"/>
      <c r="BD309" s="154"/>
      <c r="BE309" s="154"/>
      <c r="BF309" s="154"/>
      <c r="BG309" s="154"/>
      <c r="BH309" s="154"/>
      <c r="BI309" s="154"/>
      <c r="BJ309" s="154"/>
      <c r="BK309" s="154"/>
      <c r="BL309" s="154"/>
      <c r="BM309" s="154"/>
      <c r="BN309" s="154"/>
      <c r="BO309" s="154"/>
      <c r="BP309" s="154"/>
      <c r="BQ309" s="154"/>
      <c r="BR309" s="154"/>
      <c r="BS309" s="154"/>
      <c r="BT309" s="154"/>
      <c r="BU309" s="154"/>
      <c r="BV309" s="154"/>
      <c r="BW309" s="154"/>
      <c r="BX309" s="154"/>
      <c r="BY309" s="154"/>
      <c r="BZ309" s="154"/>
      <c r="CA309" s="154"/>
      <c r="CB309" s="154"/>
      <c r="CC309" s="154"/>
      <c r="CD309" s="154"/>
      <c r="CE309" s="154"/>
      <c r="CF309" s="154"/>
      <c r="CG309" s="154"/>
    </row>
    <row r="310" spans="2:85" x14ac:dyDescent="0.2">
      <c r="B310" s="167"/>
      <c r="C310" s="16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c r="AY310" s="154"/>
      <c r="AZ310" s="154"/>
      <c r="BA310" s="154"/>
      <c r="BB310" s="154"/>
      <c r="BC310" s="154"/>
      <c r="BD310" s="154"/>
      <c r="BE310" s="154"/>
      <c r="BF310" s="154"/>
      <c r="BG310" s="154"/>
      <c r="BH310" s="154"/>
      <c r="BI310" s="154"/>
      <c r="BJ310" s="154"/>
      <c r="BK310" s="154"/>
      <c r="BL310" s="154"/>
      <c r="BM310" s="154"/>
      <c r="BN310" s="154"/>
      <c r="BO310" s="154"/>
      <c r="BP310" s="154"/>
      <c r="BQ310" s="154"/>
      <c r="BR310" s="154"/>
      <c r="BS310" s="154"/>
      <c r="BT310" s="154"/>
      <c r="BU310" s="154"/>
      <c r="BV310" s="154"/>
      <c r="BW310" s="154"/>
      <c r="BX310" s="154"/>
      <c r="BY310" s="154"/>
      <c r="BZ310" s="154"/>
      <c r="CA310" s="154"/>
      <c r="CB310" s="154"/>
      <c r="CC310" s="154"/>
      <c r="CD310" s="154"/>
      <c r="CE310" s="154"/>
      <c r="CF310" s="154"/>
      <c r="CG310" s="154"/>
    </row>
    <row r="311" spans="2:85" x14ac:dyDescent="0.2">
      <c r="B311" s="167"/>
      <c r="C311" s="16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c r="AY311" s="154"/>
      <c r="AZ311" s="154"/>
      <c r="BA311" s="154"/>
      <c r="BB311" s="154"/>
      <c r="BC311" s="154"/>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4"/>
      <c r="BZ311" s="154"/>
      <c r="CA311" s="154"/>
      <c r="CB311" s="154"/>
      <c r="CC311" s="154"/>
      <c r="CD311" s="154"/>
      <c r="CE311" s="154"/>
      <c r="CF311" s="154"/>
      <c r="CG311" s="154"/>
    </row>
    <row r="312" spans="2:85" x14ac:dyDescent="0.2">
      <c r="B312" s="167"/>
      <c r="C312" s="16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c r="AY312" s="154"/>
      <c r="AZ312" s="154"/>
      <c r="BA312" s="154"/>
      <c r="BB312" s="154"/>
      <c r="BC312" s="154"/>
      <c r="BD312" s="154"/>
      <c r="BE312" s="154"/>
      <c r="BF312" s="154"/>
      <c r="BG312" s="154"/>
      <c r="BH312" s="154"/>
      <c r="BI312" s="154"/>
      <c r="BJ312" s="154"/>
      <c r="BK312" s="154"/>
      <c r="BL312" s="154"/>
      <c r="BM312" s="154"/>
      <c r="BN312" s="154"/>
      <c r="BO312" s="154"/>
      <c r="BP312" s="154"/>
      <c r="BQ312" s="154"/>
      <c r="BR312" s="154"/>
      <c r="BS312" s="154"/>
      <c r="BT312" s="154"/>
      <c r="BU312" s="154"/>
      <c r="BV312" s="154"/>
      <c r="BW312" s="154"/>
      <c r="BX312" s="154"/>
      <c r="BY312" s="154"/>
      <c r="BZ312" s="154"/>
      <c r="CA312" s="154"/>
      <c r="CB312" s="154"/>
      <c r="CC312" s="154"/>
      <c r="CD312" s="154"/>
      <c r="CE312" s="154"/>
      <c r="CF312" s="154"/>
      <c r="CG312" s="154"/>
    </row>
    <row r="313" spans="2:85" x14ac:dyDescent="0.2">
      <c r="B313" s="167"/>
      <c r="C313" s="16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c r="AY313" s="154"/>
      <c r="AZ313" s="154"/>
      <c r="BA313" s="154"/>
      <c r="BB313" s="154"/>
      <c r="BC313" s="154"/>
      <c r="BD313" s="154"/>
      <c r="BE313" s="154"/>
      <c r="BF313" s="154"/>
      <c r="BG313" s="154"/>
      <c r="BH313" s="154"/>
      <c r="BI313" s="154"/>
      <c r="BJ313" s="154"/>
      <c r="BK313" s="154"/>
      <c r="BL313" s="154"/>
      <c r="BM313" s="154"/>
      <c r="BN313" s="154"/>
      <c r="BO313" s="154"/>
      <c r="BP313" s="154"/>
      <c r="BQ313" s="154"/>
      <c r="BR313" s="154"/>
      <c r="BS313" s="154"/>
      <c r="BT313" s="154"/>
      <c r="BU313" s="154"/>
      <c r="BV313" s="154"/>
      <c r="BW313" s="154"/>
      <c r="BX313" s="154"/>
      <c r="BY313" s="154"/>
      <c r="BZ313" s="154"/>
      <c r="CA313" s="154"/>
      <c r="CB313" s="154"/>
      <c r="CC313" s="154"/>
      <c r="CD313" s="154"/>
      <c r="CE313" s="154"/>
      <c r="CF313" s="154"/>
      <c r="CG313" s="154"/>
    </row>
    <row r="314" spans="2:85" x14ac:dyDescent="0.2">
      <c r="B314" s="167"/>
      <c r="C314" s="16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c r="AY314" s="154"/>
      <c r="AZ314" s="154"/>
      <c r="BA314" s="154"/>
      <c r="BB314" s="154"/>
      <c r="BC314" s="154"/>
      <c r="BD314" s="154"/>
      <c r="BE314" s="154"/>
      <c r="BF314" s="154"/>
      <c r="BG314" s="154"/>
      <c r="BH314" s="154"/>
      <c r="BI314" s="154"/>
      <c r="BJ314" s="154"/>
      <c r="BK314" s="154"/>
      <c r="BL314" s="154"/>
      <c r="BM314" s="154"/>
      <c r="BN314" s="154"/>
      <c r="BO314" s="154"/>
      <c r="BP314" s="154"/>
      <c r="BQ314" s="154"/>
      <c r="BR314" s="154"/>
      <c r="BS314" s="154"/>
      <c r="BT314" s="154"/>
      <c r="BU314" s="154"/>
      <c r="BV314" s="154"/>
      <c r="BW314" s="154"/>
      <c r="BX314" s="154"/>
      <c r="BY314" s="154"/>
      <c r="BZ314" s="154"/>
      <c r="CA314" s="154"/>
      <c r="CB314" s="154"/>
      <c r="CC314" s="154"/>
      <c r="CD314" s="154"/>
      <c r="CE314" s="154"/>
      <c r="CF314" s="154"/>
      <c r="CG314" s="154"/>
    </row>
    <row r="315" spans="2:85" x14ac:dyDescent="0.2">
      <c r="B315" s="167"/>
      <c r="C315" s="16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154"/>
      <c r="BC315" s="154"/>
      <c r="BD315" s="154"/>
      <c r="BE315" s="154"/>
      <c r="BF315" s="154"/>
      <c r="BG315" s="154"/>
      <c r="BH315" s="154"/>
      <c r="BI315" s="154"/>
      <c r="BJ315" s="154"/>
      <c r="BK315" s="154"/>
      <c r="BL315" s="154"/>
      <c r="BM315" s="154"/>
      <c r="BN315" s="154"/>
      <c r="BO315" s="154"/>
      <c r="BP315" s="154"/>
      <c r="BQ315" s="154"/>
      <c r="BR315" s="154"/>
      <c r="BS315" s="154"/>
      <c r="BT315" s="154"/>
      <c r="BU315" s="154"/>
      <c r="BV315" s="154"/>
      <c r="BW315" s="154"/>
      <c r="BX315" s="154"/>
      <c r="BY315" s="154"/>
      <c r="BZ315" s="154"/>
      <c r="CA315" s="154"/>
      <c r="CB315" s="154"/>
      <c r="CC315" s="154"/>
      <c r="CD315" s="154"/>
      <c r="CE315" s="154"/>
      <c r="CF315" s="154"/>
      <c r="CG315" s="154"/>
    </row>
    <row r="316" spans="2:85" x14ac:dyDescent="0.2">
      <c r="B316" s="167"/>
      <c r="C316" s="16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c r="AY316" s="154"/>
      <c r="AZ316" s="154"/>
      <c r="BA316" s="154"/>
      <c r="BB316" s="154"/>
      <c r="BC316" s="154"/>
      <c r="BD316" s="154"/>
      <c r="BE316" s="154"/>
      <c r="BF316" s="154"/>
      <c r="BG316" s="154"/>
      <c r="BH316" s="154"/>
      <c r="BI316" s="154"/>
      <c r="BJ316" s="154"/>
      <c r="BK316" s="154"/>
      <c r="BL316" s="154"/>
      <c r="BM316" s="154"/>
      <c r="BN316" s="154"/>
      <c r="BO316" s="154"/>
      <c r="BP316" s="154"/>
      <c r="BQ316" s="154"/>
      <c r="BR316" s="154"/>
      <c r="BS316" s="154"/>
      <c r="BT316" s="154"/>
      <c r="BU316" s="154"/>
      <c r="BV316" s="154"/>
      <c r="BW316" s="154"/>
      <c r="BX316" s="154"/>
      <c r="BY316" s="154"/>
      <c r="BZ316" s="154"/>
      <c r="CA316" s="154"/>
      <c r="CB316" s="154"/>
      <c r="CC316" s="154"/>
      <c r="CD316" s="154"/>
      <c r="CE316" s="154"/>
      <c r="CF316" s="154"/>
      <c r="CG316" s="154"/>
    </row>
    <row r="317" spans="2:85" x14ac:dyDescent="0.2">
      <c r="B317" s="167"/>
      <c r="C317" s="16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c r="AY317" s="154"/>
      <c r="AZ317" s="154"/>
      <c r="BA317" s="154"/>
      <c r="BB317" s="154"/>
      <c r="BC317" s="154"/>
      <c r="BD317" s="154"/>
      <c r="BE317" s="154"/>
      <c r="BF317" s="154"/>
      <c r="BG317" s="154"/>
      <c r="BH317" s="154"/>
      <c r="BI317" s="154"/>
      <c r="BJ317" s="154"/>
      <c r="BK317" s="154"/>
      <c r="BL317" s="154"/>
      <c r="BM317" s="154"/>
      <c r="BN317" s="154"/>
      <c r="BO317" s="154"/>
      <c r="BP317" s="154"/>
      <c r="BQ317" s="154"/>
      <c r="BR317" s="154"/>
      <c r="BS317" s="154"/>
      <c r="BT317" s="154"/>
      <c r="BU317" s="154"/>
      <c r="BV317" s="154"/>
      <c r="BW317" s="154"/>
      <c r="BX317" s="154"/>
      <c r="BY317" s="154"/>
      <c r="BZ317" s="154"/>
      <c r="CA317" s="154"/>
      <c r="CB317" s="154"/>
      <c r="CC317" s="154"/>
      <c r="CD317" s="154"/>
      <c r="CE317" s="154"/>
      <c r="CF317" s="154"/>
      <c r="CG317" s="154"/>
    </row>
    <row r="318" spans="2:85" x14ac:dyDescent="0.2">
      <c r="B318" s="167"/>
      <c r="C318" s="16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c r="AY318" s="154"/>
      <c r="AZ318" s="154"/>
      <c r="BA318" s="154"/>
      <c r="BB318" s="154"/>
      <c r="BC318" s="154"/>
      <c r="BD318" s="154"/>
      <c r="BE318" s="154"/>
      <c r="BF318" s="154"/>
      <c r="BG318" s="154"/>
      <c r="BH318" s="154"/>
      <c r="BI318" s="154"/>
      <c r="BJ318" s="154"/>
      <c r="BK318" s="154"/>
      <c r="BL318" s="154"/>
      <c r="BM318" s="154"/>
      <c r="BN318" s="154"/>
      <c r="BO318" s="154"/>
      <c r="BP318" s="154"/>
      <c r="BQ318" s="154"/>
      <c r="BR318" s="154"/>
      <c r="BS318" s="154"/>
      <c r="BT318" s="154"/>
      <c r="BU318" s="154"/>
      <c r="BV318" s="154"/>
      <c r="BW318" s="154"/>
      <c r="BX318" s="154"/>
      <c r="BY318" s="154"/>
      <c r="BZ318" s="154"/>
      <c r="CA318" s="154"/>
      <c r="CB318" s="154"/>
      <c r="CC318" s="154"/>
      <c r="CD318" s="154"/>
      <c r="CE318" s="154"/>
      <c r="CF318" s="154"/>
      <c r="CG318" s="154"/>
    </row>
    <row r="319" spans="2:85" x14ac:dyDescent="0.2">
      <c r="B319" s="167"/>
      <c r="C319" s="16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c r="AY319" s="154"/>
      <c r="AZ319" s="154"/>
      <c r="BA319" s="154"/>
      <c r="BB319" s="154"/>
      <c r="BC319" s="154"/>
      <c r="BD319" s="154"/>
      <c r="BE319" s="154"/>
      <c r="BF319" s="154"/>
      <c r="BG319" s="154"/>
      <c r="BH319" s="154"/>
      <c r="BI319" s="154"/>
      <c r="BJ319" s="154"/>
      <c r="BK319" s="154"/>
      <c r="BL319" s="154"/>
      <c r="BM319" s="154"/>
      <c r="BN319" s="154"/>
      <c r="BO319" s="154"/>
      <c r="BP319" s="154"/>
      <c r="BQ319" s="154"/>
      <c r="BR319" s="154"/>
      <c r="BS319" s="154"/>
      <c r="BT319" s="154"/>
      <c r="BU319" s="154"/>
      <c r="BV319" s="154"/>
      <c r="BW319" s="154"/>
      <c r="BX319" s="154"/>
      <c r="BY319" s="154"/>
      <c r="BZ319" s="154"/>
      <c r="CA319" s="154"/>
      <c r="CB319" s="154"/>
      <c r="CC319" s="154"/>
      <c r="CD319" s="154"/>
      <c r="CE319" s="154"/>
      <c r="CF319" s="154"/>
      <c r="CG319" s="154"/>
    </row>
    <row r="320" spans="2:85" x14ac:dyDescent="0.2">
      <c r="B320" s="167"/>
      <c r="C320" s="16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c r="AY320" s="154"/>
      <c r="AZ320" s="154"/>
      <c r="BA320" s="154"/>
      <c r="BB320" s="154"/>
      <c r="BC320" s="154"/>
      <c r="BD320" s="154"/>
      <c r="BE320" s="154"/>
      <c r="BF320" s="154"/>
      <c r="BG320" s="154"/>
      <c r="BH320" s="154"/>
      <c r="BI320" s="154"/>
      <c r="BJ320" s="154"/>
      <c r="BK320" s="154"/>
      <c r="BL320" s="154"/>
      <c r="BM320" s="154"/>
      <c r="BN320" s="154"/>
      <c r="BO320" s="154"/>
      <c r="BP320" s="154"/>
      <c r="BQ320" s="154"/>
      <c r="BR320" s="154"/>
      <c r="BS320" s="154"/>
      <c r="BT320" s="154"/>
      <c r="BU320" s="154"/>
      <c r="BV320" s="154"/>
      <c r="BW320" s="154"/>
      <c r="BX320" s="154"/>
      <c r="BY320" s="154"/>
      <c r="BZ320" s="154"/>
      <c r="CA320" s="154"/>
      <c r="CB320" s="154"/>
      <c r="CC320" s="154"/>
      <c r="CD320" s="154"/>
      <c r="CE320" s="154"/>
      <c r="CF320" s="154"/>
      <c r="CG320" s="154"/>
    </row>
    <row r="321" spans="2:85" x14ac:dyDescent="0.2">
      <c r="B321" s="167"/>
      <c r="C321" s="16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c r="BP321" s="154"/>
      <c r="BQ321" s="154"/>
      <c r="BR321" s="154"/>
      <c r="BS321" s="154"/>
      <c r="BT321" s="154"/>
      <c r="BU321" s="154"/>
      <c r="BV321" s="154"/>
      <c r="BW321" s="154"/>
      <c r="BX321" s="154"/>
      <c r="BY321" s="154"/>
      <c r="BZ321" s="154"/>
      <c r="CA321" s="154"/>
      <c r="CB321" s="154"/>
      <c r="CC321" s="154"/>
      <c r="CD321" s="154"/>
      <c r="CE321" s="154"/>
      <c r="CF321" s="154"/>
      <c r="CG321" s="154"/>
    </row>
    <row r="322" spans="2:85" x14ac:dyDescent="0.2">
      <c r="B322" s="167"/>
      <c r="C322" s="16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c r="AY322" s="154"/>
      <c r="AZ322" s="154"/>
      <c r="BA322" s="154"/>
      <c r="BB322" s="154"/>
      <c r="BC322" s="154"/>
      <c r="BD322" s="154"/>
      <c r="BE322" s="154"/>
      <c r="BF322" s="154"/>
      <c r="BG322" s="154"/>
      <c r="BH322" s="154"/>
      <c r="BI322" s="154"/>
      <c r="BJ322" s="154"/>
      <c r="BK322" s="154"/>
      <c r="BL322" s="154"/>
      <c r="BM322" s="154"/>
      <c r="BN322" s="154"/>
      <c r="BO322" s="154"/>
      <c r="BP322" s="154"/>
      <c r="BQ322" s="154"/>
      <c r="BR322" s="154"/>
      <c r="BS322" s="154"/>
      <c r="BT322" s="154"/>
      <c r="BU322" s="154"/>
      <c r="BV322" s="154"/>
      <c r="BW322" s="154"/>
      <c r="BX322" s="154"/>
      <c r="BY322" s="154"/>
      <c r="BZ322" s="154"/>
      <c r="CA322" s="154"/>
      <c r="CB322" s="154"/>
      <c r="CC322" s="154"/>
      <c r="CD322" s="154"/>
      <c r="CE322" s="154"/>
      <c r="CF322" s="154"/>
      <c r="CG322" s="154"/>
    </row>
    <row r="323" spans="2:85" x14ac:dyDescent="0.2">
      <c r="B323" s="167"/>
      <c r="C323" s="16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c r="AY323" s="154"/>
      <c r="AZ323" s="154"/>
      <c r="BA323" s="154"/>
      <c r="BB323" s="154"/>
      <c r="BC323" s="154"/>
      <c r="BD323" s="154"/>
      <c r="BE323" s="154"/>
      <c r="BF323" s="154"/>
      <c r="BG323" s="154"/>
      <c r="BH323" s="154"/>
      <c r="BI323" s="154"/>
      <c r="BJ323" s="154"/>
      <c r="BK323" s="154"/>
      <c r="BL323" s="154"/>
      <c r="BM323" s="154"/>
      <c r="BN323" s="154"/>
      <c r="BO323" s="154"/>
      <c r="BP323" s="154"/>
      <c r="BQ323" s="154"/>
      <c r="BR323" s="154"/>
      <c r="BS323" s="154"/>
      <c r="BT323" s="154"/>
      <c r="BU323" s="154"/>
      <c r="BV323" s="154"/>
      <c r="BW323" s="154"/>
      <c r="BX323" s="154"/>
      <c r="BY323" s="154"/>
      <c r="BZ323" s="154"/>
      <c r="CA323" s="154"/>
      <c r="CB323" s="154"/>
      <c r="CC323" s="154"/>
      <c r="CD323" s="154"/>
      <c r="CE323" s="154"/>
      <c r="CF323" s="154"/>
      <c r="CG323" s="154"/>
    </row>
    <row r="324" spans="2:85" x14ac:dyDescent="0.2">
      <c r="B324" s="167"/>
      <c r="C324" s="16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c r="AY324" s="154"/>
      <c r="AZ324" s="154"/>
      <c r="BA324" s="154"/>
      <c r="BB324" s="154"/>
      <c r="BC324" s="154"/>
      <c r="BD324" s="154"/>
      <c r="BE324" s="154"/>
      <c r="BF324" s="154"/>
      <c r="BG324" s="154"/>
      <c r="BH324" s="154"/>
      <c r="BI324" s="154"/>
      <c r="BJ324" s="154"/>
      <c r="BK324" s="154"/>
      <c r="BL324" s="154"/>
      <c r="BM324" s="154"/>
      <c r="BN324" s="154"/>
      <c r="BO324" s="154"/>
      <c r="BP324" s="154"/>
      <c r="BQ324" s="154"/>
      <c r="BR324" s="154"/>
      <c r="BS324" s="154"/>
      <c r="BT324" s="154"/>
      <c r="BU324" s="154"/>
      <c r="BV324" s="154"/>
      <c r="BW324" s="154"/>
      <c r="BX324" s="154"/>
      <c r="BY324" s="154"/>
      <c r="BZ324" s="154"/>
      <c r="CA324" s="154"/>
      <c r="CB324" s="154"/>
      <c r="CC324" s="154"/>
      <c r="CD324" s="154"/>
      <c r="CE324" s="154"/>
      <c r="CF324" s="154"/>
      <c r="CG324" s="154"/>
    </row>
    <row r="325" spans="2:85" x14ac:dyDescent="0.2">
      <c r="B325" s="167"/>
      <c r="C325" s="16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154"/>
      <c r="BB325" s="154"/>
      <c r="BC325" s="154"/>
      <c r="BD325" s="154"/>
      <c r="BE325" s="154"/>
      <c r="BF325" s="154"/>
      <c r="BG325" s="154"/>
      <c r="BH325" s="154"/>
      <c r="BI325" s="154"/>
      <c r="BJ325" s="154"/>
      <c r="BK325" s="154"/>
      <c r="BL325" s="154"/>
      <c r="BM325" s="154"/>
      <c r="BN325" s="154"/>
      <c r="BO325" s="154"/>
      <c r="BP325" s="154"/>
      <c r="BQ325" s="154"/>
      <c r="BR325" s="154"/>
      <c r="BS325" s="154"/>
      <c r="BT325" s="154"/>
      <c r="BU325" s="154"/>
      <c r="BV325" s="154"/>
      <c r="BW325" s="154"/>
      <c r="BX325" s="154"/>
      <c r="BY325" s="154"/>
      <c r="BZ325" s="154"/>
      <c r="CA325" s="154"/>
      <c r="CB325" s="154"/>
      <c r="CC325" s="154"/>
      <c r="CD325" s="154"/>
      <c r="CE325" s="154"/>
      <c r="CF325" s="154"/>
      <c r="CG325" s="154"/>
    </row>
    <row r="326" spans="2:85" x14ac:dyDescent="0.2">
      <c r="B326" s="167"/>
      <c r="C326" s="16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c r="AY326" s="154"/>
      <c r="AZ326" s="154"/>
      <c r="BA326" s="154"/>
      <c r="BB326" s="154"/>
      <c r="BC326" s="154"/>
      <c r="BD326" s="154"/>
      <c r="BE326" s="154"/>
      <c r="BF326" s="154"/>
      <c r="BG326" s="154"/>
      <c r="BH326" s="154"/>
      <c r="BI326" s="154"/>
      <c r="BJ326" s="154"/>
      <c r="BK326" s="154"/>
      <c r="BL326" s="154"/>
      <c r="BM326" s="154"/>
      <c r="BN326" s="154"/>
      <c r="BO326" s="154"/>
      <c r="BP326" s="154"/>
      <c r="BQ326" s="154"/>
      <c r="BR326" s="154"/>
      <c r="BS326" s="154"/>
      <c r="BT326" s="154"/>
      <c r="BU326" s="154"/>
      <c r="BV326" s="154"/>
      <c r="BW326" s="154"/>
      <c r="BX326" s="154"/>
      <c r="BY326" s="154"/>
      <c r="BZ326" s="154"/>
      <c r="CA326" s="154"/>
      <c r="CB326" s="154"/>
      <c r="CC326" s="154"/>
      <c r="CD326" s="154"/>
      <c r="CE326" s="154"/>
      <c r="CF326" s="154"/>
      <c r="CG326" s="154"/>
    </row>
    <row r="327" spans="2:85" x14ac:dyDescent="0.2">
      <c r="B327" s="167"/>
      <c r="C327" s="16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c r="AY327" s="154"/>
      <c r="AZ327" s="154"/>
      <c r="BA327" s="154"/>
      <c r="BB327" s="154"/>
      <c r="BC327" s="154"/>
      <c r="BD327" s="154"/>
      <c r="BE327" s="154"/>
      <c r="BF327" s="154"/>
      <c r="BG327" s="154"/>
      <c r="BH327" s="154"/>
      <c r="BI327" s="154"/>
      <c r="BJ327" s="154"/>
      <c r="BK327" s="154"/>
      <c r="BL327" s="154"/>
      <c r="BM327" s="154"/>
      <c r="BN327" s="154"/>
      <c r="BO327" s="154"/>
      <c r="BP327" s="154"/>
      <c r="BQ327" s="154"/>
      <c r="BR327" s="154"/>
      <c r="BS327" s="154"/>
      <c r="BT327" s="154"/>
      <c r="BU327" s="154"/>
      <c r="BV327" s="154"/>
      <c r="BW327" s="154"/>
      <c r="BX327" s="154"/>
      <c r="BY327" s="154"/>
      <c r="BZ327" s="154"/>
      <c r="CA327" s="154"/>
      <c r="CB327" s="154"/>
      <c r="CC327" s="154"/>
      <c r="CD327" s="154"/>
      <c r="CE327" s="154"/>
      <c r="CF327" s="154"/>
      <c r="CG327" s="154"/>
    </row>
    <row r="328" spans="2:85" x14ac:dyDescent="0.2">
      <c r="B328" s="167"/>
      <c r="C328" s="16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c r="AY328" s="154"/>
      <c r="AZ328" s="154"/>
      <c r="BA328" s="154"/>
      <c r="BB328" s="154"/>
      <c r="BC328" s="154"/>
      <c r="BD328" s="154"/>
      <c r="BE328" s="154"/>
      <c r="BF328" s="154"/>
      <c r="BG328" s="154"/>
      <c r="BH328" s="154"/>
      <c r="BI328" s="154"/>
      <c r="BJ328" s="154"/>
      <c r="BK328" s="154"/>
      <c r="BL328" s="154"/>
      <c r="BM328" s="154"/>
      <c r="BN328" s="154"/>
      <c r="BO328" s="154"/>
      <c r="BP328" s="154"/>
      <c r="BQ328" s="154"/>
      <c r="BR328" s="154"/>
      <c r="BS328" s="154"/>
      <c r="BT328" s="154"/>
      <c r="BU328" s="154"/>
      <c r="BV328" s="154"/>
      <c r="BW328" s="154"/>
      <c r="BX328" s="154"/>
      <c r="BY328" s="154"/>
      <c r="BZ328" s="154"/>
      <c r="CA328" s="154"/>
      <c r="CB328" s="154"/>
      <c r="CC328" s="154"/>
      <c r="CD328" s="154"/>
      <c r="CE328" s="154"/>
      <c r="CF328" s="154"/>
      <c r="CG328" s="154"/>
    </row>
    <row r="329" spans="2:85" x14ac:dyDescent="0.2">
      <c r="B329" s="167"/>
      <c r="C329" s="16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c r="AY329" s="154"/>
      <c r="AZ329" s="154"/>
      <c r="BA329" s="154"/>
      <c r="BB329" s="154"/>
      <c r="BC329" s="154"/>
      <c r="BD329" s="154"/>
      <c r="BE329" s="154"/>
      <c r="BF329" s="154"/>
      <c r="BG329" s="154"/>
      <c r="BH329" s="154"/>
      <c r="BI329" s="154"/>
      <c r="BJ329" s="154"/>
      <c r="BK329" s="154"/>
      <c r="BL329" s="154"/>
      <c r="BM329" s="154"/>
      <c r="BN329" s="154"/>
      <c r="BO329" s="154"/>
      <c r="BP329" s="154"/>
      <c r="BQ329" s="154"/>
      <c r="BR329" s="154"/>
      <c r="BS329" s="154"/>
      <c r="BT329" s="154"/>
      <c r="BU329" s="154"/>
      <c r="BV329" s="154"/>
      <c r="BW329" s="154"/>
      <c r="BX329" s="154"/>
      <c r="BY329" s="154"/>
      <c r="BZ329" s="154"/>
      <c r="CA329" s="154"/>
      <c r="CB329" s="154"/>
      <c r="CC329" s="154"/>
      <c r="CD329" s="154"/>
      <c r="CE329" s="154"/>
      <c r="CF329" s="154"/>
      <c r="CG329" s="154"/>
    </row>
    <row r="330" spans="2:85" x14ac:dyDescent="0.2">
      <c r="B330" s="167"/>
      <c r="C330" s="16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4"/>
      <c r="BC330" s="154"/>
      <c r="BD330" s="154"/>
      <c r="BE330" s="154"/>
      <c r="BF330" s="154"/>
      <c r="BG330" s="154"/>
      <c r="BH330" s="154"/>
      <c r="BI330" s="154"/>
      <c r="BJ330" s="154"/>
      <c r="BK330" s="154"/>
      <c r="BL330" s="154"/>
      <c r="BM330" s="154"/>
      <c r="BN330" s="154"/>
      <c r="BO330" s="154"/>
      <c r="BP330" s="154"/>
      <c r="BQ330" s="154"/>
      <c r="BR330" s="154"/>
      <c r="BS330" s="154"/>
      <c r="BT330" s="154"/>
      <c r="BU330" s="154"/>
      <c r="BV330" s="154"/>
      <c r="BW330" s="154"/>
      <c r="BX330" s="154"/>
      <c r="BY330" s="154"/>
      <c r="BZ330" s="154"/>
      <c r="CA330" s="154"/>
      <c r="CB330" s="154"/>
      <c r="CC330" s="154"/>
      <c r="CD330" s="154"/>
      <c r="CE330" s="154"/>
      <c r="CF330" s="154"/>
      <c r="CG330" s="154"/>
    </row>
    <row r="331" spans="2:85" x14ac:dyDescent="0.2">
      <c r="B331" s="167"/>
      <c r="C331" s="16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c r="AY331" s="154"/>
      <c r="AZ331" s="154"/>
      <c r="BA331" s="154"/>
      <c r="BB331" s="154"/>
      <c r="BC331" s="154"/>
      <c r="BD331" s="154"/>
      <c r="BE331" s="154"/>
      <c r="BF331" s="154"/>
      <c r="BG331" s="154"/>
      <c r="BH331" s="154"/>
      <c r="BI331" s="154"/>
      <c r="BJ331" s="154"/>
      <c r="BK331" s="154"/>
      <c r="BL331" s="154"/>
      <c r="BM331" s="154"/>
      <c r="BN331" s="154"/>
      <c r="BO331" s="154"/>
      <c r="BP331" s="154"/>
      <c r="BQ331" s="154"/>
      <c r="BR331" s="154"/>
      <c r="BS331" s="154"/>
      <c r="BT331" s="154"/>
      <c r="BU331" s="154"/>
      <c r="BV331" s="154"/>
      <c r="BW331" s="154"/>
      <c r="BX331" s="154"/>
      <c r="BY331" s="154"/>
      <c r="BZ331" s="154"/>
      <c r="CA331" s="154"/>
      <c r="CB331" s="154"/>
      <c r="CC331" s="154"/>
      <c r="CD331" s="154"/>
      <c r="CE331" s="154"/>
      <c r="CF331" s="154"/>
      <c r="CG331" s="154"/>
    </row>
    <row r="332" spans="2:85" x14ac:dyDescent="0.2">
      <c r="B332" s="167"/>
      <c r="C332" s="16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c r="AY332" s="154"/>
      <c r="AZ332" s="154"/>
      <c r="BA332" s="154"/>
      <c r="BB332" s="154"/>
      <c r="BC332" s="154"/>
      <c r="BD332" s="154"/>
      <c r="BE332" s="154"/>
      <c r="BF332" s="154"/>
      <c r="BG332" s="154"/>
      <c r="BH332" s="154"/>
      <c r="BI332" s="154"/>
      <c r="BJ332" s="154"/>
      <c r="BK332" s="154"/>
      <c r="BL332" s="154"/>
      <c r="BM332" s="154"/>
      <c r="BN332" s="154"/>
      <c r="BO332" s="154"/>
      <c r="BP332" s="154"/>
      <c r="BQ332" s="154"/>
      <c r="BR332" s="154"/>
      <c r="BS332" s="154"/>
      <c r="BT332" s="154"/>
      <c r="BU332" s="154"/>
      <c r="BV332" s="154"/>
      <c r="BW332" s="154"/>
      <c r="BX332" s="154"/>
      <c r="BY332" s="154"/>
      <c r="BZ332" s="154"/>
      <c r="CA332" s="154"/>
      <c r="CB332" s="154"/>
      <c r="CC332" s="154"/>
      <c r="CD332" s="154"/>
      <c r="CE332" s="154"/>
      <c r="CF332" s="154"/>
      <c r="CG332" s="154"/>
    </row>
    <row r="333" spans="2:85" x14ac:dyDescent="0.2">
      <c r="B333" s="167"/>
      <c r="C333" s="16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c r="AY333" s="154"/>
      <c r="AZ333" s="154"/>
      <c r="BA333" s="154"/>
      <c r="BB333" s="154"/>
      <c r="BC333" s="154"/>
      <c r="BD333" s="154"/>
      <c r="BE333" s="154"/>
      <c r="BF333" s="154"/>
      <c r="BG333" s="154"/>
      <c r="BH333" s="154"/>
      <c r="BI333" s="154"/>
      <c r="BJ333" s="154"/>
      <c r="BK333" s="154"/>
      <c r="BL333" s="154"/>
      <c r="BM333" s="154"/>
      <c r="BN333" s="154"/>
      <c r="BO333" s="154"/>
      <c r="BP333" s="154"/>
      <c r="BQ333" s="154"/>
      <c r="BR333" s="154"/>
      <c r="BS333" s="154"/>
      <c r="BT333" s="154"/>
      <c r="BU333" s="154"/>
      <c r="BV333" s="154"/>
      <c r="BW333" s="154"/>
      <c r="BX333" s="154"/>
      <c r="BY333" s="154"/>
      <c r="BZ333" s="154"/>
      <c r="CA333" s="154"/>
      <c r="CB333" s="154"/>
      <c r="CC333" s="154"/>
      <c r="CD333" s="154"/>
      <c r="CE333" s="154"/>
      <c r="CF333" s="154"/>
      <c r="CG333" s="154"/>
    </row>
    <row r="334" spans="2:85" x14ac:dyDescent="0.2">
      <c r="B334" s="167"/>
      <c r="C334" s="16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c r="AY334" s="154"/>
      <c r="AZ334" s="154"/>
      <c r="BA334" s="154"/>
      <c r="BB334" s="154"/>
      <c r="BC334" s="154"/>
      <c r="BD334" s="154"/>
      <c r="BE334" s="154"/>
      <c r="BF334" s="154"/>
      <c r="BG334" s="154"/>
      <c r="BH334" s="154"/>
      <c r="BI334" s="154"/>
      <c r="BJ334" s="154"/>
      <c r="BK334" s="154"/>
      <c r="BL334" s="154"/>
      <c r="BM334" s="154"/>
      <c r="BN334" s="154"/>
      <c r="BO334" s="154"/>
      <c r="BP334" s="154"/>
      <c r="BQ334" s="154"/>
      <c r="BR334" s="154"/>
      <c r="BS334" s="154"/>
      <c r="BT334" s="154"/>
      <c r="BU334" s="154"/>
      <c r="BV334" s="154"/>
      <c r="BW334" s="154"/>
      <c r="BX334" s="154"/>
      <c r="BY334" s="154"/>
      <c r="BZ334" s="154"/>
      <c r="CA334" s="154"/>
      <c r="CB334" s="154"/>
      <c r="CC334" s="154"/>
      <c r="CD334" s="154"/>
      <c r="CE334" s="154"/>
      <c r="CF334" s="154"/>
      <c r="CG334" s="154"/>
    </row>
    <row r="335" spans="2:85" x14ac:dyDescent="0.2">
      <c r="B335" s="167"/>
      <c r="C335" s="16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c r="AY335" s="154"/>
      <c r="AZ335" s="154"/>
      <c r="BA335" s="154"/>
      <c r="BB335" s="154"/>
      <c r="BC335" s="154"/>
      <c r="BD335" s="154"/>
      <c r="BE335" s="154"/>
      <c r="BF335" s="154"/>
      <c r="BG335" s="154"/>
      <c r="BH335" s="154"/>
      <c r="BI335" s="154"/>
      <c r="BJ335" s="154"/>
      <c r="BK335" s="154"/>
      <c r="BL335" s="154"/>
      <c r="BM335" s="154"/>
      <c r="BN335" s="154"/>
      <c r="BO335" s="154"/>
      <c r="BP335" s="154"/>
      <c r="BQ335" s="154"/>
      <c r="BR335" s="154"/>
      <c r="BS335" s="154"/>
      <c r="BT335" s="154"/>
      <c r="BU335" s="154"/>
      <c r="BV335" s="154"/>
      <c r="BW335" s="154"/>
      <c r="BX335" s="154"/>
      <c r="BY335" s="154"/>
      <c r="BZ335" s="154"/>
      <c r="CA335" s="154"/>
      <c r="CB335" s="154"/>
      <c r="CC335" s="154"/>
      <c r="CD335" s="154"/>
      <c r="CE335" s="154"/>
      <c r="CF335" s="154"/>
      <c r="CG335" s="154"/>
    </row>
    <row r="336" spans="2:85" x14ac:dyDescent="0.2">
      <c r="B336" s="167"/>
      <c r="C336" s="16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c r="AY336" s="154"/>
      <c r="AZ336" s="154"/>
      <c r="BA336" s="154"/>
      <c r="BB336" s="154"/>
      <c r="BC336" s="154"/>
      <c r="BD336" s="154"/>
      <c r="BE336" s="154"/>
      <c r="BF336" s="154"/>
      <c r="BG336" s="154"/>
      <c r="BH336" s="154"/>
      <c r="BI336" s="154"/>
      <c r="BJ336" s="154"/>
      <c r="BK336" s="154"/>
      <c r="BL336" s="154"/>
      <c r="BM336" s="154"/>
      <c r="BN336" s="154"/>
      <c r="BO336" s="154"/>
      <c r="BP336" s="154"/>
      <c r="BQ336" s="154"/>
      <c r="BR336" s="154"/>
      <c r="BS336" s="154"/>
      <c r="BT336" s="154"/>
      <c r="BU336" s="154"/>
      <c r="BV336" s="154"/>
      <c r="BW336" s="154"/>
      <c r="BX336" s="154"/>
      <c r="BY336" s="154"/>
      <c r="BZ336" s="154"/>
      <c r="CA336" s="154"/>
      <c r="CB336" s="154"/>
      <c r="CC336" s="154"/>
      <c r="CD336" s="154"/>
      <c r="CE336" s="154"/>
      <c r="CF336" s="154"/>
      <c r="CG336" s="154"/>
    </row>
    <row r="337" spans="2:85" x14ac:dyDescent="0.2">
      <c r="B337" s="167"/>
      <c r="C337" s="16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c r="AY337" s="154"/>
      <c r="AZ337" s="154"/>
      <c r="BA337" s="154"/>
      <c r="BB337" s="154"/>
      <c r="BC337" s="154"/>
      <c r="BD337" s="154"/>
      <c r="BE337" s="154"/>
      <c r="BF337" s="154"/>
      <c r="BG337" s="154"/>
      <c r="BH337" s="154"/>
      <c r="BI337" s="154"/>
      <c r="BJ337" s="154"/>
      <c r="BK337" s="154"/>
      <c r="BL337" s="154"/>
      <c r="BM337" s="154"/>
      <c r="BN337" s="154"/>
      <c r="BO337" s="154"/>
      <c r="BP337" s="154"/>
      <c r="BQ337" s="154"/>
      <c r="BR337" s="154"/>
      <c r="BS337" s="154"/>
      <c r="BT337" s="154"/>
      <c r="BU337" s="154"/>
      <c r="BV337" s="154"/>
      <c r="BW337" s="154"/>
      <c r="BX337" s="154"/>
      <c r="BY337" s="154"/>
      <c r="BZ337" s="154"/>
      <c r="CA337" s="154"/>
      <c r="CB337" s="154"/>
      <c r="CC337" s="154"/>
      <c r="CD337" s="154"/>
      <c r="CE337" s="154"/>
      <c r="CF337" s="154"/>
      <c r="CG337" s="154"/>
    </row>
    <row r="338" spans="2:85" x14ac:dyDescent="0.2">
      <c r="B338" s="167"/>
      <c r="C338" s="16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c r="AY338" s="154"/>
      <c r="AZ338" s="154"/>
      <c r="BA338" s="154"/>
      <c r="BB338" s="154"/>
      <c r="BC338" s="154"/>
      <c r="BD338" s="154"/>
      <c r="BE338" s="154"/>
      <c r="BF338" s="154"/>
      <c r="BG338" s="154"/>
      <c r="BH338" s="154"/>
      <c r="BI338" s="154"/>
      <c r="BJ338" s="154"/>
      <c r="BK338" s="154"/>
      <c r="BL338" s="154"/>
      <c r="BM338" s="154"/>
      <c r="BN338" s="154"/>
      <c r="BO338" s="154"/>
      <c r="BP338" s="154"/>
      <c r="BQ338" s="154"/>
      <c r="BR338" s="154"/>
      <c r="BS338" s="154"/>
      <c r="BT338" s="154"/>
      <c r="BU338" s="154"/>
      <c r="BV338" s="154"/>
      <c r="BW338" s="154"/>
      <c r="BX338" s="154"/>
      <c r="BY338" s="154"/>
      <c r="BZ338" s="154"/>
      <c r="CA338" s="154"/>
      <c r="CB338" s="154"/>
      <c r="CC338" s="154"/>
      <c r="CD338" s="154"/>
      <c r="CE338" s="154"/>
      <c r="CF338" s="154"/>
      <c r="CG338" s="154"/>
    </row>
    <row r="339" spans="2:85" x14ac:dyDescent="0.2">
      <c r="B339" s="167"/>
      <c r="C339" s="16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c r="AY339" s="154"/>
      <c r="AZ339" s="154"/>
      <c r="BA339" s="154"/>
      <c r="BB339" s="154"/>
      <c r="BC339" s="154"/>
      <c r="BD339" s="154"/>
      <c r="BE339" s="154"/>
      <c r="BF339" s="154"/>
      <c r="BG339" s="154"/>
      <c r="BH339" s="154"/>
      <c r="BI339" s="154"/>
      <c r="BJ339" s="154"/>
      <c r="BK339" s="154"/>
      <c r="BL339" s="154"/>
      <c r="BM339" s="154"/>
      <c r="BN339" s="154"/>
      <c r="BO339" s="154"/>
      <c r="BP339" s="154"/>
      <c r="BQ339" s="154"/>
      <c r="BR339" s="154"/>
      <c r="BS339" s="154"/>
      <c r="BT339" s="154"/>
      <c r="BU339" s="154"/>
      <c r="BV339" s="154"/>
      <c r="BW339" s="154"/>
      <c r="BX339" s="154"/>
      <c r="BY339" s="154"/>
      <c r="BZ339" s="154"/>
      <c r="CA339" s="154"/>
      <c r="CB339" s="154"/>
      <c r="CC339" s="154"/>
      <c r="CD339" s="154"/>
      <c r="CE339" s="154"/>
      <c r="CF339" s="154"/>
      <c r="CG339" s="154"/>
    </row>
    <row r="340" spans="2:85" x14ac:dyDescent="0.2">
      <c r="B340" s="167"/>
      <c r="C340" s="16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c r="AY340" s="154"/>
      <c r="AZ340" s="154"/>
      <c r="BA340" s="154"/>
      <c r="BB340" s="154"/>
      <c r="BC340" s="154"/>
      <c r="BD340" s="154"/>
      <c r="BE340" s="154"/>
      <c r="BF340" s="154"/>
      <c r="BG340" s="154"/>
      <c r="BH340" s="154"/>
      <c r="BI340" s="154"/>
      <c r="BJ340" s="154"/>
      <c r="BK340" s="154"/>
      <c r="BL340" s="154"/>
      <c r="BM340" s="154"/>
      <c r="BN340" s="154"/>
      <c r="BO340" s="154"/>
      <c r="BP340" s="154"/>
      <c r="BQ340" s="154"/>
      <c r="BR340" s="154"/>
      <c r="BS340" s="154"/>
      <c r="BT340" s="154"/>
      <c r="BU340" s="154"/>
      <c r="BV340" s="154"/>
      <c r="BW340" s="154"/>
      <c r="BX340" s="154"/>
      <c r="BY340" s="154"/>
      <c r="BZ340" s="154"/>
      <c r="CA340" s="154"/>
      <c r="CB340" s="154"/>
      <c r="CC340" s="154"/>
      <c r="CD340" s="154"/>
      <c r="CE340" s="154"/>
      <c r="CF340" s="154"/>
      <c r="CG340" s="154"/>
    </row>
    <row r="341" spans="2:85" x14ac:dyDescent="0.2">
      <c r="B341" s="167"/>
      <c r="C341" s="16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154"/>
      <c r="BH341" s="154"/>
      <c r="BI341" s="154"/>
      <c r="BJ341" s="154"/>
      <c r="BK341" s="154"/>
      <c r="BL341" s="154"/>
      <c r="BM341" s="154"/>
      <c r="BN341" s="154"/>
      <c r="BO341" s="154"/>
      <c r="BP341" s="154"/>
      <c r="BQ341" s="154"/>
      <c r="BR341" s="154"/>
      <c r="BS341" s="154"/>
      <c r="BT341" s="154"/>
      <c r="BU341" s="154"/>
      <c r="BV341" s="154"/>
      <c r="BW341" s="154"/>
      <c r="BX341" s="154"/>
      <c r="BY341" s="154"/>
      <c r="BZ341" s="154"/>
      <c r="CA341" s="154"/>
      <c r="CB341" s="154"/>
      <c r="CC341" s="154"/>
      <c r="CD341" s="154"/>
      <c r="CE341" s="154"/>
      <c r="CF341" s="154"/>
      <c r="CG341" s="154"/>
    </row>
    <row r="342" spans="2:85" x14ac:dyDescent="0.2">
      <c r="B342" s="167"/>
      <c r="C342" s="16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c r="AY342" s="154"/>
      <c r="AZ342" s="154"/>
      <c r="BA342" s="154"/>
      <c r="BB342" s="154"/>
      <c r="BC342" s="154"/>
      <c r="BD342" s="154"/>
      <c r="BE342" s="154"/>
      <c r="BF342" s="154"/>
      <c r="BG342" s="154"/>
      <c r="BH342" s="154"/>
      <c r="BI342" s="154"/>
      <c r="BJ342" s="154"/>
      <c r="BK342" s="154"/>
      <c r="BL342" s="154"/>
      <c r="BM342" s="154"/>
      <c r="BN342" s="154"/>
      <c r="BO342" s="154"/>
      <c r="BP342" s="154"/>
      <c r="BQ342" s="154"/>
      <c r="BR342" s="154"/>
      <c r="BS342" s="154"/>
      <c r="BT342" s="154"/>
      <c r="BU342" s="154"/>
      <c r="BV342" s="154"/>
      <c r="BW342" s="154"/>
      <c r="BX342" s="154"/>
      <c r="BY342" s="154"/>
      <c r="BZ342" s="154"/>
      <c r="CA342" s="154"/>
      <c r="CB342" s="154"/>
      <c r="CC342" s="154"/>
      <c r="CD342" s="154"/>
      <c r="CE342" s="154"/>
      <c r="CF342" s="154"/>
      <c r="CG342" s="154"/>
    </row>
    <row r="343" spans="2:85" x14ac:dyDescent="0.2">
      <c r="B343" s="167"/>
      <c r="C343" s="16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c r="BU343" s="154"/>
      <c r="BV343" s="154"/>
      <c r="BW343" s="154"/>
      <c r="BX343" s="154"/>
      <c r="BY343" s="154"/>
      <c r="BZ343" s="154"/>
      <c r="CA343" s="154"/>
      <c r="CB343" s="154"/>
      <c r="CC343" s="154"/>
      <c r="CD343" s="154"/>
      <c r="CE343" s="154"/>
      <c r="CF343" s="154"/>
      <c r="CG343" s="154"/>
    </row>
    <row r="344" spans="2:85" x14ac:dyDescent="0.2">
      <c r="B344" s="167"/>
      <c r="C344" s="16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c r="BU344" s="154"/>
      <c r="BV344" s="154"/>
      <c r="BW344" s="154"/>
      <c r="BX344" s="154"/>
      <c r="BY344" s="154"/>
      <c r="BZ344" s="154"/>
      <c r="CA344" s="154"/>
      <c r="CB344" s="154"/>
      <c r="CC344" s="154"/>
      <c r="CD344" s="154"/>
      <c r="CE344" s="154"/>
      <c r="CF344" s="154"/>
      <c r="CG344" s="154"/>
    </row>
    <row r="345" spans="2:85" x14ac:dyDescent="0.2">
      <c r="B345" s="167"/>
      <c r="C345" s="16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c r="BU345" s="154"/>
      <c r="BV345" s="154"/>
      <c r="BW345" s="154"/>
      <c r="BX345" s="154"/>
      <c r="BY345" s="154"/>
      <c r="BZ345" s="154"/>
      <c r="CA345" s="154"/>
      <c r="CB345" s="154"/>
      <c r="CC345" s="154"/>
      <c r="CD345" s="154"/>
      <c r="CE345" s="154"/>
      <c r="CF345" s="154"/>
      <c r="CG345" s="154"/>
    </row>
    <row r="346" spans="2:85" x14ac:dyDescent="0.2">
      <c r="B346" s="167"/>
      <c r="C346" s="16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c r="AY346" s="154"/>
      <c r="AZ346" s="154"/>
      <c r="BA346" s="154"/>
      <c r="BB346" s="154"/>
      <c r="BC346" s="154"/>
      <c r="BD346" s="154"/>
      <c r="BE346" s="154"/>
      <c r="BF346" s="154"/>
      <c r="BG346" s="154"/>
      <c r="BH346" s="154"/>
      <c r="BI346" s="154"/>
      <c r="BJ346" s="154"/>
      <c r="BK346" s="154"/>
      <c r="BL346" s="154"/>
      <c r="BM346" s="154"/>
      <c r="BN346" s="154"/>
      <c r="BO346" s="154"/>
      <c r="BP346" s="154"/>
      <c r="BQ346" s="154"/>
      <c r="BR346" s="154"/>
      <c r="BS346" s="154"/>
      <c r="BT346" s="154"/>
      <c r="BU346" s="154"/>
      <c r="BV346" s="154"/>
      <c r="BW346" s="154"/>
      <c r="BX346" s="154"/>
      <c r="BY346" s="154"/>
      <c r="BZ346" s="154"/>
      <c r="CA346" s="154"/>
      <c r="CB346" s="154"/>
      <c r="CC346" s="154"/>
      <c r="CD346" s="154"/>
      <c r="CE346" s="154"/>
      <c r="CF346" s="154"/>
      <c r="CG346" s="154"/>
    </row>
    <row r="347" spans="2:85" x14ac:dyDescent="0.2">
      <c r="B347" s="167"/>
      <c r="C347" s="16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c r="AY347" s="154"/>
      <c r="AZ347" s="154"/>
      <c r="BA347" s="154"/>
      <c r="BB347" s="154"/>
      <c r="BC347" s="154"/>
      <c r="BD347" s="154"/>
      <c r="BE347" s="154"/>
      <c r="BF347" s="154"/>
      <c r="BG347" s="154"/>
      <c r="BH347" s="154"/>
      <c r="BI347" s="154"/>
      <c r="BJ347" s="154"/>
      <c r="BK347" s="154"/>
      <c r="BL347" s="154"/>
      <c r="BM347" s="154"/>
      <c r="BN347" s="154"/>
      <c r="BO347" s="154"/>
      <c r="BP347" s="154"/>
      <c r="BQ347" s="154"/>
      <c r="BR347" s="154"/>
      <c r="BS347" s="154"/>
      <c r="BT347" s="154"/>
      <c r="BU347" s="154"/>
      <c r="BV347" s="154"/>
      <c r="BW347" s="154"/>
      <c r="BX347" s="154"/>
      <c r="BY347" s="154"/>
      <c r="BZ347" s="154"/>
      <c r="CA347" s="154"/>
      <c r="CB347" s="154"/>
      <c r="CC347" s="154"/>
      <c r="CD347" s="154"/>
      <c r="CE347" s="154"/>
      <c r="CF347" s="154"/>
      <c r="CG347" s="154"/>
    </row>
    <row r="348" spans="2:85" x14ac:dyDescent="0.2">
      <c r="B348" s="167"/>
      <c r="C348" s="16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c r="AY348" s="154"/>
      <c r="AZ348" s="154"/>
      <c r="BA348" s="154"/>
      <c r="BB348" s="154"/>
      <c r="BC348" s="154"/>
      <c r="BD348" s="154"/>
      <c r="BE348" s="154"/>
      <c r="BF348" s="154"/>
      <c r="BG348" s="154"/>
      <c r="BH348" s="154"/>
      <c r="BI348" s="154"/>
      <c r="BJ348" s="154"/>
      <c r="BK348" s="154"/>
      <c r="BL348" s="154"/>
      <c r="BM348" s="154"/>
      <c r="BN348" s="154"/>
      <c r="BO348" s="154"/>
      <c r="BP348" s="154"/>
      <c r="BQ348" s="154"/>
      <c r="BR348" s="154"/>
      <c r="BS348" s="154"/>
      <c r="BT348" s="154"/>
      <c r="BU348" s="154"/>
      <c r="BV348" s="154"/>
      <c r="BW348" s="154"/>
      <c r="BX348" s="154"/>
      <c r="BY348" s="154"/>
      <c r="BZ348" s="154"/>
      <c r="CA348" s="154"/>
      <c r="CB348" s="154"/>
      <c r="CC348" s="154"/>
      <c r="CD348" s="154"/>
      <c r="CE348" s="154"/>
      <c r="CF348" s="154"/>
      <c r="CG348" s="154"/>
    </row>
    <row r="349" spans="2:85" x14ac:dyDescent="0.2">
      <c r="B349" s="167"/>
      <c r="C349" s="16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c r="BK349" s="154"/>
      <c r="BL349" s="154"/>
      <c r="BM349" s="154"/>
      <c r="BN349" s="154"/>
      <c r="BO349" s="154"/>
      <c r="BP349" s="154"/>
      <c r="BQ349" s="154"/>
      <c r="BR349" s="154"/>
      <c r="BS349" s="154"/>
      <c r="BT349" s="154"/>
      <c r="BU349" s="154"/>
      <c r="BV349" s="154"/>
      <c r="BW349" s="154"/>
      <c r="BX349" s="154"/>
      <c r="BY349" s="154"/>
      <c r="BZ349" s="154"/>
      <c r="CA349" s="154"/>
      <c r="CB349" s="154"/>
      <c r="CC349" s="154"/>
      <c r="CD349" s="154"/>
      <c r="CE349" s="154"/>
      <c r="CF349" s="154"/>
      <c r="CG349" s="154"/>
    </row>
    <row r="350" spans="2:85" x14ac:dyDescent="0.2">
      <c r="B350" s="167"/>
      <c r="C350" s="16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c r="BU350" s="154"/>
      <c r="BV350" s="154"/>
      <c r="BW350" s="154"/>
      <c r="BX350" s="154"/>
      <c r="BY350" s="154"/>
      <c r="BZ350" s="154"/>
      <c r="CA350" s="154"/>
      <c r="CB350" s="154"/>
      <c r="CC350" s="154"/>
      <c r="CD350" s="154"/>
      <c r="CE350" s="154"/>
      <c r="CF350" s="154"/>
      <c r="CG350" s="154"/>
    </row>
    <row r="351" spans="2:85" x14ac:dyDescent="0.2">
      <c r="B351" s="167"/>
      <c r="C351" s="16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c r="AY351" s="154"/>
      <c r="AZ351" s="154"/>
      <c r="BA351" s="154"/>
      <c r="BB351" s="154"/>
      <c r="BC351" s="154"/>
      <c r="BD351" s="154"/>
      <c r="BE351" s="154"/>
      <c r="BF351" s="154"/>
      <c r="BG351" s="154"/>
      <c r="BH351" s="154"/>
      <c r="BI351" s="154"/>
      <c r="BJ351" s="154"/>
      <c r="BK351" s="154"/>
      <c r="BL351" s="154"/>
      <c r="BM351" s="154"/>
      <c r="BN351" s="154"/>
      <c r="BO351" s="154"/>
      <c r="BP351" s="154"/>
      <c r="BQ351" s="154"/>
      <c r="BR351" s="154"/>
      <c r="BS351" s="154"/>
      <c r="BT351" s="154"/>
      <c r="BU351" s="154"/>
      <c r="BV351" s="154"/>
      <c r="BW351" s="154"/>
      <c r="BX351" s="154"/>
      <c r="BY351" s="154"/>
      <c r="BZ351" s="154"/>
      <c r="CA351" s="154"/>
      <c r="CB351" s="154"/>
      <c r="CC351" s="154"/>
      <c r="CD351" s="154"/>
      <c r="CE351" s="154"/>
      <c r="CF351" s="154"/>
      <c r="CG351" s="154"/>
    </row>
    <row r="352" spans="2:85" x14ac:dyDescent="0.2">
      <c r="B352" s="167"/>
      <c r="C352" s="16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c r="AY352" s="154"/>
      <c r="AZ352" s="154"/>
      <c r="BA352" s="154"/>
      <c r="BB352" s="154"/>
      <c r="BC352" s="154"/>
      <c r="BD352" s="154"/>
      <c r="BE352" s="154"/>
      <c r="BF352" s="154"/>
      <c r="BG352" s="154"/>
      <c r="BH352" s="154"/>
      <c r="BI352" s="154"/>
      <c r="BJ352" s="154"/>
      <c r="BK352" s="154"/>
      <c r="BL352" s="154"/>
      <c r="BM352" s="154"/>
      <c r="BN352" s="154"/>
      <c r="BO352" s="154"/>
      <c r="BP352" s="154"/>
      <c r="BQ352" s="154"/>
      <c r="BR352" s="154"/>
      <c r="BS352" s="154"/>
      <c r="BT352" s="154"/>
      <c r="BU352" s="154"/>
      <c r="BV352" s="154"/>
      <c r="BW352" s="154"/>
      <c r="BX352" s="154"/>
      <c r="BY352" s="154"/>
      <c r="BZ352" s="154"/>
      <c r="CA352" s="154"/>
      <c r="CB352" s="154"/>
      <c r="CC352" s="154"/>
      <c r="CD352" s="154"/>
      <c r="CE352" s="154"/>
      <c r="CF352" s="154"/>
      <c r="CG352" s="154"/>
    </row>
    <row r="353" spans="2:85" x14ac:dyDescent="0.2">
      <c r="B353" s="167"/>
      <c r="C353" s="16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c r="AY353" s="154"/>
      <c r="AZ353" s="154"/>
      <c r="BA353" s="154"/>
      <c r="BB353" s="154"/>
      <c r="BC353" s="154"/>
      <c r="BD353" s="154"/>
      <c r="BE353" s="154"/>
      <c r="BF353" s="154"/>
      <c r="BG353" s="154"/>
      <c r="BH353" s="154"/>
      <c r="BI353" s="154"/>
      <c r="BJ353" s="154"/>
      <c r="BK353" s="154"/>
      <c r="BL353" s="154"/>
      <c r="BM353" s="154"/>
      <c r="BN353" s="154"/>
      <c r="BO353" s="154"/>
      <c r="BP353" s="154"/>
      <c r="BQ353" s="154"/>
      <c r="BR353" s="154"/>
      <c r="BS353" s="154"/>
      <c r="BT353" s="154"/>
      <c r="BU353" s="154"/>
      <c r="BV353" s="154"/>
      <c r="BW353" s="154"/>
      <c r="BX353" s="154"/>
      <c r="BY353" s="154"/>
      <c r="BZ353" s="154"/>
      <c r="CA353" s="154"/>
      <c r="CB353" s="154"/>
      <c r="CC353" s="154"/>
      <c r="CD353" s="154"/>
      <c r="CE353" s="154"/>
      <c r="CF353" s="154"/>
      <c r="CG353" s="154"/>
    </row>
    <row r="354" spans="2:85" x14ac:dyDescent="0.2">
      <c r="B354" s="167"/>
      <c r="C354" s="16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c r="AY354" s="154"/>
      <c r="AZ354" s="154"/>
      <c r="BA354" s="154"/>
      <c r="BB354" s="154"/>
      <c r="BC354" s="154"/>
      <c r="BD354" s="154"/>
      <c r="BE354" s="154"/>
      <c r="BF354" s="154"/>
      <c r="BG354" s="154"/>
      <c r="BH354" s="154"/>
      <c r="BI354" s="154"/>
      <c r="BJ354" s="154"/>
      <c r="BK354" s="154"/>
      <c r="BL354" s="154"/>
      <c r="BM354" s="154"/>
      <c r="BN354" s="154"/>
      <c r="BO354" s="154"/>
      <c r="BP354" s="154"/>
      <c r="BQ354" s="154"/>
      <c r="BR354" s="154"/>
      <c r="BS354" s="154"/>
      <c r="BT354" s="154"/>
      <c r="BU354" s="154"/>
      <c r="BV354" s="154"/>
      <c r="BW354" s="154"/>
      <c r="BX354" s="154"/>
      <c r="BY354" s="154"/>
      <c r="BZ354" s="154"/>
      <c r="CA354" s="154"/>
      <c r="CB354" s="154"/>
      <c r="CC354" s="154"/>
      <c r="CD354" s="154"/>
      <c r="CE354" s="154"/>
      <c r="CF354" s="154"/>
      <c r="CG354" s="154"/>
    </row>
    <row r="355" spans="2:85" x14ac:dyDescent="0.2">
      <c r="B355" s="167"/>
      <c r="C355" s="16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c r="AY355" s="154"/>
      <c r="AZ355" s="154"/>
      <c r="BA355" s="154"/>
      <c r="BB355" s="154"/>
      <c r="BC355" s="154"/>
      <c r="BD355" s="154"/>
      <c r="BE355" s="154"/>
      <c r="BF355" s="154"/>
      <c r="BG355" s="154"/>
      <c r="BH355" s="154"/>
      <c r="BI355" s="154"/>
      <c r="BJ355" s="154"/>
      <c r="BK355" s="154"/>
      <c r="BL355" s="154"/>
      <c r="BM355" s="154"/>
      <c r="BN355" s="154"/>
      <c r="BO355" s="154"/>
      <c r="BP355" s="154"/>
      <c r="BQ355" s="154"/>
      <c r="BR355" s="154"/>
      <c r="BS355" s="154"/>
      <c r="BT355" s="154"/>
      <c r="BU355" s="154"/>
      <c r="BV355" s="154"/>
      <c r="BW355" s="154"/>
      <c r="BX355" s="154"/>
      <c r="BY355" s="154"/>
      <c r="BZ355" s="154"/>
      <c r="CA355" s="154"/>
      <c r="CB355" s="154"/>
      <c r="CC355" s="154"/>
      <c r="CD355" s="154"/>
      <c r="CE355" s="154"/>
      <c r="CF355" s="154"/>
      <c r="CG355" s="154"/>
    </row>
    <row r="356" spans="2:85" x14ac:dyDescent="0.2">
      <c r="B356" s="167"/>
      <c r="C356" s="16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c r="AY356" s="154"/>
      <c r="AZ356" s="154"/>
      <c r="BA356" s="154"/>
      <c r="BB356" s="154"/>
      <c r="BC356" s="154"/>
      <c r="BD356" s="154"/>
      <c r="BE356" s="154"/>
      <c r="BF356" s="154"/>
      <c r="BG356" s="154"/>
      <c r="BH356" s="154"/>
      <c r="BI356" s="154"/>
      <c r="BJ356" s="154"/>
      <c r="BK356" s="154"/>
      <c r="BL356" s="154"/>
      <c r="BM356" s="154"/>
      <c r="BN356" s="154"/>
      <c r="BO356" s="154"/>
      <c r="BP356" s="154"/>
      <c r="BQ356" s="154"/>
      <c r="BR356" s="154"/>
      <c r="BS356" s="154"/>
      <c r="BT356" s="154"/>
      <c r="BU356" s="154"/>
      <c r="BV356" s="154"/>
      <c r="BW356" s="154"/>
      <c r="BX356" s="154"/>
      <c r="BY356" s="154"/>
      <c r="BZ356" s="154"/>
      <c r="CA356" s="154"/>
      <c r="CB356" s="154"/>
      <c r="CC356" s="154"/>
      <c r="CD356" s="154"/>
      <c r="CE356" s="154"/>
      <c r="CF356" s="154"/>
      <c r="CG356" s="154"/>
    </row>
    <row r="357" spans="2:85" x14ac:dyDescent="0.2">
      <c r="B357" s="167"/>
      <c r="C357" s="16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c r="AY357" s="154"/>
      <c r="AZ357" s="154"/>
      <c r="BA357" s="154"/>
      <c r="BB357" s="154"/>
      <c r="BC357" s="154"/>
      <c r="BD357" s="154"/>
      <c r="BE357" s="154"/>
      <c r="BF357" s="154"/>
      <c r="BG357" s="154"/>
      <c r="BH357" s="154"/>
      <c r="BI357" s="154"/>
      <c r="BJ357" s="154"/>
      <c r="BK357" s="154"/>
      <c r="BL357" s="154"/>
      <c r="BM357" s="154"/>
      <c r="BN357" s="154"/>
      <c r="BO357" s="154"/>
      <c r="BP357" s="154"/>
      <c r="BQ357" s="154"/>
      <c r="BR357" s="154"/>
      <c r="BS357" s="154"/>
      <c r="BT357" s="154"/>
      <c r="BU357" s="154"/>
      <c r="BV357" s="154"/>
      <c r="BW357" s="154"/>
      <c r="BX357" s="154"/>
      <c r="BY357" s="154"/>
      <c r="BZ357" s="154"/>
      <c r="CA357" s="154"/>
      <c r="CB357" s="154"/>
      <c r="CC357" s="154"/>
      <c r="CD357" s="154"/>
      <c r="CE357" s="154"/>
      <c r="CF357" s="154"/>
      <c r="CG357" s="154"/>
    </row>
    <row r="358" spans="2:85" x14ac:dyDescent="0.2">
      <c r="B358" s="167"/>
      <c r="C358" s="16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154"/>
      <c r="BT358" s="154"/>
      <c r="BU358" s="154"/>
      <c r="BV358" s="154"/>
      <c r="BW358" s="154"/>
      <c r="BX358" s="154"/>
      <c r="BY358" s="154"/>
      <c r="BZ358" s="154"/>
      <c r="CA358" s="154"/>
      <c r="CB358" s="154"/>
      <c r="CC358" s="154"/>
      <c r="CD358" s="154"/>
      <c r="CE358" s="154"/>
      <c r="CF358" s="154"/>
      <c r="CG358" s="154"/>
    </row>
    <row r="359" spans="2:85" x14ac:dyDescent="0.2">
      <c r="B359" s="167"/>
      <c r="C359" s="16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154"/>
      <c r="BT359" s="154"/>
      <c r="BU359" s="154"/>
      <c r="BV359" s="154"/>
      <c r="BW359" s="154"/>
      <c r="BX359" s="154"/>
      <c r="BY359" s="154"/>
      <c r="BZ359" s="154"/>
      <c r="CA359" s="154"/>
      <c r="CB359" s="154"/>
      <c r="CC359" s="154"/>
      <c r="CD359" s="154"/>
      <c r="CE359" s="154"/>
      <c r="CF359" s="154"/>
      <c r="CG359" s="154"/>
    </row>
    <row r="360" spans="2:85" x14ac:dyDescent="0.2">
      <c r="B360" s="167"/>
      <c r="C360" s="16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154"/>
      <c r="BT360" s="154"/>
      <c r="BU360" s="154"/>
      <c r="BV360" s="154"/>
      <c r="BW360" s="154"/>
      <c r="BX360" s="154"/>
      <c r="BY360" s="154"/>
      <c r="BZ360" s="154"/>
      <c r="CA360" s="154"/>
      <c r="CB360" s="154"/>
      <c r="CC360" s="154"/>
      <c r="CD360" s="154"/>
      <c r="CE360" s="154"/>
      <c r="CF360" s="154"/>
      <c r="CG360" s="154"/>
    </row>
    <row r="361" spans="2:85" x14ac:dyDescent="0.2">
      <c r="B361" s="167"/>
      <c r="C361" s="16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c r="AY361" s="154"/>
      <c r="AZ361" s="154"/>
      <c r="BA361" s="154"/>
      <c r="BB361" s="154"/>
      <c r="BC361" s="154"/>
      <c r="BD361" s="154"/>
      <c r="BE361" s="154"/>
      <c r="BF361" s="154"/>
      <c r="BG361" s="154"/>
      <c r="BH361" s="154"/>
      <c r="BI361" s="154"/>
      <c r="BJ361" s="154"/>
      <c r="BK361" s="154"/>
      <c r="BL361" s="154"/>
      <c r="BM361" s="154"/>
      <c r="BN361" s="154"/>
      <c r="BO361" s="154"/>
      <c r="BP361" s="154"/>
      <c r="BQ361" s="154"/>
      <c r="BR361" s="154"/>
      <c r="BS361" s="154"/>
      <c r="BT361" s="154"/>
      <c r="BU361" s="154"/>
      <c r="BV361" s="154"/>
      <c r="BW361" s="154"/>
      <c r="BX361" s="154"/>
      <c r="BY361" s="154"/>
      <c r="BZ361" s="154"/>
      <c r="CA361" s="154"/>
      <c r="CB361" s="154"/>
      <c r="CC361" s="154"/>
      <c r="CD361" s="154"/>
      <c r="CE361" s="154"/>
      <c r="CF361" s="154"/>
      <c r="CG361" s="154"/>
    </row>
    <row r="362" spans="2:85" x14ac:dyDescent="0.2">
      <c r="B362" s="167"/>
      <c r="C362" s="16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c r="AY362" s="154"/>
      <c r="AZ362" s="154"/>
      <c r="BA362" s="154"/>
      <c r="BB362" s="154"/>
      <c r="BC362" s="154"/>
      <c r="BD362" s="154"/>
      <c r="BE362" s="154"/>
      <c r="BF362" s="154"/>
      <c r="BG362" s="154"/>
      <c r="BH362" s="154"/>
      <c r="BI362" s="154"/>
      <c r="BJ362" s="154"/>
      <c r="BK362" s="154"/>
      <c r="BL362" s="154"/>
      <c r="BM362" s="154"/>
      <c r="BN362" s="154"/>
      <c r="BO362" s="154"/>
      <c r="BP362" s="154"/>
      <c r="BQ362" s="154"/>
      <c r="BR362" s="154"/>
      <c r="BS362" s="154"/>
      <c r="BT362" s="154"/>
      <c r="BU362" s="154"/>
      <c r="BV362" s="154"/>
      <c r="BW362" s="154"/>
      <c r="BX362" s="154"/>
      <c r="BY362" s="154"/>
      <c r="BZ362" s="154"/>
      <c r="CA362" s="154"/>
      <c r="CB362" s="154"/>
      <c r="CC362" s="154"/>
      <c r="CD362" s="154"/>
      <c r="CE362" s="154"/>
      <c r="CF362" s="154"/>
      <c r="CG362" s="154"/>
    </row>
    <row r="363" spans="2:85" x14ac:dyDescent="0.2">
      <c r="B363" s="167"/>
      <c r="C363" s="16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c r="AY363" s="154"/>
      <c r="AZ363" s="154"/>
      <c r="BA363" s="154"/>
      <c r="BB363" s="154"/>
      <c r="BC363" s="154"/>
      <c r="BD363" s="154"/>
      <c r="BE363" s="154"/>
      <c r="BF363" s="154"/>
      <c r="BG363" s="154"/>
      <c r="BH363" s="154"/>
      <c r="BI363" s="154"/>
      <c r="BJ363" s="154"/>
      <c r="BK363" s="154"/>
      <c r="BL363" s="154"/>
      <c r="BM363" s="154"/>
      <c r="BN363" s="154"/>
      <c r="BO363" s="154"/>
      <c r="BP363" s="154"/>
      <c r="BQ363" s="154"/>
      <c r="BR363" s="154"/>
      <c r="BS363" s="154"/>
      <c r="BT363" s="154"/>
      <c r="BU363" s="154"/>
      <c r="BV363" s="154"/>
      <c r="BW363" s="154"/>
      <c r="BX363" s="154"/>
      <c r="BY363" s="154"/>
      <c r="BZ363" s="154"/>
      <c r="CA363" s="154"/>
      <c r="CB363" s="154"/>
      <c r="CC363" s="154"/>
      <c r="CD363" s="154"/>
      <c r="CE363" s="154"/>
      <c r="CF363" s="154"/>
      <c r="CG363" s="154"/>
    </row>
    <row r="364" spans="2:85" x14ac:dyDescent="0.2">
      <c r="B364" s="167"/>
      <c r="C364" s="16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c r="BJ364" s="154"/>
      <c r="BK364" s="154"/>
      <c r="BL364" s="154"/>
      <c r="BM364" s="154"/>
      <c r="BN364" s="154"/>
      <c r="BO364" s="154"/>
      <c r="BP364" s="154"/>
      <c r="BQ364" s="154"/>
      <c r="BR364" s="154"/>
      <c r="BS364" s="154"/>
      <c r="BT364" s="154"/>
      <c r="BU364" s="154"/>
      <c r="BV364" s="154"/>
      <c r="BW364" s="154"/>
      <c r="BX364" s="154"/>
      <c r="BY364" s="154"/>
      <c r="BZ364" s="154"/>
      <c r="CA364" s="154"/>
      <c r="CB364" s="154"/>
      <c r="CC364" s="154"/>
      <c r="CD364" s="154"/>
      <c r="CE364" s="154"/>
      <c r="CF364" s="154"/>
      <c r="CG364" s="154"/>
    </row>
    <row r="365" spans="2:85" x14ac:dyDescent="0.2">
      <c r="B365" s="167"/>
      <c r="C365" s="16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c r="AY365" s="154"/>
      <c r="AZ365" s="154"/>
      <c r="BA365" s="154"/>
      <c r="BB365" s="154"/>
      <c r="BC365" s="154"/>
      <c r="BD365" s="154"/>
      <c r="BE365" s="154"/>
      <c r="BF365" s="154"/>
      <c r="BG365" s="154"/>
      <c r="BH365" s="154"/>
      <c r="BI365" s="154"/>
      <c r="BJ365" s="154"/>
      <c r="BK365" s="154"/>
      <c r="BL365" s="154"/>
      <c r="BM365" s="154"/>
      <c r="BN365" s="154"/>
      <c r="BO365" s="154"/>
      <c r="BP365" s="154"/>
      <c r="BQ365" s="154"/>
      <c r="BR365" s="154"/>
      <c r="BS365" s="154"/>
      <c r="BT365" s="154"/>
      <c r="BU365" s="154"/>
      <c r="BV365" s="154"/>
      <c r="BW365" s="154"/>
      <c r="BX365" s="154"/>
      <c r="BY365" s="154"/>
      <c r="BZ365" s="154"/>
      <c r="CA365" s="154"/>
      <c r="CB365" s="154"/>
      <c r="CC365" s="154"/>
      <c r="CD365" s="154"/>
      <c r="CE365" s="154"/>
      <c r="CF365" s="154"/>
      <c r="CG365" s="154"/>
    </row>
    <row r="366" spans="2:85" x14ac:dyDescent="0.2">
      <c r="B366" s="167"/>
      <c r="C366" s="16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154"/>
      <c r="BQ366" s="154"/>
      <c r="BR366" s="154"/>
      <c r="BS366" s="154"/>
      <c r="BT366" s="154"/>
      <c r="BU366" s="154"/>
      <c r="BV366" s="154"/>
      <c r="BW366" s="154"/>
      <c r="BX366" s="154"/>
      <c r="BY366" s="154"/>
      <c r="BZ366" s="154"/>
      <c r="CA366" s="154"/>
      <c r="CB366" s="154"/>
      <c r="CC366" s="154"/>
      <c r="CD366" s="154"/>
      <c r="CE366" s="154"/>
      <c r="CF366" s="154"/>
      <c r="CG366" s="154"/>
    </row>
    <row r="367" spans="2:85" x14ac:dyDescent="0.2">
      <c r="B367" s="167"/>
      <c r="C367" s="16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c r="AY367" s="154"/>
      <c r="AZ367" s="154"/>
      <c r="BA367" s="154"/>
      <c r="BB367" s="154"/>
      <c r="BC367" s="154"/>
      <c r="BD367" s="154"/>
      <c r="BE367" s="154"/>
      <c r="BF367" s="154"/>
      <c r="BG367" s="154"/>
      <c r="BH367" s="154"/>
      <c r="BI367" s="154"/>
      <c r="BJ367" s="154"/>
      <c r="BK367" s="154"/>
      <c r="BL367" s="154"/>
      <c r="BM367" s="154"/>
      <c r="BN367" s="154"/>
      <c r="BO367" s="154"/>
      <c r="BP367" s="154"/>
      <c r="BQ367" s="154"/>
      <c r="BR367" s="154"/>
      <c r="BS367" s="154"/>
      <c r="BT367" s="154"/>
      <c r="BU367" s="154"/>
      <c r="BV367" s="154"/>
      <c r="BW367" s="154"/>
      <c r="BX367" s="154"/>
      <c r="BY367" s="154"/>
      <c r="BZ367" s="154"/>
      <c r="CA367" s="154"/>
      <c r="CB367" s="154"/>
      <c r="CC367" s="154"/>
      <c r="CD367" s="154"/>
      <c r="CE367" s="154"/>
      <c r="CF367" s="154"/>
      <c r="CG367" s="154"/>
    </row>
    <row r="368" spans="2:85" x14ac:dyDescent="0.2">
      <c r="B368" s="167"/>
      <c r="C368" s="16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c r="AY368" s="154"/>
      <c r="AZ368" s="154"/>
      <c r="BA368" s="154"/>
      <c r="BB368" s="154"/>
      <c r="BC368" s="154"/>
      <c r="BD368" s="154"/>
      <c r="BE368" s="154"/>
      <c r="BF368" s="154"/>
      <c r="BG368" s="154"/>
      <c r="BH368" s="154"/>
      <c r="BI368" s="154"/>
      <c r="BJ368" s="154"/>
      <c r="BK368" s="154"/>
      <c r="BL368" s="154"/>
      <c r="BM368" s="154"/>
      <c r="BN368" s="154"/>
      <c r="BO368" s="154"/>
      <c r="BP368" s="154"/>
      <c r="BQ368" s="154"/>
      <c r="BR368" s="154"/>
      <c r="BS368" s="154"/>
      <c r="BT368" s="154"/>
      <c r="BU368" s="154"/>
      <c r="BV368" s="154"/>
      <c r="BW368" s="154"/>
      <c r="BX368" s="154"/>
      <c r="BY368" s="154"/>
      <c r="BZ368" s="154"/>
      <c r="CA368" s="154"/>
      <c r="CB368" s="154"/>
      <c r="CC368" s="154"/>
      <c r="CD368" s="154"/>
      <c r="CE368" s="154"/>
      <c r="CF368" s="154"/>
      <c r="CG368" s="154"/>
    </row>
    <row r="369" spans="2:85" x14ac:dyDescent="0.2">
      <c r="B369" s="167"/>
      <c r="C369" s="16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c r="AY369" s="154"/>
      <c r="AZ369" s="154"/>
      <c r="BA369" s="154"/>
      <c r="BB369" s="154"/>
      <c r="BC369" s="154"/>
      <c r="BD369" s="154"/>
      <c r="BE369" s="154"/>
      <c r="BF369" s="154"/>
      <c r="BG369" s="154"/>
      <c r="BH369" s="154"/>
      <c r="BI369" s="154"/>
      <c r="BJ369" s="154"/>
      <c r="BK369" s="154"/>
      <c r="BL369" s="154"/>
      <c r="BM369" s="154"/>
      <c r="BN369" s="154"/>
      <c r="BO369" s="154"/>
      <c r="BP369" s="154"/>
      <c r="BQ369" s="154"/>
      <c r="BR369" s="154"/>
      <c r="BS369" s="154"/>
      <c r="BT369" s="154"/>
      <c r="BU369" s="154"/>
      <c r="BV369" s="154"/>
      <c r="BW369" s="154"/>
      <c r="BX369" s="154"/>
      <c r="BY369" s="154"/>
      <c r="BZ369" s="154"/>
      <c r="CA369" s="154"/>
      <c r="CB369" s="154"/>
      <c r="CC369" s="154"/>
      <c r="CD369" s="154"/>
      <c r="CE369" s="154"/>
      <c r="CF369" s="154"/>
      <c r="CG369" s="154"/>
    </row>
    <row r="370" spans="2:85" x14ac:dyDescent="0.2">
      <c r="B370" s="167"/>
      <c r="C370" s="16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c r="AY370" s="154"/>
      <c r="AZ370" s="154"/>
      <c r="BA370" s="154"/>
      <c r="BB370" s="154"/>
      <c r="BC370" s="154"/>
      <c r="BD370" s="154"/>
      <c r="BE370" s="154"/>
      <c r="BF370" s="154"/>
      <c r="BG370" s="154"/>
      <c r="BH370" s="154"/>
      <c r="BI370" s="154"/>
      <c r="BJ370" s="154"/>
      <c r="BK370" s="154"/>
      <c r="BL370" s="154"/>
      <c r="BM370" s="154"/>
      <c r="BN370" s="154"/>
      <c r="BO370" s="154"/>
      <c r="BP370" s="154"/>
      <c r="BQ370" s="154"/>
      <c r="BR370" s="154"/>
      <c r="BS370" s="154"/>
      <c r="BT370" s="154"/>
      <c r="BU370" s="154"/>
      <c r="BV370" s="154"/>
      <c r="BW370" s="154"/>
      <c r="BX370" s="154"/>
      <c r="BY370" s="154"/>
      <c r="BZ370" s="154"/>
      <c r="CA370" s="154"/>
      <c r="CB370" s="154"/>
      <c r="CC370" s="154"/>
      <c r="CD370" s="154"/>
      <c r="CE370" s="154"/>
      <c r="CF370" s="154"/>
      <c r="CG370" s="154"/>
    </row>
    <row r="371" spans="2:85" x14ac:dyDescent="0.2">
      <c r="B371" s="167"/>
      <c r="C371" s="16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c r="AY371" s="154"/>
      <c r="AZ371" s="154"/>
      <c r="BA371" s="154"/>
      <c r="BB371" s="154"/>
      <c r="BC371" s="154"/>
      <c r="BD371" s="154"/>
      <c r="BE371" s="154"/>
      <c r="BF371" s="154"/>
      <c r="BG371" s="154"/>
      <c r="BH371" s="154"/>
      <c r="BI371" s="154"/>
      <c r="BJ371" s="154"/>
      <c r="BK371" s="154"/>
      <c r="BL371" s="154"/>
      <c r="BM371" s="154"/>
      <c r="BN371" s="154"/>
      <c r="BO371" s="154"/>
      <c r="BP371" s="154"/>
      <c r="BQ371" s="154"/>
      <c r="BR371" s="154"/>
      <c r="BS371" s="154"/>
      <c r="BT371" s="154"/>
      <c r="BU371" s="154"/>
      <c r="BV371" s="154"/>
      <c r="BW371" s="154"/>
      <c r="BX371" s="154"/>
      <c r="BY371" s="154"/>
      <c r="BZ371" s="154"/>
      <c r="CA371" s="154"/>
      <c r="CB371" s="154"/>
      <c r="CC371" s="154"/>
      <c r="CD371" s="154"/>
      <c r="CE371" s="154"/>
      <c r="CF371" s="154"/>
      <c r="CG371" s="154"/>
    </row>
    <row r="372" spans="2:85" x14ac:dyDescent="0.2">
      <c r="B372" s="167"/>
      <c r="C372" s="16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c r="AY372" s="154"/>
      <c r="AZ372" s="154"/>
      <c r="BA372" s="154"/>
      <c r="BB372" s="154"/>
      <c r="BC372" s="154"/>
      <c r="BD372" s="154"/>
      <c r="BE372" s="154"/>
      <c r="BF372" s="154"/>
      <c r="BG372" s="154"/>
      <c r="BH372" s="154"/>
      <c r="BI372" s="154"/>
      <c r="BJ372" s="154"/>
      <c r="BK372" s="154"/>
      <c r="BL372" s="154"/>
      <c r="BM372" s="154"/>
      <c r="BN372" s="154"/>
      <c r="BO372" s="154"/>
      <c r="BP372" s="154"/>
      <c r="BQ372" s="154"/>
      <c r="BR372" s="154"/>
      <c r="BS372" s="154"/>
      <c r="BT372" s="154"/>
      <c r="BU372" s="154"/>
      <c r="BV372" s="154"/>
      <c r="BW372" s="154"/>
      <c r="BX372" s="154"/>
      <c r="BY372" s="154"/>
      <c r="BZ372" s="154"/>
      <c r="CA372" s="154"/>
      <c r="CB372" s="154"/>
      <c r="CC372" s="154"/>
      <c r="CD372" s="154"/>
      <c r="CE372" s="154"/>
      <c r="CF372" s="154"/>
      <c r="CG372" s="154"/>
    </row>
    <row r="373" spans="2:85" x14ac:dyDescent="0.2">
      <c r="B373" s="167"/>
      <c r="C373" s="16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c r="AY373" s="154"/>
      <c r="AZ373" s="154"/>
      <c r="BA373" s="154"/>
      <c r="BB373" s="154"/>
      <c r="BC373" s="154"/>
      <c r="BD373" s="154"/>
      <c r="BE373" s="154"/>
      <c r="BF373" s="154"/>
      <c r="BG373" s="154"/>
      <c r="BH373" s="154"/>
      <c r="BI373" s="154"/>
      <c r="BJ373" s="154"/>
      <c r="BK373" s="154"/>
      <c r="BL373" s="154"/>
      <c r="BM373" s="154"/>
      <c r="BN373" s="154"/>
      <c r="BO373" s="154"/>
      <c r="BP373" s="154"/>
      <c r="BQ373" s="154"/>
      <c r="BR373" s="154"/>
      <c r="BS373" s="154"/>
      <c r="BT373" s="154"/>
      <c r="BU373" s="154"/>
      <c r="BV373" s="154"/>
      <c r="BW373" s="154"/>
      <c r="BX373" s="154"/>
      <c r="BY373" s="154"/>
      <c r="BZ373" s="154"/>
      <c r="CA373" s="154"/>
      <c r="CB373" s="154"/>
      <c r="CC373" s="154"/>
      <c r="CD373" s="154"/>
      <c r="CE373" s="154"/>
      <c r="CF373" s="154"/>
      <c r="CG373" s="154"/>
    </row>
    <row r="374" spans="2:85" x14ac:dyDescent="0.2">
      <c r="B374" s="167"/>
      <c r="C374" s="16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c r="AY374" s="154"/>
      <c r="AZ374" s="154"/>
      <c r="BA374" s="154"/>
      <c r="BB374" s="154"/>
      <c r="BC374" s="154"/>
      <c r="BD374" s="154"/>
      <c r="BE374" s="154"/>
      <c r="BF374" s="154"/>
      <c r="BG374" s="154"/>
      <c r="BH374" s="154"/>
      <c r="BI374" s="154"/>
      <c r="BJ374" s="154"/>
      <c r="BK374" s="154"/>
      <c r="BL374" s="154"/>
      <c r="BM374" s="154"/>
      <c r="BN374" s="154"/>
      <c r="BO374" s="154"/>
      <c r="BP374" s="154"/>
      <c r="BQ374" s="154"/>
      <c r="BR374" s="154"/>
      <c r="BS374" s="154"/>
      <c r="BT374" s="154"/>
      <c r="BU374" s="154"/>
      <c r="BV374" s="154"/>
      <c r="BW374" s="154"/>
      <c r="BX374" s="154"/>
      <c r="BY374" s="154"/>
      <c r="BZ374" s="154"/>
      <c r="CA374" s="154"/>
      <c r="CB374" s="154"/>
      <c r="CC374" s="154"/>
      <c r="CD374" s="154"/>
      <c r="CE374" s="154"/>
      <c r="CF374" s="154"/>
      <c r="CG374" s="154"/>
    </row>
    <row r="375" spans="2:85" x14ac:dyDescent="0.2">
      <c r="B375" s="167"/>
      <c r="C375" s="16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c r="AY375" s="154"/>
      <c r="AZ375" s="154"/>
      <c r="BA375" s="154"/>
      <c r="BB375" s="154"/>
      <c r="BC375" s="154"/>
      <c r="BD375" s="154"/>
      <c r="BE375" s="154"/>
      <c r="BF375" s="154"/>
      <c r="BG375" s="154"/>
      <c r="BH375" s="154"/>
      <c r="BI375" s="154"/>
      <c r="BJ375" s="154"/>
      <c r="BK375" s="154"/>
      <c r="BL375" s="154"/>
      <c r="BM375" s="154"/>
      <c r="BN375" s="154"/>
      <c r="BO375" s="154"/>
      <c r="BP375" s="154"/>
      <c r="BQ375" s="154"/>
      <c r="BR375" s="154"/>
      <c r="BS375" s="154"/>
      <c r="BT375" s="154"/>
      <c r="BU375" s="154"/>
      <c r="BV375" s="154"/>
      <c r="BW375" s="154"/>
      <c r="BX375" s="154"/>
      <c r="BY375" s="154"/>
      <c r="BZ375" s="154"/>
      <c r="CA375" s="154"/>
      <c r="CB375" s="154"/>
      <c r="CC375" s="154"/>
      <c r="CD375" s="154"/>
      <c r="CE375" s="154"/>
      <c r="CF375" s="154"/>
      <c r="CG375" s="154"/>
    </row>
    <row r="376" spans="2:85" x14ac:dyDescent="0.2">
      <c r="B376" s="167"/>
      <c r="C376" s="16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c r="AY376" s="154"/>
      <c r="AZ376" s="154"/>
      <c r="BA376" s="154"/>
      <c r="BB376" s="154"/>
      <c r="BC376" s="154"/>
      <c r="BD376" s="154"/>
      <c r="BE376" s="154"/>
      <c r="BF376" s="154"/>
      <c r="BG376" s="154"/>
      <c r="BH376" s="154"/>
      <c r="BI376" s="154"/>
      <c r="BJ376" s="154"/>
      <c r="BK376" s="154"/>
      <c r="BL376" s="154"/>
      <c r="BM376" s="154"/>
      <c r="BN376" s="154"/>
      <c r="BO376" s="154"/>
      <c r="BP376" s="154"/>
      <c r="BQ376" s="154"/>
      <c r="BR376" s="154"/>
      <c r="BS376" s="154"/>
      <c r="BT376" s="154"/>
      <c r="BU376" s="154"/>
      <c r="BV376" s="154"/>
      <c r="BW376" s="154"/>
      <c r="BX376" s="154"/>
      <c r="BY376" s="154"/>
      <c r="BZ376" s="154"/>
      <c r="CA376" s="154"/>
      <c r="CB376" s="154"/>
      <c r="CC376" s="154"/>
      <c r="CD376" s="154"/>
      <c r="CE376" s="154"/>
      <c r="CF376" s="154"/>
      <c r="CG376" s="154"/>
    </row>
    <row r="377" spans="2:85" x14ac:dyDescent="0.2">
      <c r="B377" s="167"/>
      <c r="C377" s="16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c r="AY377" s="154"/>
      <c r="AZ377" s="154"/>
      <c r="BA377" s="154"/>
      <c r="BB377" s="154"/>
      <c r="BC377" s="154"/>
      <c r="BD377" s="154"/>
      <c r="BE377" s="154"/>
      <c r="BF377" s="154"/>
      <c r="BG377" s="154"/>
      <c r="BH377" s="154"/>
      <c r="BI377" s="154"/>
      <c r="BJ377" s="154"/>
      <c r="BK377" s="154"/>
      <c r="BL377" s="154"/>
      <c r="BM377" s="154"/>
      <c r="BN377" s="154"/>
      <c r="BO377" s="154"/>
      <c r="BP377" s="154"/>
      <c r="BQ377" s="154"/>
      <c r="BR377" s="154"/>
      <c r="BS377" s="154"/>
      <c r="BT377" s="154"/>
      <c r="BU377" s="154"/>
      <c r="BV377" s="154"/>
      <c r="BW377" s="154"/>
      <c r="BX377" s="154"/>
      <c r="BY377" s="154"/>
      <c r="BZ377" s="154"/>
      <c r="CA377" s="154"/>
      <c r="CB377" s="154"/>
      <c r="CC377" s="154"/>
      <c r="CD377" s="154"/>
      <c r="CE377" s="154"/>
      <c r="CF377" s="154"/>
      <c r="CG377" s="154"/>
    </row>
    <row r="378" spans="2:85" x14ac:dyDescent="0.2">
      <c r="B378" s="167"/>
      <c r="C378" s="16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c r="AY378" s="154"/>
      <c r="AZ378" s="154"/>
      <c r="BA378" s="154"/>
      <c r="BB378" s="154"/>
      <c r="BC378" s="154"/>
      <c r="BD378" s="154"/>
      <c r="BE378" s="154"/>
      <c r="BF378" s="154"/>
      <c r="BG378" s="154"/>
      <c r="BH378" s="154"/>
      <c r="BI378" s="154"/>
      <c r="BJ378" s="154"/>
      <c r="BK378" s="154"/>
      <c r="BL378" s="154"/>
      <c r="BM378" s="154"/>
      <c r="BN378" s="154"/>
      <c r="BO378" s="154"/>
      <c r="BP378" s="154"/>
      <c r="BQ378" s="154"/>
      <c r="BR378" s="154"/>
      <c r="BS378" s="154"/>
      <c r="BT378" s="154"/>
      <c r="BU378" s="154"/>
      <c r="BV378" s="154"/>
      <c r="BW378" s="154"/>
      <c r="BX378" s="154"/>
      <c r="BY378" s="154"/>
      <c r="BZ378" s="154"/>
      <c r="CA378" s="154"/>
      <c r="CB378" s="154"/>
      <c r="CC378" s="154"/>
      <c r="CD378" s="154"/>
      <c r="CE378" s="154"/>
      <c r="CF378" s="154"/>
      <c r="CG378" s="154"/>
    </row>
    <row r="379" spans="2:85" x14ac:dyDescent="0.2">
      <c r="B379" s="167"/>
      <c r="C379" s="16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c r="AY379" s="154"/>
      <c r="AZ379" s="154"/>
      <c r="BA379" s="154"/>
      <c r="BB379" s="154"/>
      <c r="BC379" s="154"/>
      <c r="BD379" s="154"/>
      <c r="BE379" s="154"/>
      <c r="BF379" s="154"/>
      <c r="BG379" s="154"/>
      <c r="BH379" s="154"/>
      <c r="BI379" s="154"/>
      <c r="BJ379" s="154"/>
      <c r="BK379" s="154"/>
      <c r="BL379" s="154"/>
      <c r="BM379" s="154"/>
      <c r="BN379" s="154"/>
      <c r="BO379" s="154"/>
      <c r="BP379" s="154"/>
      <c r="BQ379" s="154"/>
      <c r="BR379" s="154"/>
      <c r="BS379" s="154"/>
      <c r="BT379" s="154"/>
      <c r="BU379" s="154"/>
      <c r="BV379" s="154"/>
      <c r="BW379" s="154"/>
      <c r="BX379" s="154"/>
      <c r="BY379" s="154"/>
      <c r="BZ379" s="154"/>
      <c r="CA379" s="154"/>
      <c r="CB379" s="154"/>
      <c r="CC379" s="154"/>
      <c r="CD379" s="154"/>
      <c r="CE379" s="154"/>
      <c r="CF379" s="154"/>
      <c r="CG379" s="154"/>
    </row>
    <row r="380" spans="2:85" x14ac:dyDescent="0.2">
      <c r="B380" s="167"/>
      <c r="C380" s="16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c r="BC380" s="154"/>
      <c r="BD380" s="154"/>
      <c r="BE380" s="154"/>
      <c r="BF380" s="154"/>
      <c r="BG380" s="154"/>
      <c r="BH380" s="154"/>
      <c r="BI380" s="154"/>
      <c r="BJ380" s="154"/>
      <c r="BK380" s="154"/>
      <c r="BL380" s="154"/>
      <c r="BM380" s="154"/>
      <c r="BN380" s="154"/>
      <c r="BO380" s="154"/>
      <c r="BP380" s="154"/>
      <c r="BQ380" s="154"/>
      <c r="BR380" s="154"/>
      <c r="BS380" s="154"/>
      <c r="BT380" s="154"/>
      <c r="BU380" s="154"/>
      <c r="BV380" s="154"/>
      <c r="BW380" s="154"/>
      <c r="BX380" s="154"/>
      <c r="BY380" s="154"/>
      <c r="BZ380" s="154"/>
      <c r="CA380" s="154"/>
      <c r="CB380" s="154"/>
      <c r="CC380" s="154"/>
      <c r="CD380" s="154"/>
      <c r="CE380" s="154"/>
      <c r="CF380" s="154"/>
      <c r="CG380" s="154"/>
    </row>
    <row r="381" spans="2:85" x14ac:dyDescent="0.2">
      <c r="B381" s="167"/>
      <c r="C381" s="16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c r="AY381" s="154"/>
      <c r="AZ381" s="154"/>
      <c r="BA381" s="154"/>
      <c r="BB381" s="154"/>
      <c r="BC381" s="154"/>
      <c r="BD381" s="154"/>
      <c r="BE381" s="154"/>
      <c r="BF381" s="154"/>
      <c r="BG381" s="154"/>
      <c r="BH381" s="154"/>
      <c r="BI381" s="154"/>
      <c r="BJ381" s="154"/>
      <c r="BK381" s="154"/>
      <c r="BL381" s="154"/>
      <c r="BM381" s="154"/>
      <c r="BN381" s="154"/>
      <c r="BO381" s="154"/>
      <c r="BP381" s="154"/>
      <c r="BQ381" s="154"/>
      <c r="BR381" s="154"/>
      <c r="BS381" s="154"/>
      <c r="BT381" s="154"/>
      <c r="BU381" s="154"/>
      <c r="BV381" s="154"/>
      <c r="BW381" s="154"/>
      <c r="BX381" s="154"/>
      <c r="BY381" s="154"/>
      <c r="BZ381" s="154"/>
      <c r="CA381" s="154"/>
      <c r="CB381" s="154"/>
      <c r="CC381" s="154"/>
      <c r="CD381" s="154"/>
      <c r="CE381" s="154"/>
      <c r="CF381" s="154"/>
      <c r="CG381" s="154"/>
    </row>
    <row r="382" spans="2:85" x14ac:dyDescent="0.2">
      <c r="B382" s="167"/>
      <c r="C382" s="16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c r="AY382" s="154"/>
      <c r="AZ382" s="154"/>
      <c r="BA382" s="154"/>
      <c r="BB382" s="154"/>
      <c r="BC382" s="154"/>
      <c r="BD382" s="154"/>
      <c r="BE382" s="154"/>
      <c r="BF382" s="154"/>
      <c r="BG382" s="154"/>
      <c r="BH382" s="154"/>
      <c r="BI382" s="154"/>
      <c r="BJ382" s="154"/>
      <c r="BK382" s="154"/>
      <c r="BL382" s="154"/>
      <c r="BM382" s="154"/>
      <c r="BN382" s="154"/>
      <c r="BO382" s="154"/>
      <c r="BP382" s="154"/>
      <c r="BQ382" s="154"/>
      <c r="BR382" s="154"/>
      <c r="BS382" s="154"/>
      <c r="BT382" s="154"/>
      <c r="BU382" s="154"/>
      <c r="BV382" s="154"/>
      <c r="BW382" s="154"/>
      <c r="BX382" s="154"/>
      <c r="BY382" s="154"/>
      <c r="BZ382" s="154"/>
      <c r="CA382" s="154"/>
      <c r="CB382" s="154"/>
      <c r="CC382" s="154"/>
      <c r="CD382" s="154"/>
      <c r="CE382" s="154"/>
      <c r="CF382" s="154"/>
      <c r="CG382" s="154"/>
    </row>
    <row r="383" spans="2:85" x14ac:dyDescent="0.2">
      <c r="B383" s="167"/>
      <c r="C383" s="16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c r="AY383" s="154"/>
      <c r="AZ383" s="154"/>
      <c r="BA383" s="154"/>
      <c r="BB383" s="154"/>
      <c r="BC383" s="154"/>
      <c r="BD383" s="154"/>
      <c r="BE383" s="154"/>
      <c r="BF383" s="154"/>
      <c r="BG383" s="154"/>
      <c r="BH383" s="154"/>
      <c r="BI383" s="154"/>
      <c r="BJ383" s="154"/>
      <c r="BK383" s="154"/>
      <c r="BL383" s="154"/>
      <c r="BM383" s="154"/>
      <c r="BN383" s="154"/>
      <c r="BO383" s="154"/>
      <c r="BP383" s="154"/>
      <c r="BQ383" s="154"/>
      <c r="BR383" s="154"/>
      <c r="BS383" s="154"/>
      <c r="BT383" s="154"/>
      <c r="BU383" s="154"/>
      <c r="BV383" s="154"/>
      <c r="BW383" s="154"/>
      <c r="BX383" s="154"/>
      <c r="BY383" s="154"/>
      <c r="BZ383" s="154"/>
      <c r="CA383" s="154"/>
      <c r="CB383" s="154"/>
      <c r="CC383" s="154"/>
      <c r="CD383" s="154"/>
      <c r="CE383" s="154"/>
      <c r="CF383" s="154"/>
      <c r="CG383" s="154"/>
    </row>
    <row r="384" spans="2:85" x14ac:dyDescent="0.2">
      <c r="B384" s="167"/>
      <c r="C384" s="16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c r="AY384" s="154"/>
      <c r="AZ384" s="154"/>
      <c r="BA384" s="154"/>
      <c r="BB384" s="154"/>
      <c r="BC384" s="154"/>
      <c r="BD384" s="154"/>
      <c r="BE384" s="154"/>
      <c r="BF384" s="154"/>
      <c r="BG384" s="154"/>
      <c r="BH384" s="154"/>
      <c r="BI384" s="154"/>
      <c r="BJ384" s="154"/>
      <c r="BK384" s="154"/>
      <c r="BL384" s="154"/>
      <c r="BM384" s="154"/>
      <c r="BN384" s="154"/>
      <c r="BO384" s="154"/>
      <c r="BP384" s="154"/>
      <c r="BQ384" s="154"/>
      <c r="BR384" s="154"/>
      <c r="BS384" s="154"/>
      <c r="BT384" s="154"/>
      <c r="BU384" s="154"/>
      <c r="BV384" s="154"/>
      <c r="BW384" s="154"/>
      <c r="BX384" s="154"/>
      <c r="BY384" s="154"/>
      <c r="BZ384" s="154"/>
      <c r="CA384" s="154"/>
      <c r="CB384" s="154"/>
      <c r="CC384" s="154"/>
      <c r="CD384" s="154"/>
      <c r="CE384" s="154"/>
      <c r="CF384" s="154"/>
      <c r="CG384" s="154"/>
    </row>
    <row r="385" spans="2:85" x14ac:dyDescent="0.2">
      <c r="B385" s="167"/>
      <c r="C385" s="16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c r="AY385" s="154"/>
      <c r="AZ385" s="154"/>
      <c r="BA385" s="154"/>
      <c r="BB385" s="154"/>
      <c r="BC385" s="154"/>
      <c r="BD385" s="154"/>
      <c r="BE385" s="154"/>
      <c r="BF385" s="154"/>
      <c r="BG385" s="154"/>
      <c r="BH385" s="154"/>
      <c r="BI385" s="154"/>
      <c r="BJ385" s="154"/>
      <c r="BK385" s="154"/>
      <c r="BL385" s="154"/>
      <c r="BM385" s="154"/>
      <c r="BN385" s="154"/>
      <c r="BO385" s="154"/>
      <c r="BP385" s="154"/>
      <c r="BQ385" s="154"/>
      <c r="BR385" s="154"/>
      <c r="BS385" s="154"/>
      <c r="BT385" s="154"/>
      <c r="BU385" s="154"/>
      <c r="BV385" s="154"/>
      <c r="BW385" s="154"/>
      <c r="BX385" s="154"/>
      <c r="BY385" s="154"/>
      <c r="BZ385" s="154"/>
      <c r="CA385" s="154"/>
      <c r="CB385" s="154"/>
      <c r="CC385" s="154"/>
      <c r="CD385" s="154"/>
      <c r="CE385" s="154"/>
      <c r="CF385" s="154"/>
      <c r="CG385" s="154"/>
    </row>
    <row r="386" spans="2:85" x14ac:dyDescent="0.2">
      <c r="B386" s="167"/>
      <c r="C386" s="16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c r="AY386" s="154"/>
      <c r="AZ386" s="154"/>
      <c r="BA386" s="154"/>
      <c r="BB386" s="154"/>
      <c r="BC386" s="154"/>
      <c r="BD386" s="154"/>
      <c r="BE386" s="154"/>
      <c r="BF386" s="154"/>
      <c r="BG386" s="154"/>
      <c r="BH386" s="154"/>
      <c r="BI386" s="154"/>
      <c r="BJ386" s="154"/>
      <c r="BK386" s="154"/>
      <c r="BL386" s="154"/>
      <c r="BM386" s="154"/>
      <c r="BN386" s="154"/>
      <c r="BO386" s="154"/>
      <c r="BP386" s="154"/>
      <c r="BQ386" s="154"/>
      <c r="BR386" s="154"/>
      <c r="BS386" s="154"/>
      <c r="BT386" s="154"/>
      <c r="BU386" s="154"/>
      <c r="BV386" s="154"/>
      <c r="BW386" s="154"/>
      <c r="BX386" s="154"/>
      <c r="BY386" s="154"/>
      <c r="BZ386" s="154"/>
      <c r="CA386" s="154"/>
      <c r="CB386" s="154"/>
      <c r="CC386" s="154"/>
      <c r="CD386" s="154"/>
      <c r="CE386" s="154"/>
      <c r="CF386" s="154"/>
      <c r="CG386" s="154"/>
    </row>
    <row r="387" spans="2:85" x14ac:dyDescent="0.2">
      <c r="B387" s="167"/>
      <c r="C387" s="16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c r="AY387" s="154"/>
      <c r="AZ387" s="154"/>
      <c r="BA387" s="154"/>
      <c r="BB387" s="154"/>
      <c r="BC387" s="154"/>
      <c r="BD387" s="154"/>
      <c r="BE387" s="154"/>
      <c r="BF387" s="154"/>
      <c r="BG387" s="154"/>
      <c r="BH387" s="154"/>
      <c r="BI387" s="154"/>
      <c r="BJ387" s="154"/>
      <c r="BK387" s="154"/>
      <c r="BL387" s="154"/>
      <c r="BM387" s="154"/>
      <c r="BN387" s="154"/>
      <c r="BO387" s="154"/>
      <c r="BP387" s="154"/>
      <c r="BQ387" s="154"/>
      <c r="BR387" s="154"/>
      <c r="BS387" s="154"/>
      <c r="BT387" s="154"/>
      <c r="BU387" s="154"/>
      <c r="BV387" s="154"/>
      <c r="BW387" s="154"/>
      <c r="BX387" s="154"/>
      <c r="BY387" s="154"/>
      <c r="BZ387" s="154"/>
      <c r="CA387" s="154"/>
      <c r="CB387" s="154"/>
      <c r="CC387" s="154"/>
      <c r="CD387" s="154"/>
      <c r="CE387" s="154"/>
      <c r="CF387" s="154"/>
      <c r="CG387" s="154"/>
    </row>
    <row r="388" spans="2:85" x14ac:dyDescent="0.2">
      <c r="B388" s="167"/>
      <c r="C388" s="16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c r="AY388" s="154"/>
      <c r="AZ388" s="154"/>
      <c r="BA388" s="154"/>
      <c r="BB388" s="154"/>
      <c r="BC388" s="154"/>
      <c r="BD388" s="154"/>
      <c r="BE388" s="154"/>
      <c r="BF388" s="154"/>
      <c r="BG388" s="154"/>
      <c r="BH388" s="154"/>
      <c r="BI388" s="154"/>
      <c r="BJ388" s="154"/>
      <c r="BK388" s="154"/>
      <c r="BL388" s="154"/>
      <c r="BM388" s="154"/>
      <c r="BN388" s="154"/>
      <c r="BO388" s="154"/>
      <c r="BP388" s="154"/>
      <c r="BQ388" s="154"/>
      <c r="BR388" s="154"/>
      <c r="BS388" s="154"/>
      <c r="BT388" s="154"/>
      <c r="BU388" s="154"/>
      <c r="BV388" s="154"/>
      <c r="BW388" s="154"/>
      <c r="BX388" s="154"/>
      <c r="BY388" s="154"/>
      <c r="BZ388" s="154"/>
      <c r="CA388" s="154"/>
      <c r="CB388" s="154"/>
      <c r="CC388" s="154"/>
      <c r="CD388" s="154"/>
      <c r="CE388" s="154"/>
      <c r="CF388" s="154"/>
      <c r="CG388" s="154"/>
    </row>
    <row r="389" spans="2:85" x14ac:dyDescent="0.2">
      <c r="B389" s="167"/>
      <c r="C389" s="16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c r="AY389" s="154"/>
      <c r="AZ389" s="154"/>
      <c r="BA389" s="154"/>
      <c r="BB389" s="154"/>
      <c r="BC389" s="154"/>
      <c r="BD389" s="154"/>
      <c r="BE389" s="154"/>
      <c r="BF389" s="154"/>
      <c r="BG389" s="154"/>
      <c r="BH389" s="154"/>
      <c r="BI389" s="154"/>
      <c r="BJ389" s="154"/>
      <c r="BK389" s="154"/>
      <c r="BL389" s="154"/>
      <c r="BM389" s="154"/>
      <c r="BN389" s="154"/>
      <c r="BO389" s="154"/>
      <c r="BP389" s="154"/>
      <c r="BQ389" s="154"/>
      <c r="BR389" s="154"/>
      <c r="BS389" s="154"/>
      <c r="BT389" s="154"/>
      <c r="BU389" s="154"/>
      <c r="BV389" s="154"/>
      <c r="BW389" s="154"/>
      <c r="BX389" s="154"/>
      <c r="BY389" s="154"/>
      <c r="BZ389" s="154"/>
      <c r="CA389" s="154"/>
      <c r="CB389" s="154"/>
      <c r="CC389" s="154"/>
      <c r="CD389" s="154"/>
      <c r="CE389" s="154"/>
      <c r="CF389" s="154"/>
      <c r="CG389" s="154"/>
    </row>
    <row r="390" spans="2:85" x14ac:dyDescent="0.2">
      <c r="B390" s="167"/>
      <c r="C390" s="16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c r="AY390" s="154"/>
      <c r="AZ390" s="154"/>
      <c r="BA390" s="154"/>
      <c r="BB390" s="154"/>
      <c r="BC390" s="154"/>
      <c r="BD390" s="154"/>
      <c r="BE390" s="154"/>
      <c r="BF390" s="154"/>
      <c r="BG390" s="154"/>
      <c r="BH390" s="154"/>
      <c r="BI390" s="154"/>
      <c r="BJ390" s="154"/>
      <c r="BK390" s="154"/>
      <c r="BL390" s="154"/>
      <c r="BM390" s="154"/>
      <c r="BN390" s="154"/>
      <c r="BO390" s="154"/>
      <c r="BP390" s="154"/>
      <c r="BQ390" s="154"/>
      <c r="BR390" s="154"/>
      <c r="BS390" s="154"/>
      <c r="BT390" s="154"/>
      <c r="BU390" s="154"/>
      <c r="BV390" s="154"/>
      <c r="BW390" s="154"/>
      <c r="BX390" s="154"/>
      <c r="BY390" s="154"/>
      <c r="BZ390" s="154"/>
      <c r="CA390" s="154"/>
      <c r="CB390" s="154"/>
      <c r="CC390" s="154"/>
      <c r="CD390" s="154"/>
      <c r="CE390" s="154"/>
      <c r="CF390" s="154"/>
      <c r="CG390" s="154"/>
    </row>
    <row r="391" spans="2:85" x14ac:dyDescent="0.2">
      <c r="B391" s="167"/>
      <c r="C391" s="16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c r="AY391" s="154"/>
      <c r="AZ391" s="154"/>
      <c r="BA391" s="154"/>
      <c r="BB391" s="154"/>
      <c r="BC391" s="154"/>
      <c r="BD391" s="154"/>
      <c r="BE391" s="154"/>
      <c r="BF391" s="154"/>
      <c r="BG391" s="154"/>
      <c r="BH391" s="154"/>
      <c r="BI391" s="154"/>
      <c r="BJ391" s="154"/>
      <c r="BK391" s="154"/>
      <c r="BL391" s="154"/>
      <c r="BM391" s="154"/>
      <c r="BN391" s="154"/>
      <c r="BO391" s="154"/>
      <c r="BP391" s="154"/>
      <c r="BQ391" s="154"/>
      <c r="BR391" s="154"/>
      <c r="BS391" s="154"/>
      <c r="BT391" s="154"/>
      <c r="BU391" s="154"/>
      <c r="BV391" s="154"/>
      <c r="BW391" s="154"/>
      <c r="BX391" s="154"/>
      <c r="BY391" s="154"/>
      <c r="BZ391" s="154"/>
      <c r="CA391" s="154"/>
      <c r="CB391" s="154"/>
      <c r="CC391" s="154"/>
      <c r="CD391" s="154"/>
      <c r="CE391" s="154"/>
      <c r="CF391" s="154"/>
      <c r="CG391" s="154"/>
    </row>
    <row r="392" spans="2:85" x14ac:dyDescent="0.2">
      <c r="B392" s="167"/>
      <c r="C392" s="16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c r="AY392" s="154"/>
      <c r="AZ392" s="154"/>
      <c r="BA392" s="154"/>
      <c r="BB392" s="154"/>
      <c r="BC392" s="154"/>
      <c r="BD392" s="154"/>
      <c r="BE392" s="154"/>
      <c r="BF392" s="154"/>
      <c r="BG392" s="154"/>
      <c r="BH392" s="154"/>
      <c r="BI392" s="154"/>
      <c r="BJ392" s="154"/>
      <c r="BK392" s="154"/>
      <c r="BL392" s="154"/>
      <c r="BM392" s="154"/>
      <c r="BN392" s="154"/>
      <c r="BO392" s="154"/>
      <c r="BP392" s="154"/>
      <c r="BQ392" s="154"/>
      <c r="BR392" s="154"/>
      <c r="BS392" s="154"/>
      <c r="BT392" s="154"/>
      <c r="BU392" s="154"/>
      <c r="BV392" s="154"/>
      <c r="BW392" s="154"/>
      <c r="BX392" s="154"/>
      <c r="BY392" s="154"/>
      <c r="BZ392" s="154"/>
      <c r="CA392" s="154"/>
      <c r="CB392" s="154"/>
      <c r="CC392" s="154"/>
      <c r="CD392" s="154"/>
      <c r="CE392" s="154"/>
      <c r="CF392" s="154"/>
      <c r="CG392" s="154"/>
    </row>
    <row r="393" spans="2:85" x14ac:dyDescent="0.2">
      <c r="B393" s="167"/>
      <c r="C393" s="16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c r="AY393" s="154"/>
      <c r="AZ393" s="154"/>
      <c r="BA393" s="154"/>
      <c r="BB393" s="154"/>
      <c r="BC393" s="154"/>
      <c r="BD393" s="154"/>
      <c r="BE393" s="154"/>
      <c r="BF393" s="154"/>
      <c r="BG393" s="154"/>
      <c r="BH393" s="154"/>
      <c r="BI393" s="154"/>
      <c r="BJ393" s="154"/>
      <c r="BK393" s="154"/>
      <c r="BL393" s="154"/>
      <c r="BM393" s="154"/>
      <c r="BN393" s="154"/>
      <c r="BO393" s="154"/>
      <c r="BP393" s="154"/>
      <c r="BQ393" s="154"/>
      <c r="BR393" s="154"/>
      <c r="BS393" s="154"/>
      <c r="BT393" s="154"/>
      <c r="BU393" s="154"/>
      <c r="BV393" s="154"/>
      <c r="BW393" s="154"/>
      <c r="BX393" s="154"/>
      <c r="BY393" s="154"/>
      <c r="BZ393" s="154"/>
      <c r="CA393" s="154"/>
      <c r="CB393" s="154"/>
      <c r="CC393" s="154"/>
      <c r="CD393" s="154"/>
      <c r="CE393" s="154"/>
      <c r="CF393" s="154"/>
      <c r="CG393" s="154"/>
    </row>
    <row r="394" spans="2:85" x14ac:dyDescent="0.2">
      <c r="B394" s="167"/>
      <c r="C394" s="16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c r="AY394" s="154"/>
      <c r="AZ394" s="154"/>
      <c r="BA394" s="154"/>
      <c r="BB394" s="154"/>
      <c r="BC394" s="154"/>
      <c r="BD394" s="154"/>
      <c r="BE394" s="154"/>
      <c r="BF394" s="154"/>
      <c r="BG394" s="154"/>
      <c r="BH394" s="154"/>
      <c r="BI394" s="154"/>
      <c r="BJ394" s="154"/>
      <c r="BK394" s="154"/>
      <c r="BL394" s="154"/>
      <c r="BM394" s="154"/>
      <c r="BN394" s="154"/>
      <c r="BO394" s="154"/>
      <c r="BP394" s="154"/>
      <c r="BQ394" s="154"/>
      <c r="BR394" s="154"/>
      <c r="BS394" s="154"/>
      <c r="BT394" s="154"/>
      <c r="BU394" s="154"/>
      <c r="BV394" s="154"/>
      <c r="BW394" s="154"/>
      <c r="BX394" s="154"/>
      <c r="BY394" s="154"/>
      <c r="BZ394" s="154"/>
      <c r="CA394" s="154"/>
      <c r="CB394" s="154"/>
      <c r="CC394" s="154"/>
      <c r="CD394" s="154"/>
      <c r="CE394" s="154"/>
      <c r="CF394" s="154"/>
      <c r="CG394" s="154"/>
    </row>
    <row r="395" spans="2:85" x14ac:dyDescent="0.2">
      <c r="B395" s="167"/>
      <c r="C395" s="16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c r="AY395" s="154"/>
      <c r="AZ395" s="154"/>
      <c r="BA395" s="154"/>
      <c r="BB395" s="154"/>
      <c r="BC395" s="154"/>
      <c r="BD395" s="154"/>
      <c r="BE395" s="154"/>
      <c r="BF395" s="154"/>
      <c r="BG395" s="154"/>
      <c r="BH395" s="154"/>
      <c r="BI395" s="154"/>
      <c r="BJ395" s="154"/>
      <c r="BK395" s="154"/>
      <c r="BL395" s="154"/>
      <c r="BM395" s="154"/>
      <c r="BN395" s="154"/>
      <c r="BO395" s="154"/>
      <c r="BP395" s="154"/>
      <c r="BQ395" s="154"/>
      <c r="BR395" s="154"/>
      <c r="BS395" s="154"/>
      <c r="BT395" s="154"/>
      <c r="BU395" s="154"/>
      <c r="BV395" s="154"/>
      <c r="BW395" s="154"/>
      <c r="BX395" s="154"/>
      <c r="BY395" s="154"/>
      <c r="BZ395" s="154"/>
      <c r="CA395" s="154"/>
      <c r="CB395" s="154"/>
      <c r="CC395" s="154"/>
      <c r="CD395" s="154"/>
      <c r="CE395" s="154"/>
      <c r="CF395" s="154"/>
      <c r="CG395" s="154"/>
    </row>
    <row r="396" spans="2:85" x14ac:dyDescent="0.2">
      <c r="B396" s="167"/>
      <c r="C396" s="16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c r="AY396" s="154"/>
      <c r="AZ396" s="154"/>
      <c r="BA396" s="154"/>
      <c r="BB396" s="154"/>
      <c r="BC396" s="154"/>
      <c r="BD396" s="154"/>
      <c r="BE396" s="154"/>
      <c r="BF396" s="154"/>
      <c r="BG396" s="154"/>
      <c r="BH396" s="154"/>
      <c r="BI396" s="154"/>
      <c r="BJ396" s="154"/>
      <c r="BK396" s="154"/>
      <c r="BL396" s="154"/>
      <c r="BM396" s="154"/>
      <c r="BN396" s="154"/>
      <c r="BO396" s="154"/>
      <c r="BP396" s="154"/>
      <c r="BQ396" s="154"/>
      <c r="BR396" s="154"/>
      <c r="BS396" s="154"/>
      <c r="BT396" s="154"/>
      <c r="BU396" s="154"/>
      <c r="BV396" s="154"/>
      <c r="BW396" s="154"/>
      <c r="BX396" s="154"/>
      <c r="BY396" s="154"/>
      <c r="BZ396" s="154"/>
      <c r="CA396" s="154"/>
      <c r="CB396" s="154"/>
      <c r="CC396" s="154"/>
      <c r="CD396" s="154"/>
      <c r="CE396" s="154"/>
      <c r="CF396" s="154"/>
      <c r="CG396" s="154"/>
    </row>
    <row r="397" spans="2:85" x14ac:dyDescent="0.2">
      <c r="B397" s="167"/>
      <c r="C397" s="16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c r="AY397" s="154"/>
      <c r="AZ397" s="154"/>
      <c r="BA397" s="154"/>
      <c r="BB397" s="154"/>
      <c r="BC397" s="154"/>
      <c r="BD397" s="154"/>
      <c r="BE397" s="154"/>
      <c r="BF397" s="154"/>
      <c r="BG397" s="154"/>
      <c r="BH397" s="154"/>
      <c r="BI397" s="154"/>
      <c r="BJ397" s="154"/>
      <c r="BK397" s="154"/>
      <c r="BL397" s="154"/>
      <c r="BM397" s="154"/>
      <c r="BN397" s="154"/>
      <c r="BO397" s="154"/>
      <c r="BP397" s="154"/>
      <c r="BQ397" s="154"/>
      <c r="BR397" s="154"/>
      <c r="BS397" s="154"/>
      <c r="BT397" s="154"/>
      <c r="BU397" s="154"/>
      <c r="BV397" s="154"/>
      <c r="BW397" s="154"/>
      <c r="BX397" s="154"/>
      <c r="BY397" s="154"/>
      <c r="BZ397" s="154"/>
      <c r="CA397" s="154"/>
      <c r="CB397" s="154"/>
      <c r="CC397" s="154"/>
      <c r="CD397" s="154"/>
      <c r="CE397" s="154"/>
      <c r="CF397" s="154"/>
      <c r="CG397" s="154"/>
    </row>
    <row r="398" spans="2:85" x14ac:dyDescent="0.2">
      <c r="B398" s="167"/>
      <c r="C398" s="16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c r="AY398" s="154"/>
      <c r="AZ398" s="154"/>
      <c r="BA398" s="154"/>
      <c r="BB398" s="154"/>
      <c r="BC398" s="154"/>
      <c r="BD398" s="154"/>
      <c r="BE398" s="154"/>
      <c r="BF398" s="154"/>
      <c r="BG398" s="154"/>
      <c r="BH398" s="154"/>
      <c r="BI398" s="154"/>
      <c r="BJ398" s="154"/>
      <c r="BK398" s="154"/>
      <c r="BL398" s="154"/>
      <c r="BM398" s="154"/>
      <c r="BN398" s="154"/>
      <c r="BO398" s="154"/>
      <c r="BP398" s="154"/>
      <c r="BQ398" s="154"/>
      <c r="BR398" s="154"/>
      <c r="BS398" s="154"/>
      <c r="BT398" s="154"/>
      <c r="BU398" s="154"/>
      <c r="BV398" s="154"/>
      <c r="BW398" s="154"/>
      <c r="BX398" s="154"/>
      <c r="BY398" s="154"/>
      <c r="BZ398" s="154"/>
      <c r="CA398" s="154"/>
      <c r="CB398" s="154"/>
      <c r="CC398" s="154"/>
      <c r="CD398" s="154"/>
      <c r="CE398" s="154"/>
      <c r="CF398" s="154"/>
      <c r="CG398" s="154"/>
    </row>
    <row r="399" spans="2:85" x14ac:dyDescent="0.2">
      <c r="B399" s="167"/>
      <c r="C399" s="16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c r="AY399" s="154"/>
      <c r="AZ399" s="154"/>
      <c r="BA399" s="154"/>
      <c r="BB399" s="154"/>
      <c r="BC399" s="154"/>
      <c r="BD399" s="154"/>
      <c r="BE399" s="154"/>
      <c r="BF399" s="154"/>
      <c r="BG399" s="154"/>
      <c r="BH399" s="154"/>
      <c r="BI399" s="154"/>
      <c r="BJ399" s="154"/>
      <c r="BK399" s="154"/>
      <c r="BL399" s="154"/>
      <c r="BM399" s="154"/>
      <c r="BN399" s="154"/>
      <c r="BO399" s="154"/>
      <c r="BP399" s="154"/>
      <c r="BQ399" s="154"/>
      <c r="BR399" s="154"/>
      <c r="BS399" s="154"/>
      <c r="BT399" s="154"/>
      <c r="BU399" s="154"/>
      <c r="BV399" s="154"/>
      <c r="BW399" s="154"/>
      <c r="BX399" s="154"/>
      <c r="BY399" s="154"/>
      <c r="BZ399" s="154"/>
      <c r="CA399" s="154"/>
      <c r="CB399" s="154"/>
      <c r="CC399" s="154"/>
      <c r="CD399" s="154"/>
      <c r="CE399" s="154"/>
      <c r="CF399" s="154"/>
      <c r="CG399" s="154"/>
    </row>
    <row r="400" spans="2:85" x14ac:dyDescent="0.2">
      <c r="B400" s="167"/>
      <c r="C400" s="16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c r="AY400" s="154"/>
      <c r="AZ400" s="154"/>
      <c r="BA400" s="154"/>
      <c r="BB400" s="154"/>
      <c r="BC400" s="154"/>
      <c r="BD400" s="154"/>
      <c r="BE400" s="154"/>
      <c r="BF400" s="154"/>
      <c r="BG400" s="154"/>
      <c r="BH400" s="154"/>
      <c r="BI400" s="154"/>
      <c r="BJ400" s="154"/>
      <c r="BK400" s="154"/>
      <c r="BL400" s="154"/>
      <c r="BM400" s="154"/>
      <c r="BN400" s="154"/>
      <c r="BO400" s="154"/>
      <c r="BP400" s="154"/>
      <c r="BQ400" s="154"/>
      <c r="BR400" s="154"/>
      <c r="BS400" s="154"/>
      <c r="BT400" s="154"/>
      <c r="BU400" s="154"/>
      <c r="BV400" s="154"/>
      <c r="BW400" s="154"/>
      <c r="BX400" s="154"/>
      <c r="BY400" s="154"/>
      <c r="BZ400" s="154"/>
      <c r="CA400" s="154"/>
      <c r="CB400" s="154"/>
      <c r="CC400" s="154"/>
      <c r="CD400" s="154"/>
      <c r="CE400" s="154"/>
      <c r="CF400" s="154"/>
      <c r="CG400" s="154"/>
    </row>
    <row r="401" spans="2:85" x14ac:dyDescent="0.2">
      <c r="B401" s="167"/>
      <c r="C401" s="16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c r="AY401" s="154"/>
      <c r="AZ401" s="154"/>
      <c r="BA401" s="154"/>
      <c r="BB401" s="154"/>
      <c r="BC401" s="154"/>
      <c r="BD401" s="154"/>
      <c r="BE401" s="154"/>
      <c r="BF401" s="154"/>
      <c r="BG401" s="154"/>
      <c r="BH401" s="154"/>
      <c r="BI401" s="154"/>
      <c r="BJ401" s="154"/>
      <c r="BK401" s="154"/>
      <c r="BL401" s="154"/>
      <c r="BM401" s="154"/>
      <c r="BN401" s="154"/>
      <c r="BO401" s="154"/>
      <c r="BP401" s="154"/>
      <c r="BQ401" s="154"/>
      <c r="BR401" s="154"/>
      <c r="BS401" s="154"/>
      <c r="BT401" s="154"/>
      <c r="BU401" s="154"/>
      <c r="BV401" s="154"/>
      <c r="BW401" s="154"/>
      <c r="BX401" s="154"/>
      <c r="BY401" s="154"/>
      <c r="BZ401" s="154"/>
      <c r="CA401" s="154"/>
      <c r="CB401" s="154"/>
      <c r="CC401" s="154"/>
      <c r="CD401" s="154"/>
      <c r="CE401" s="154"/>
      <c r="CF401" s="154"/>
      <c r="CG401" s="154"/>
    </row>
    <row r="402" spans="2:85" x14ac:dyDescent="0.2">
      <c r="B402" s="167"/>
      <c r="C402" s="16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c r="AY402" s="154"/>
      <c r="AZ402" s="154"/>
      <c r="BA402" s="154"/>
      <c r="BB402" s="154"/>
      <c r="BC402" s="154"/>
      <c r="BD402" s="154"/>
      <c r="BE402" s="154"/>
      <c r="BF402" s="154"/>
      <c r="BG402" s="154"/>
      <c r="BH402" s="154"/>
      <c r="BI402" s="154"/>
      <c r="BJ402" s="154"/>
      <c r="BK402" s="154"/>
      <c r="BL402" s="154"/>
      <c r="BM402" s="154"/>
      <c r="BN402" s="154"/>
      <c r="BO402" s="154"/>
      <c r="BP402" s="154"/>
      <c r="BQ402" s="154"/>
      <c r="BR402" s="154"/>
      <c r="BS402" s="154"/>
      <c r="BT402" s="154"/>
      <c r="BU402" s="154"/>
      <c r="BV402" s="154"/>
      <c r="BW402" s="154"/>
      <c r="BX402" s="154"/>
      <c r="BY402" s="154"/>
      <c r="BZ402" s="154"/>
      <c r="CA402" s="154"/>
      <c r="CB402" s="154"/>
      <c r="CC402" s="154"/>
      <c r="CD402" s="154"/>
      <c r="CE402" s="154"/>
      <c r="CF402" s="154"/>
      <c r="CG402" s="154"/>
    </row>
    <row r="403" spans="2:85" x14ac:dyDescent="0.2">
      <c r="B403" s="167"/>
      <c r="C403" s="16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c r="AY403" s="154"/>
      <c r="AZ403" s="154"/>
      <c r="BA403" s="154"/>
      <c r="BB403" s="154"/>
      <c r="BC403" s="154"/>
      <c r="BD403" s="154"/>
      <c r="BE403" s="154"/>
      <c r="BF403" s="154"/>
      <c r="BG403" s="154"/>
      <c r="BH403" s="154"/>
      <c r="BI403" s="154"/>
      <c r="BJ403" s="154"/>
      <c r="BK403" s="154"/>
      <c r="BL403" s="154"/>
      <c r="BM403" s="154"/>
      <c r="BN403" s="154"/>
      <c r="BO403" s="154"/>
      <c r="BP403" s="154"/>
      <c r="BQ403" s="154"/>
      <c r="BR403" s="154"/>
      <c r="BS403" s="154"/>
      <c r="BT403" s="154"/>
      <c r="BU403" s="154"/>
      <c r="BV403" s="154"/>
      <c r="BW403" s="154"/>
      <c r="BX403" s="154"/>
      <c r="BY403" s="154"/>
      <c r="BZ403" s="154"/>
      <c r="CA403" s="154"/>
      <c r="CB403" s="154"/>
      <c r="CC403" s="154"/>
      <c r="CD403" s="154"/>
      <c r="CE403" s="154"/>
      <c r="CF403" s="154"/>
      <c r="CG403" s="154"/>
    </row>
    <row r="404" spans="2:85" x14ac:dyDescent="0.2">
      <c r="B404" s="167"/>
      <c r="C404" s="16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c r="AY404" s="154"/>
      <c r="AZ404" s="154"/>
      <c r="BA404" s="154"/>
      <c r="BB404" s="154"/>
      <c r="BC404" s="154"/>
      <c r="BD404" s="154"/>
      <c r="BE404" s="154"/>
      <c r="BF404" s="154"/>
      <c r="BG404" s="154"/>
      <c r="BH404" s="154"/>
      <c r="BI404" s="154"/>
      <c r="BJ404" s="154"/>
      <c r="BK404" s="154"/>
      <c r="BL404" s="154"/>
      <c r="BM404" s="154"/>
      <c r="BN404" s="154"/>
      <c r="BO404" s="154"/>
      <c r="BP404" s="154"/>
      <c r="BQ404" s="154"/>
      <c r="BR404" s="154"/>
      <c r="BS404" s="154"/>
      <c r="BT404" s="154"/>
      <c r="BU404" s="154"/>
      <c r="BV404" s="154"/>
      <c r="BW404" s="154"/>
      <c r="BX404" s="154"/>
      <c r="BY404" s="154"/>
      <c r="BZ404" s="154"/>
      <c r="CA404" s="154"/>
      <c r="CB404" s="154"/>
      <c r="CC404" s="154"/>
      <c r="CD404" s="154"/>
      <c r="CE404" s="154"/>
      <c r="CF404" s="154"/>
      <c r="CG404" s="154"/>
    </row>
    <row r="405" spans="2:85" x14ac:dyDescent="0.2">
      <c r="B405" s="167"/>
      <c r="C405" s="16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c r="AY405" s="154"/>
      <c r="AZ405" s="154"/>
      <c r="BA405" s="154"/>
      <c r="BB405" s="154"/>
      <c r="BC405" s="154"/>
      <c r="BD405" s="154"/>
      <c r="BE405" s="154"/>
      <c r="BF405" s="154"/>
      <c r="BG405" s="154"/>
      <c r="BH405" s="154"/>
      <c r="BI405" s="154"/>
      <c r="BJ405" s="154"/>
      <c r="BK405" s="154"/>
      <c r="BL405" s="154"/>
      <c r="BM405" s="154"/>
      <c r="BN405" s="154"/>
      <c r="BO405" s="154"/>
      <c r="BP405" s="154"/>
      <c r="BQ405" s="154"/>
      <c r="BR405" s="154"/>
      <c r="BS405" s="154"/>
      <c r="BT405" s="154"/>
      <c r="BU405" s="154"/>
      <c r="BV405" s="154"/>
      <c r="BW405" s="154"/>
      <c r="BX405" s="154"/>
      <c r="BY405" s="154"/>
      <c r="BZ405" s="154"/>
      <c r="CA405" s="154"/>
      <c r="CB405" s="154"/>
      <c r="CC405" s="154"/>
      <c r="CD405" s="154"/>
      <c r="CE405" s="154"/>
      <c r="CF405" s="154"/>
      <c r="CG405" s="154"/>
    </row>
    <row r="406" spans="2:85" x14ac:dyDescent="0.2">
      <c r="B406" s="167"/>
      <c r="C406" s="16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c r="AY406" s="154"/>
      <c r="AZ406" s="154"/>
      <c r="BA406" s="154"/>
      <c r="BB406" s="154"/>
      <c r="BC406" s="154"/>
      <c r="BD406" s="154"/>
      <c r="BE406" s="154"/>
      <c r="BF406" s="154"/>
      <c r="BG406" s="154"/>
      <c r="BH406" s="154"/>
      <c r="BI406" s="154"/>
      <c r="BJ406" s="154"/>
      <c r="BK406" s="154"/>
      <c r="BL406" s="154"/>
      <c r="BM406" s="154"/>
      <c r="BN406" s="154"/>
      <c r="BO406" s="154"/>
      <c r="BP406" s="154"/>
      <c r="BQ406" s="154"/>
      <c r="BR406" s="154"/>
      <c r="BS406" s="154"/>
      <c r="BT406" s="154"/>
      <c r="BU406" s="154"/>
      <c r="BV406" s="154"/>
      <c r="BW406" s="154"/>
      <c r="BX406" s="154"/>
      <c r="BY406" s="154"/>
      <c r="BZ406" s="154"/>
      <c r="CA406" s="154"/>
      <c r="CB406" s="154"/>
      <c r="CC406" s="154"/>
      <c r="CD406" s="154"/>
      <c r="CE406" s="154"/>
      <c r="CF406" s="154"/>
      <c r="CG406" s="154"/>
    </row>
    <row r="407" spans="2:85" x14ac:dyDescent="0.2">
      <c r="B407" s="167"/>
      <c r="C407" s="16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c r="AY407" s="154"/>
      <c r="AZ407" s="154"/>
      <c r="BA407" s="154"/>
      <c r="BB407" s="154"/>
      <c r="BC407" s="154"/>
      <c r="BD407" s="154"/>
      <c r="BE407" s="154"/>
      <c r="BF407" s="154"/>
      <c r="BG407" s="154"/>
      <c r="BH407" s="154"/>
      <c r="BI407" s="154"/>
      <c r="BJ407" s="154"/>
      <c r="BK407" s="154"/>
      <c r="BL407" s="154"/>
      <c r="BM407" s="154"/>
      <c r="BN407" s="154"/>
      <c r="BO407" s="154"/>
      <c r="BP407" s="154"/>
      <c r="BQ407" s="154"/>
      <c r="BR407" s="154"/>
      <c r="BS407" s="154"/>
      <c r="BT407" s="154"/>
      <c r="BU407" s="154"/>
      <c r="BV407" s="154"/>
      <c r="BW407" s="154"/>
      <c r="BX407" s="154"/>
      <c r="BY407" s="154"/>
      <c r="BZ407" s="154"/>
      <c r="CA407" s="154"/>
      <c r="CB407" s="154"/>
      <c r="CC407" s="154"/>
      <c r="CD407" s="154"/>
      <c r="CE407" s="154"/>
      <c r="CF407" s="154"/>
      <c r="CG407" s="154"/>
    </row>
    <row r="408" spans="2:85" x14ac:dyDescent="0.2">
      <c r="B408" s="167"/>
      <c r="C408" s="16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54"/>
      <c r="BQ408" s="154"/>
      <c r="BR408" s="154"/>
      <c r="BS408" s="154"/>
      <c r="BT408" s="154"/>
      <c r="BU408" s="154"/>
      <c r="BV408" s="154"/>
      <c r="BW408" s="154"/>
      <c r="BX408" s="154"/>
      <c r="BY408" s="154"/>
      <c r="BZ408" s="154"/>
      <c r="CA408" s="154"/>
      <c r="CB408" s="154"/>
      <c r="CC408" s="154"/>
      <c r="CD408" s="154"/>
      <c r="CE408" s="154"/>
      <c r="CF408" s="154"/>
      <c r="CG408" s="154"/>
    </row>
    <row r="409" spans="2:85" x14ac:dyDescent="0.2">
      <c r="B409" s="167"/>
      <c r="C409" s="16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c r="AY409" s="154"/>
      <c r="AZ409" s="154"/>
      <c r="BA409" s="154"/>
      <c r="BB409" s="154"/>
      <c r="BC409" s="154"/>
      <c r="BD409" s="154"/>
      <c r="BE409" s="154"/>
      <c r="BF409" s="154"/>
      <c r="BG409" s="154"/>
      <c r="BH409" s="154"/>
      <c r="BI409" s="154"/>
      <c r="BJ409" s="154"/>
      <c r="BK409" s="154"/>
      <c r="BL409" s="154"/>
      <c r="BM409" s="154"/>
      <c r="BN409" s="154"/>
      <c r="BO409" s="154"/>
      <c r="BP409" s="154"/>
      <c r="BQ409" s="154"/>
      <c r="BR409" s="154"/>
      <c r="BS409" s="154"/>
      <c r="BT409" s="154"/>
      <c r="BU409" s="154"/>
      <c r="BV409" s="154"/>
      <c r="BW409" s="154"/>
      <c r="BX409" s="154"/>
      <c r="BY409" s="154"/>
      <c r="BZ409" s="154"/>
      <c r="CA409" s="154"/>
      <c r="CB409" s="154"/>
      <c r="CC409" s="154"/>
      <c r="CD409" s="154"/>
      <c r="CE409" s="154"/>
      <c r="CF409" s="154"/>
      <c r="CG409" s="154"/>
    </row>
    <row r="410" spans="2:85" x14ac:dyDescent="0.2">
      <c r="B410" s="167"/>
      <c r="C410" s="16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c r="AY410" s="154"/>
      <c r="AZ410" s="154"/>
      <c r="BA410" s="154"/>
      <c r="BB410" s="154"/>
      <c r="BC410" s="154"/>
      <c r="BD410" s="154"/>
      <c r="BE410" s="154"/>
      <c r="BF410" s="154"/>
      <c r="BG410" s="154"/>
      <c r="BH410" s="154"/>
      <c r="BI410" s="154"/>
      <c r="BJ410" s="154"/>
      <c r="BK410" s="154"/>
      <c r="BL410" s="154"/>
      <c r="BM410" s="154"/>
      <c r="BN410" s="154"/>
      <c r="BO410" s="154"/>
      <c r="BP410" s="154"/>
      <c r="BQ410" s="154"/>
      <c r="BR410" s="154"/>
      <c r="BS410" s="154"/>
      <c r="BT410" s="154"/>
      <c r="BU410" s="154"/>
      <c r="BV410" s="154"/>
      <c r="BW410" s="154"/>
      <c r="BX410" s="154"/>
      <c r="BY410" s="154"/>
      <c r="BZ410" s="154"/>
      <c r="CA410" s="154"/>
      <c r="CB410" s="154"/>
      <c r="CC410" s="154"/>
      <c r="CD410" s="154"/>
      <c r="CE410" s="154"/>
      <c r="CF410" s="154"/>
      <c r="CG410" s="154"/>
    </row>
    <row r="411" spans="2:85" x14ac:dyDescent="0.2">
      <c r="B411" s="167"/>
      <c r="C411" s="16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c r="AY411" s="154"/>
      <c r="AZ411" s="154"/>
      <c r="BA411" s="154"/>
      <c r="BB411" s="154"/>
      <c r="BC411" s="154"/>
      <c r="BD411" s="154"/>
      <c r="BE411" s="154"/>
      <c r="BF411" s="154"/>
      <c r="BG411" s="154"/>
      <c r="BH411" s="154"/>
      <c r="BI411" s="154"/>
      <c r="BJ411" s="154"/>
      <c r="BK411" s="154"/>
      <c r="BL411" s="154"/>
      <c r="BM411" s="154"/>
      <c r="BN411" s="154"/>
      <c r="BO411" s="154"/>
      <c r="BP411" s="154"/>
      <c r="BQ411" s="154"/>
      <c r="BR411" s="154"/>
      <c r="BS411" s="154"/>
      <c r="BT411" s="154"/>
      <c r="BU411" s="154"/>
      <c r="BV411" s="154"/>
      <c r="BW411" s="154"/>
      <c r="BX411" s="154"/>
      <c r="BY411" s="154"/>
      <c r="BZ411" s="154"/>
      <c r="CA411" s="154"/>
      <c r="CB411" s="154"/>
      <c r="CC411" s="154"/>
      <c r="CD411" s="154"/>
      <c r="CE411" s="154"/>
      <c r="CF411" s="154"/>
      <c r="CG411" s="154"/>
    </row>
    <row r="412" spans="2:85" x14ac:dyDescent="0.2">
      <c r="B412" s="167"/>
      <c r="C412" s="16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c r="AY412" s="154"/>
      <c r="AZ412" s="154"/>
      <c r="BA412" s="154"/>
      <c r="BB412" s="154"/>
      <c r="BC412" s="154"/>
      <c r="BD412" s="154"/>
      <c r="BE412" s="154"/>
      <c r="BF412" s="154"/>
      <c r="BG412" s="154"/>
      <c r="BH412" s="154"/>
      <c r="BI412" s="154"/>
      <c r="BJ412" s="154"/>
      <c r="BK412" s="154"/>
      <c r="BL412" s="154"/>
      <c r="BM412" s="154"/>
      <c r="BN412" s="154"/>
      <c r="BO412" s="154"/>
      <c r="BP412" s="154"/>
      <c r="BQ412" s="154"/>
      <c r="BR412" s="154"/>
      <c r="BS412" s="154"/>
      <c r="BT412" s="154"/>
      <c r="BU412" s="154"/>
      <c r="BV412" s="154"/>
      <c r="BW412" s="154"/>
      <c r="BX412" s="154"/>
      <c r="BY412" s="154"/>
      <c r="BZ412" s="154"/>
      <c r="CA412" s="154"/>
      <c r="CB412" s="154"/>
      <c r="CC412" s="154"/>
      <c r="CD412" s="154"/>
      <c r="CE412" s="154"/>
      <c r="CF412" s="154"/>
      <c r="CG412" s="154"/>
    </row>
    <row r="413" spans="2:85" x14ac:dyDescent="0.2">
      <c r="B413" s="167"/>
      <c r="C413" s="16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c r="AY413" s="154"/>
      <c r="AZ413" s="154"/>
      <c r="BA413" s="154"/>
      <c r="BB413" s="154"/>
      <c r="BC413" s="154"/>
      <c r="BD413" s="154"/>
      <c r="BE413" s="154"/>
      <c r="BF413" s="154"/>
      <c r="BG413" s="154"/>
      <c r="BH413" s="154"/>
      <c r="BI413" s="154"/>
      <c r="BJ413" s="154"/>
      <c r="BK413" s="154"/>
      <c r="BL413" s="154"/>
      <c r="BM413" s="154"/>
      <c r="BN413" s="154"/>
      <c r="BO413" s="154"/>
      <c r="BP413" s="154"/>
      <c r="BQ413" s="154"/>
      <c r="BR413" s="154"/>
      <c r="BS413" s="154"/>
      <c r="BT413" s="154"/>
      <c r="BU413" s="154"/>
      <c r="BV413" s="154"/>
      <c r="BW413" s="154"/>
      <c r="BX413" s="154"/>
      <c r="BY413" s="154"/>
      <c r="BZ413" s="154"/>
      <c r="CA413" s="154"/>
      <c r="CB413" s="154"/>
      <c r="CC413" s="154"/>
      <c r="CD413" s="154"/>
      <c r="CE413" s="154"/>
      <c r="CF413" s="154"/>
      <c r="CG413" s="154"/>
    </row>
    <row r="414" spans="2:85" x14ac:dyDescent="0.2">
      <c r="B414" s="167"/>
      <c r="C414" s="16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c r="AY414" s="154"/>
      <c r="AZ414" s="154"/>
      <c r="BA414" s="154"/>
      <c r="BB414" s="154"/>
      <c r="BC414" s="154"/>
      <c r="BD414" s="154"/>
      <c r="BE414" s="154"/>
      <c r="BF414" s="154"/>
      <c r="BG414" s="154"/>
      <c r="BH414" s="154"/>
      <c r="BI414" s="154"/>
      <c r="BJ414" s="154"/>
      <c r="BK414" s="154"/>
      <c r="BL414" s="154"/>
      <c r="BM414" s="154"/>
      <c r="BN414" s="154"/>
      <c r="BO414" s="154"/>
      <c r="BP414" s="154"/>
      <c r="BQ414" s="154"/>
      <c r="BR414" s="154"/>
      <c r="BS414" s="154"/>
      <c r="BT414" s="154"/>
      <c r="BU414" s="154"/>
      <c r="BV414" s="154"/>
      <c r="BW414" s="154"/>
      <c r="BX414" s="154"/>
      <c r="BY414" s="154"/>
      <c r="BZ414" s="154"/>
      <c r="CA414" s="154"/>
      <c r="CB414" s="154"/>
      <c r="CC414" s="154"/>
      <c r="CD414" s="154"/>
      <c r="CE414" s="154"/>
      <c r="CF414" s="154"/>
      <c r="CG414" s="154"/>
    </row>
    <row r="415" spans="2:85" x14ac:dyDescent="0.2">
      <c r="B415" s="167"/>
      <c r="C415" s="16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c r="AY415" s="154"/>
      <c r="AZ415" s="154"/>
      <c r="BA415" s="154"/>
      <c r="BB415" s="154"/>
      <c r="BC415" s="154"/>
      <c r="BD415" s="154"/>
      <c r="BE415" s="154"/>
      <c r="BF415" s="154"/>
      <c r="BG415" s="154"/>
      <c r="BH415" s="154"/>
      <c r="BI415" s="154"/>
      <c r="BJ415" s="154"/>
      <c r="BK415" s="154"/>
      <c r="BL415" s="154"/>
      <c r="BM415" s="154"/>
      <c r="BN415" s="154"/>
      <c r="BO415" s="154"/>
      <c r="BP415" s="154"/>
      <c r="BQ415" s="154"/>
      <c r="BR415" s="154"/>
      <c r="BS415" s="154"/>
      <c r="BT415" s="154"/>
      <c r="BU415" s="154"/>
      <c r="BV415" s="154"/>
      <c r="BW415" s="154"/>
      <c r="BX415" s="154"/>
      <c r="BY415" s="154"/>
      <c r="BZ415" s="154"/>
      <c r="CA415" s="154"/>
      <c r="CB415" s="154"/>
      <c r="CC415" s="154"/>
      <c r="CD415" s="154"/>
      <c r="CE415" s="154"/>
      <c r="CF415" s="154"/>
      <c r="CG415" s="154"/>
    </row>
    <row r="416" spans="2:85" x14ac:dyDescent="0.2">
      <c r="B416" s="167"/>
      <c r="C416" s="16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c r="AY416" s="154"/>
      <c r="AZ416" s="154"/>
      <c r="BA416" s="154"/>
      <c r="BB416" s="154"/>
      <c r="BC416" s="154"/>
      <c r="BD416" s="154"/>
      <c r="BE416" s="154"/>
      <c r="BF416" s="154"/>
      <c r="BG416" s="154"/>
      <c r="BH416" s="154"/>
      <c r="BI416" s="154"/>
      <c r="BJ416" s="154"/>
      <c r="BK416" s="154"/>
      <c r="BL416" s="154"/>
      <c r="BM416" s="154"/>
      <c r="BN416" s="154"/>
      <c r="BO416" s="154"/>
      <c r="BP416" s="154"/>
      <c r="BQ416" s="154"/>
      <c r="BR416" s="154"/>
      <c r="BS416" s="154"/>
      <c r="BT416" s="154"/>
      <c r="BU416" s="154"/>
      <c r="BV416" s="154"/>
      <c r="BW416" s="154"/>
      <c r="BX416" s="154"/>
      <c r="BY416" s="154"/>
      <c r="BZ416" s="154"/>
      <c r="CA416" s="154"/>
      <c r="CB416" s="154"/>
      <c r="CC416" s="154"/>
      <c r="CD416" s="154"/>
      <c r="CE416" s="154"/>
      <c r="CF416" s="154"/>
      <c r="CG416" s="154"/>
    </row>
    <row r="417" spans="2:85" x14ac:dyDescent="0.2">
      <c r="B417" s="167"/>
      <c r="C417" s="16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c r="AY417" s="154"/>
      <c r="AZ417" s="154"/>
      <c r="BA417" s="154"/>
      <c r="BB417" s="154"/>
      <c r="BC417" s="154"/>
      <c r="BD417" s="154"/>
      <c r="BE417" s="154"/>
      <c r="BF417" s="154"/>
      <c r="BG417" s="154"/>
      <c r="BH417" s="154"/>
      <c r="BI417" s="154"/>
      <c r="BJ417" s="154"/>
      <c r="BK417" s="154"/>
      <c r="BL417" s="154"/>
      <c r="BM417" s="154"/>
      <c r="BN417" s="154"/>
      <c r="BO417" s="154"/>
      <c r="BP417" s="154"/>
      <c r="BQ417" s="154"/>
      <c r="BR417" s="154"/>
      <c r="BS417" s="154"/>
      <c r="BT417" s="154"/>
      <c r="BU417" s="154"/>
      <c r="BV417" s="154"/>
      <c r="BW417" s="154"/>
      <c r="BX417" s="154"/>
      <c r="BY417" s="154"/>
      <c r="BZ417" s="154"/>
      <c r="CA417" s="154"/>
      <c r="CB417" s="154"/>
      <c r="CC417" s="154"/>
      <c r="CD417" s="154"/>
      <c r="CE417" s="154"/>
      <c r="CF417" s="154"/>
      <c r="CG417" s="154"/>
    </row>
    <row r="418" spans="2:85" x14ac:dyDescent="0.2">
      <c r="B418" s="167"/>
      <c r="C418" s="16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c r="AY418" s="154"/>
      <c r="AZ418" s="154"/>
      <c r="BA418" s="154"/>
      <c r="BB418" s="154"/>
      <c r="BC418" s="154"/>
      <c r="BD418" s="154"/>
      <c r="BE418" s="154"/>
      <c r="BF418" s="154"/>
      <c r="BG418" s="154"/>
      <c r="BH418" s="154"/>
      <c r="BI418" s="154"/>
      <c r="BJ418" s="154"/>
      <c r="BK418" s="154"/>
      <c r="BL418" s="154"/>
      <c r="BM418" s="154"/>
      <c r="BN418" s="154"/>
      <c r="BO418" s="154"/>
      <c r="BP418" s="154"/>
      <c r="BQ418" s="154"/>
      <c r="BR418" s="154"/>
      <c r="BS418" s="154"/>
      <c r="BT418" s="154"/>
      <c r="BU418" s="154"/>
      <c r="BV418" s="154"/>
      <c r="BW418" s="154"/>
      <c r="BX418" s="154"/>
      <c r="BY418" s="154"/>
      <c r="BZ418" s="154"/>
      <c r="CA418" s="154"/>
      <c r="CB418" s="154"/>
      <c r="CC418" s="154"/>
      <c r="CD418" s="154"/>
      <c r="CE418" s="154"/>
      <c r="CF418" s="154"/>
      <c r="CG418" s="154"/>
    </row>
    <row r="419" spans="2:85" x14ac:dyDescent="0.2">
      <c r="B419" s="167"/>
      <c r="C419" s="16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c r="AY419" s="154"/>
      <c r="AZ419" s="154"/>
      <c r="BA419" s="154"/>
      <c r="BB419" s="154"/>
      <c r="BC419" s="154"/>
      <c r="BD419" s="154"/>
      <c r="BE419" s="154"/>
      <c r="BF419" s="154"/>
      <c r="BG419" s="154"/>
      <c r="BH419" s="154"/>
      <c r="BI419" s="154"/>
      <c r="BJ419" s="154"/>
      <c r="BK419" s="154"/>
      <c r="BL419" s="154"/>
      <c r="BM419" s="154"/>
      <c r="BN419" s="154"/>
      <c r="BO419" s="154"/>
      <c r="BP419" s="154"/>
      <c r="BQ419" s="154"/>
      <c r="BR419" s="154"/>
      <c r="BS419" s="154"/>
      <c r="BT419" s="154"/>
      <c r="BU419" s="154"/>
      <c r="BV419" s="154"/>
      <c r="BW419" s="154"/>
      <c r="BX419" s="154"/>
      <c r="BY419" s="154"/>
      <c r="BZ419" s="154"/>
      <c r="CA419" s="154"/>
      <c r="CB419" s="154"/>
      <c r="CC419" s="154"/>
      <c r="CD419" s="154"/>
      <c r="CE419" s="154"/>
      <c r="CF419" s="154"/>
      <c r="CG419" s="154"/>
    </row>
    <row r="420" spans="2:85" x14ac:dyDescent="0.2">
      <c r="B420" s="167"/>
      <c r="C420" s="16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c r="AY420" s="154"/>
      <c r="AZ420" s="154"/>
      <c r="BA420" s="154"/>
      <c r="BB420" s="154"/>
      <c r="BC420" s="154"/>
      <c r="BD420" s="154"/>
      <c r="BE420" s="154"/>
      <c r="BF420" s="154"/>
      <c r="BG420" s="154"/>
      <c r="BH420" s="154"/>
      <c r="BI420" s="154"/>
      <c r="BJ420" s="154"/>
      <c r="BK420" s="154"/>
      <c r="BL420" s="154"/>
      <c r="BM420" s="154"/>
      <c r="BN420" s="154"/>
      <c r="BO420" s="154"/>
      <c r="BP420" s="154"/>
      <c r="BQ420" s="154"/>
      <c r="BR420" s="154"/>
      <c r="BS420" s="154"/>
      <c r="BT420" s="154"/>
      <c r="BU420" s="154"/>
      <c r="BV420" s="154"/>
      <c r="BW420" s="154"/>
      <c r="BX420" s="154"/>
      <c r="BY420" s="154"/>
      <c r="BZ420" s="154"/>
      <c r="CA420" s="154"/>
      <c r="CB420" s="154"/>
      <c r="CC420" s="154"/>
      <c r="CD420" s="154"/>
      <c r="CE420" s="154"/>
      <c r="CF420" s="154"/>
      <c r="CG420" s="154"/>
    </row>
    <row r="421" spans="2:85" x14ac:dyDescent="0.2">
      <c r="B421" s="167"/>
      <c r="C421" s="16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c r="AY421" s="154"/>
      <c r="AZ421" s="154"/>
      <c r="BA421" s="154"/>
      <c r="BB421" s="154"/>
      <c r="BC421" s="154"/>
      <c r="BD421" s="154"/>
      <c r="BE421" s="154"/>
      <c r="BF421" s="154"/>
      <c r="BG421" s="154"/>
      <c r="BH421" s="154"/>
      <c r="BI421" s="154"/>
      <c r="BJ421" s="154"/>
      <c r="BK421" s="154"/>
      <c r="BL421" s="154"/>
      <c r="BM421" s="154"/>
      <c r="BN421" s="154"/>
      <c r="BO421" s="154"/>
      <c r="BP421" s="154"/>
      <c r="BQ421" s="154"/>
      <c r="BR421" s="154"/>
      <c r="BS421" s="154"/>
      <c r="BT421" s="154"/>
      <c r="BU421" s="154"/>
      <c r="BV421" s="154"/>
      <c r="BW421" s="154"/>
      <c r="BX421" s="154"/>
      <c r="BY421" s="154"/>
      <c r="BZ421" s="154"/>
      <c r="CA421" s="154"/>
      <c r="CB421" s="154"/>
      <c r="CC421" s="154"/>
      <c r="CD421" s="154"/>
      <c r="CE421" s="154"/>
      <c r="CF421" s="154"/>
      <c r="CG421" s="154"/>
    </row>
    <row r="422" spans="2:85" x14ac:dyDescent="0.2">
      <c r="B422" s="167"/>
      <c r="C422" s="16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c r="AY422" s="154"/>
      <c r="AZ422" s="154"/>
      <c r="BA422" s="154"/>
      <c r="BB422" s="154"/>
      <c r="BC422" s="154"/>
      <c r="BD422" s="154"/>
      <c r="BE422" s="154"/>
      <c r="BF422" s="154"/>
      <c r="BG422" s="154"/>
      <c r="BH422" s="154"/>
      <c r="BI422" s="154"/>
      <c r="BJ422" s="154"/>
      <c r="BK422" s="154"/>
      <c r="BL422" s="154"/>
      <c r="BM422" s="154"/>
      <c r="BN422" s="154"/>
      <c r="BO422" s="154"/>
      <c r="BP422" s="154"/>
      <c r="BQ422" s="154"/>
      <c r="BR422" s="154"/>
      <c r="BS422" s="154"/>
      <c r="BT422" s="154"/>
      <c r="BU422" s="154"/>
      <c r="BV422" s="154"/>
      <c r="BW422" s="154"/>
      <c r="BX422" s="154"/>
      <c r="BY422" s="154"/>
      <c r="BZ422" s="154"/>
      <c r="CA422" s="154"/>
      <c r="CB422" s="154"/>
      <c r="CC422" s="154"/>
      <c r="CD422" s="154"/>
      <c r="CE422" s="154"/>
      <c r="CF422" s="154"/>
      <c r="CG422" s="154"/>
    </row>
    <row r="423" spans="2:85" x14ac:dyDescent="0.2">
      <c r="B423" s="167"/>
      <c r="C423" s="16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c r="AY423" s="154"/>
      <c r="AZ423" s="154"/>
      <c r="BA423" s="154"/>
      <c r="BB423" s="154"/>
      <c r="BC423" s="154"/>
      <c r="BD423" s="154"/>
      <c r="BE423" s="154"/>
      <c r="BF423" s="154"/>
      <c r="BG423" s="154"/>
      <c r="BH423" s="154"/>
      <c r="BI423" s="154"/>
      <c r="BJ423" s="154"/>
      <c r="BK423" s="154"/>
      <c r="BL423" s="154"/>
      <c r="BM423" s="154"/>
      <c r="BN423" s="154"/>
      <c r="BO423" s="154"/>
      <c r="BP423" s="154"/>
      <c r="BQ423" s="154"/>
      <c r="BR423" s="154"/>
      <c r="BS423" s="154"/>
      <c r="BT423" s="154"/>
      <c r="BU423" s="154"/>
      <c r="BV423" s="154"/>
      <c r="BW423" s="154"/>
      <c r="BX423" s="154"/>
      <c r="BY423" s="154"/>
      <c r="BZ423" s="154"/>
      <c r="CA423" s="154"/>
      <c r="CB423" s="154"/>
      <c r="CC423" s="154"/>
      <c r="CD423" s="154"/>
      <c r="CE423" s="154"/>
      <c r="CF423" s="154"/>
      <c r="CG423" s="154"/>
    </row>
    <row r="424" spans="2:85" x14ac:dyDescent="0.2">
      <c r="B424" s="167"/>
      <c r="C424" s="16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c r="AY424" s="154"/>
      <c r="AZ424" s="154"/>
      <c r="BA424" s="154"/>
      <c r="BB424" s="154"/>
      <c r="BC424" s="154"/>
      <c r="BD424" s="154"/>
      <c r="BE424" s="154"/>
      <c r="BF424" s="154"/>
      <c r="BG424" s="154"/>
      <c r="BH424" s="154"/>
      <c r="BI424" s="154"/>
      <c r="BJ424" s="154"/>
      <c r="BK424" s="154"/>
      <c r="BL424" s="154"/>
      <c r="BM424" s="154"/>
      <c r="BN424" s="154"/>
      <c r="BO424" s="154"/>
      <c r="BP424" s="154"/>
      <c r="BQ424" s="154"/>
      <c r="BR424" s="154"/>
      <c r="BS424" s="154"/>
      <c r="BT424" s="154"/>
      <c r="BU424" s="154"/>
      <c r="BV424" s="154"/>
      <c r="BW424" s="154"/>
      <c r="BX424" s="154"/>
      <c r="BY424" s="154"/>
      <c r="BZ424" s="154"/>
      <c r="CA424" s="154"/>
      <c r="CB424" s="154"/>
      <c r="CC424" s="154"/>
      <c r="CD424" s="154"/>
      <c r="CE424" s="154"/>
      <c r="CF424" s="154"/>
      <c r="CG424" s="154"/>
    </row>
    <row r="425" spans="2:85" x14ac:dyDescent="0.2">
      <c r="B425" s="167"/>
      <c r="C425" s="16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c r="AY425" s="154"/>
      <c r="AZ425" s="154"/>
      <c r="BA425" s="154"/>
      <c r="BB425" s="154"/>
      <c r="BC425" s="154"/>
      <c r="BD425" s="154"/>
      <c r="BE425" s="154"/>
      <c r="BF425" s="154"/>
      <c r="BG425" s="154"/>
      <c r="BH425" s="154"/>
      <c r="BI425" s="154"/>
      <c r="BJ425" s="154"/>
      <c r="BK425" s="154"/>
      <c r="BL425" s="154"/>
      <c r="BM425" s="154"/>
      <c r="BN425" s="154"/>
      <c r="BO425" s="154"/>
      <c r="BP425" s="154"/>
      <c r="BQ425" s="154"/>
      <c r="BR425" s="154"/>
      <c r="BS425" s="154"/>
      <c r="BT425" s="154"/>
      <c r="BU425" s="154"/>
      <c r="BV425" s="154"/>
      <c r="BW425" s="154"/>
      <c r="BX425" s="154"/>
      <c r="BY425" s="154"/>
      <c r="BZ425" s="154"/>
      <c r="CA425" s="154"/>
      <c r="CB425" s="154"/>
      <c r="CC425" s="154"/>
      <c r="CD425" s="154"/>
      <c r="CE425" s="154"/>
      <c r="CF425" s="154"/>
      <c r="CG425" s="154"/>
    </row>
    <row r="426" spans="2:85" x14ac:dyDescent="0.2">
      <c r="B426" s="167"/>
      <c r="C426" s="16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c r="AY426" s="154"/>
      <c r="AZ426" s="154"/>
      <c r="BA426" s="154"/>
      <c r="BB426" s="154"/>
      <c r="BC426" s="154"/>
      <c r="BD426" s="154"/>
      <c r="BE426" s="154"/>
      <c r="BF426" s="154"/>
      <c r="BG426" s="154"/>
      <c r="BH426" s="154"/>
      <c r="BI426" s="154"/>
      <c r="BJ426" s="154"/>
      <c r="BK426" s="154"/>
      <c r="BL426" s="154"/>
      <c r="BM426" s="154"/>
      <c r="BN426" s="154"/>
      <c r="BO426" s="154"/>
      <c r="BP426" s="154"/>
      <c r="BQ426" s="154"/>
      <c r="BR426" s="154"/>
      <c r="BS426" s="154"/>
      <c r="BT426" s="154"/>
      <c r="BU426" s="154"/>
      <c r="BV426" s="154"/>
      <c r="BW426" s="154"/>
      <c r="BX426" s="154"/>
      <c r="BY426" s="154"/>
      <c r="BZ426" s="154"/>
      <c r="CA426" s="154"/>
      <c r="CB426" s="154"/>
      <c r="CC426" s="154"/>
      <c r="CD426" s="154"/>
      <c r="CE426" s="154"/>
      <c r="CF426" s="154"/>
      <c r="CG426" s="154"/>
    </row>
    <row r="427" spans="2:85" x14ac:dyDescent="0.2">
      <c r="B427" s="167"/>
      <c r="C427" s="16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c r="AY427" s="154"/>
      <c r="AZ427" s="154"/>
      <c r="BA427" s="154"/>
      <c r="BB427" s="154"/>
      <c r="BC427" s="154"/>
      <c r="BD427" s="154"/>
      <c r="BE427" s="154"/>
      <c r="BF427" s="154"/>
      <c r="BG427" s="154"/>
      <c r="BH427" s="154"/>
      <c r="BI427" s="154"/>
      <c r="BJ427" s="154"/>
      <c r="BK427" s="154"/>
      <c r="BL427" s="154"/>
      <c r="BM427" s="154"/>
      <c r="BN427" s="154"/>
      <c r="BO427" s="154"/>
      <c r="BP427" s="154"/>
      <c r="BQ427" s="154"/>
      <c r="BR427" s="154"/>
      <c r="BS427" s="154"/>
      <c r="BT427" s="154"/>
      <c r="BU427" s="154"/>
      <c r="BV427" s="154"/>
      <c r="BW427" s="154"/>
      <c r="BX427" s="154"/>
      <c r="BY427" s="154"/>
      <c r="BZ427" s="154"/>
      <c r="CA427" s="154"/>
      <c r="CB427" s="154"/>
      <c r="CC427" s="154"/>
      <c r="CD427" s="154"/>
      <c r="CE427" s="154"/>
      <c r="CF427" s="154"/>
      <c r="CG427" s="154"/>
    </row>
    <row r="428" spans="2:85" x14ac:dyDescent="0.2">
      <c r="B428" s="167"/>
      <c r="C428" s="16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c r="AY428" s="154"/>
      <c r="AZ428" s="154"/>
      <c r="BA428" s="154"/>
      <c r="BB428" s="154"/>
      <c r="BC428" s="154"/>
      <c r="BD428" s="154"/>
      <c r="BE428" s="154"/>
      <c r="BF428" s="154"/>
      <c r="BG428" s="154"/>
      <c r="BH428" s="154"/>
      <c r="BI428" s="154"/>
      <c r="BJ428" s="154"/>
      <c r="BK428" s="154"/>
      <c r="BL428" s="154"/>
      <c r="BM428" s="154"/>
      <c r="BN428" s="154"/>
      <c r="BO428" s="154"/>
      <c r="BP428" s="154"/>
      <c r="BQ428" s="154"/>
      <c r="BR428" s="154"/>
      <c r="BS428" s="154"/>
      <c r="BT428" s="154"/>
      <c r="BU428" s="154"/>
      <c r="BV428" s="154"/>
      <c r="BW428" s="154"/>
      <c r="BX428" s="154"/>
      <c r="BY428" s="154"/>
      <c r="BZ428" s="154"/>
      <c r="CA428" s="154"/>
      <c r="CB428" s="154"/>
      <c r="CC428" s="154"/>
      <c r="CD428" s="154"/>
      <c r="CE428" s="154"/>
      <c r="CF428" s="154"/>
      <c r="CG428" s="154"/>
    </row>
    <row r="429" spans="2:85" x14ac:dyDescent="0.2">
      <c r="B429" s="167"/>
      <c r="C429" s="16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c r="BJ429" s="154"/>
      <c r="BK429" s="154"/>
      <c r="BL429" s="154"/>
      <c r="BM429" s="154"/>
      <c r="BN429" s="154"/>
      <c r="BO429" s="154"/>
      <c r="BP429" s="154"/>
      <c r="BQ429" s="154"/>
      <c r="BR429" s="154"/>
      <c r="BS429" s="154"/>
      <c r="BT429" s="154"/>
      <c r="BU429" s="154"/>
      <c r="BV429" s="154"/>
      <c r="BW429" s="154"/>
      <c r="BX429" s="154"/>
      <c r="BY429" s="154"/>
      <c r="BZ429" s="154"/>
      <c r="CA429" s="154"/>
      <c r="CB429" s="154"/>
      <c r="CC429" s="154"/>
      <c r="CD429" s="154"/>
      <c r="CE429" s="154"/>
      <c r="CF429" s="154"/>
      <c r="CG429" s="154"/>
    </row>
    <row r="430" spans="2:85" x14ac:dyDescent="0.2">
      <c r="B430" s="167"/>
      <c r="C430" s="16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c r="AY430" s="154"/>
      <c r="AZ430" s="154"/>
      <c r="BA430" s="154"/>
      <c r="BB430" s="154"/>
      <c r="BC430" s="154"/>
      <c r="BD430" s="154"/>
      <c r="BE430" s="154"/>
      <c r="BF430" s="154"/>
      <c r="BG430" s="154"/>
      <c r="BH430" s="154"/>
      <c r="BI430" s="154"/>
      <c r="BJ430" s="154"/>
      <c r="BK430" s="154"/>
      <c r="BL430" s="154"/>
      <c r="BM430" s="154"/>
      <c r="BN430" s="154"/>
      <c r="BO430" s="154"/>
      <c r="BP430" s="154"/>
      <c r="BQ430" s="154"/>
      <c r="BR430" s="154"/>
      <c r="BS430" s="154"/>
      <c r="BT430" s="154"/>
      <c r="BU430" s="154"/>
      <c r="BV430" s="154"/>
      <c r="BW430" s="154"/>
      <c r="BX430" s="154"/>
      <c r="BY430" s="154"/>
      <c r="BZ430" s="154"/>
      <c r="CA430" s="154"/>
      <c r="CB430" s="154"/>
      <c r="CC430" s="154"/>
      <c r="CD430" s="154"/>
      <c r="CE430" s="154"/>
      <c r="CF430" s="154"/>
      <c r="CG430" s="154"/>
    </row>
    <row r="431" spans="2:85" x14ac:dyDescent="0.2">
      <c r="B431" s="167"/>
      <c r="C431" s="16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c r="BJ431" s="154"/>
      <c r="BK431" s="154"/>
      <c r="BL431" s="154"/>
      <c r="BM431" s="154"/>
      <c r="BN431" s="154"/>
      <c r="BO431" s="154"/>
      <c r="BP431" s="154"/>
      <c r="BQ431" s="154"/>
      <c r="BR431" s="154"/>
      <c r="BS431" s="154"/>
      <c r="BT431" s="154"/>
      <c r="BU431" s="154"/>
      <c r="BV431" s="154"/>
      <c r="BW431" s="154"/>
      <c r="BX431" s="154"/>
      <c r="BY431" s="154"/>
      <c r="BZ431" s="154"/>
      <c r="CA431" s="154"/>
      <c r="CB431" s="154"/>
      <c r="CC431" s="154"/>
      <c r="CD431" s="154"/>
      <c r="CE431" s="154"/>
      <c r="CF431" s="154"/>
      <c r="CG431" s="154"/>
    </row>
    <row r="432" spans="2:85" x14ac:dyDescent="0.2">
      <c r="B432" s="167"/>
      <c r="C432" s="16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c r="AY432" s="154"/>
      <c r="AZ432" s="154"/>
      <c r="BA432" s="154"/>
      <c r="BB432" s="154"/>
      <c r="BC432" s="154"/>
      <c r="BD432" s="154"/>
      <c r="BE432" s="154"/>
      <c r="BF432" s="154"/>
      <c r="BG432" s="154"/>
      <c r="BH432" s="154"/>
      <c r="BI432" s="154"/>
      <c r="BJ432" s="154"/>
      <c r="BK432" s="154"/>
      <c r="BL432" s="154"/>
      <c r="BM432" s="154"/>
      <c r="BN432" s="154"/>
      <c r="BO432" s="154"/>
      <c r="BP432" s="154"/>
      <c r="BQ432" s="154"/>
      <c r="BR432" s="154"/>
      <c r="BS432" s="154"/>
      <c r="BT432" s="154"/>
      <c r="BU432" s="154"/>
      <c r="BV432" s="154"/>
      <c r="BW432" s="154"/>
      <c r="BX432" s="154"/>
      <c r="BY432" s="154"/>
      <c r="BZ432" s="154"/>
      <c r="CA432" s="154"/>
      <c r="CB432" s="154"/>
      <c r="CC432" s="154"/>
      <c r="CD432" s="154"/>
      <c r="CE432" s="154"/>
      <c r="CF432" s="154"/>
      <c r="CG432" s="154"/>
    </row>
    <row r="433" spans="2:85" x14ac:dyDescent="0.2">
      <c r="B433" s="167"/>
      <c r="C433" s="16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c r="AY433" s="154"/>
      <c r="AZ433" s="154"/>
      <c r="BA433" s="154"/>
      <c r="BB433" s="154"/>
      <c r="BC433" s="154"/>
      <c r="BD433" s="154"/>
      <c r="BE433" s="154"/>
      <c r="BF433" s="154"/>
      <c r="BG433" s="154"/>
      <c r="BH433" s="154"/>
      <c r="BI433" s="154"/>
      <c r="BJ433" s="154"/>
      <c r="BK433" s="154"/>
      <c r="BL433" s="154"/>
      <c r="BM433" s="154"/>
      <c r="BN433" s="154"/>
      <c r="BO433" s="154"/>
      <c r="BP433" s="154"/>
      <c r="BQ433" s="154"/>
      <c r="BR433" s="154"/>
      <c r="BS433" s="154"/>
      <c r="BT433" s="154"/>
      <c r="BU433" s="154"/>
      <c r="BV433" s="154"/>
      <c r="BW433" s="154"/>
      <c r="BX433" s="154"/>
      <c r="BY433" s="154"/>
      <c r="BZ433" s="154"/>
      <c r="CA433" s="154"/>
      <c r="CB433" s="154"/>
      <c r="CC433" s="154"/>
      <c r="CD433" s="154"/>
      <c r="CE433" s="154"/>
      <c r="CF433" s="154"/>
      <c r="CG433" s="154"/>
    </row>
    <row r="434" spans="2:85" x14ac:dyDescent="0.2">
      <c r="B434" s="167"/>
      <c r="C434" s="16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c r="AY434" s="154"/>
      <c r="AZ434" s="154"/>
      <c r="BA434" s="154"/>
      <c r="BB434" s="154"/>
      <c r="BC434" s="154"/>
      <c r="BD434" s="154"/>
      <c r="BE434" s="154"/>
      <c r="BF434" s="154"/>
      <c r="BG434" s="154"/>
      <c r="BH434" s="154"/>
      <c r="BI434" s="154"/>
      <c r="BJ434" s="154"/>
      <c r="BK434" s="154"/>
      <c r="BL434" s="154"/>
      <c r="BM434" s="154"/>
      <c r="BN434" s="154"/>
      <c r="BO434" s="154"/>
      <c r="BP434" s="154"/>
      <c r="BQ434" s="154"/>
      <c r="BR434" s="154"/>
      <c r="BS434" s="154"/>
      <c r="BT434" s="154"/>
      <c r="BU434" s="154"/>
      <c r="BV434" s="154"/>
      <c r="BW434" s="154"/>
      <c r="BX434" s="154"/>
      <c r="BY434" s="154"/>
      <c r="BZ434" s="154"/>
      <c r="CA434" s="154"/>
      <c r="CB434" s="154"/>
      <c r="CC434" s="154"/>
      <c r="CD434" s="154"/>
      <c r="CE434" s="154"/>
      <c r="CF434" s="154"/>
      <c r="CG434" s="154"/>
    </row>
    <row r="435" spans="2:85" x14ac:dyDescent="0.2">
      <c r="B435" s="167"/>
      <c r="C435" s="16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c r="AY435" s="154"/>
      <c r="AZ435" s="154"/>
      <c r="BA435" s="154"/>
      <c r="BB435" s="154"/>
      <c r="BC435" s="154"/>
      <c r="BD435" s="154"/>
      <c r="BE435" s="154"/>
      <c r="BF435" s="154"/>
      <c r="BG435" s="154"/>
      <c r="BH435" s="154"/>
      <c r="BI435" s="154"/>
      <c r="BJ435" s="154"/>
      <c r="BK435" s="154"/>
      <c r="BL435" s="154"/>
      <c r="BM435" s="154"/>
      <c r="BN435" s="154"/>
      <c r="BO435" s="154"/>
      <c r="BP435" s="154"/>
      <c r="BQ435" s="154"/>
      <c r="BR435" s="154"/>
      <c r="BS435" s="154"/>
      <c r="BT435" s="154"/>
      <c r="BU435" s="154"/>
      <c r="BV435" s="154"/>
      <c r="BW435" s="154"/>
      <c r="BX435" s="154"/>
      <c r="BY435" s="154"/>
      <c r="BZ435" s="154"/>
      <c r="CA435" s="154"/>
      <c r="CB435" s="154"/>
      <c r="CC435" s="154"/>
      <c r="CD435" s="154"/>
      <c r="CE435" s="154"/>
      <c r="CF435" s="154"/>
      <c r="CG435" s="154"/>
    </row>
    <row r="436" spans="2:85" x14ac:dyDescent="0.2">
      <c r="B436" s="167"/>
      <c r="C436" s="16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c r="AY436" s="154"/>
      <c r="AZ436" s="154"/>
      <c r="BA436" s="154"/>
      <c r="BB436" s="154"/>
      <c r="BC436" s="154"/>
      <c r="BD436" s="154"/>
      <c r="BE436" s="154"/>
      <c r="BF436" s="154"/>
      <c r="BG436" s="154"/>
      <c r="BH436" s="154"/>
      <c r="BI436" s="154"/>
      <c r="BJ436" s="154"/>
      <c r="BK436" s="154"/>
      <c r="BL436" s="154"/>
      <c r="BM436" s="154"/>
      <c r="BN436" s="154"/>
      <c r="BO436" s="154"/>
      <c r="BP436" s="154"/>
      <c r="BQ436" s="154"/>
      <c r="BR436" s="154"/>
      <c r="BS436" s="154"/>
      <c r="BT436" s="154"/>
      <c r="BU436" s="154"/>
      <c r="BV436" s="154"/>
      <c r="BW436" s="154"/>
      <c r="BX436" s="154"/>
      <c r="BY436" s="154"/>
      <c r="BZ436" s="154"/>
      <c r="CA436" s="154"/>
      <c r="CB436" s="154"/>
      <c r="CC436" s="154"/>
      <c r="CD436" s="154"/>
      <c r="CE436" s="154"/>
      <c r="CF436" s="154"/>
      <c r="CG436" s="154"/>
    </row>
    <row r="437" spans="2:85" x14ac:dyDescent="0.2">
      <c r="B437" s="167"/>
      <c r="C437" s="16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c r="AY437" s="154"/>
      <c r="AZ437" s="154"/>
      <c r="BA437" s="154"/>
      <c r="BB437" s="154"/>
      <c r="BC437" s="154"/>
      <c r="BD437" s="154"/>
      <c r="BE437" s="154"/>
      <c r="BF437" s="154"/>
      <c r="BG437" s="154"/>
      <c r="BH437" s="154"/>
      <c r="BI437" s="154"/>
      <c r="BJ437" s="154"/>
      <c r="BK437" s="154"/>
      <c r="BL437" s="154"/>
      <c r="BM437" s="154"/>
      <c r="BN437" s="154"/>
      <c r="BO437" s="154"/>
      <c r="BP437" s="154"/>
      <c r="BQ437" s="154"/>
      <c r="BR437" s="154"/>
      <c r="BS437" s="154"/>
      <c r="BT437" s="154"/>
      <c r="BU437" s="154"/>
      <c r="BV437" s="154"/>
      <c r="BW437" s="154"/>
      <c r="BX437" s="154"/>
      <c r="BY437" s="154"/>
      <c r="BZ437" s="154"/>
      <c r="CA437" s="154"/>
      <c r="CB437" s="154"/>
      <c r="CC437" s="154"/>
      <c r="CD437" s="154"/>
      <c r="CE437" s="154"/>
      <c r="CF437" s="154"/>
      <c r="CG437" s="154"/>
    </row>
    <row r="438" spans="2:85" x14ac:dyDescent="0.2">
      <c r="B438" s="167"/>
      <c r="C438" s="16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c r="AY438" s="154"/>
      <c r="AZ438" s="154"/>
      <c r="BA438" s="154"/>
      <c r="BB438" s="154"/>
      <c r="BC438" s="154"/>
      <c r="BD438" s="154"/>
      <c r="BE438" s="154"/>
      <c r="BF438" s="154"/>
      <c r="BG438" s="154"/>
      <c r="BH438" s="154"/>
      <c r="BI438" s="154"/>
      <c r="BJ438" s="154"/>
      <c r="BK438" s="154"/>
      <c r="BL438" s="154"/>
      <c r="BM438" s="154"/>
      <c r="BN438" s="154"/>
      <c r="BO438" s="154"/>
      <c r="BP438" s="154"/>
      <c r="BQ438" s="154"/>
      <c r="BR438" s="154"/>
      <c r="BS438" s="154"/>
      <c r="BT438" s="154"/>
      <c r="BU438" s="154"/>
      <c r="BV438" s="154"/>
      <c r="BW438" s="154"/>
      <c r="BX438" s="154"/>
      <c r="BY438" s="154"/>
      <c r="BZ438" s="154"/>
      <c r="CA438" s="154"/>
      <c r="CB438" s="154"/>
      <c r="CC438" s="154"/>
      <c r="CD438" s="154"/>
      <c r="CE438" s="154"/>
      <c r="CF438" s="154"/>
      <c r="CG438" s="154"/>
    </row>
    <row r="439" spans="2:85" x14ac:dyDescent="0.2">
      <c r="B439" s="167"/>
      <c r="C439" s="16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c r="AY439" s="154"/>
      <c r="AZ439" s="154"/>
      <c r="BA439" s="154"/>
      <c r="BB439" s="154"/>
      <c r="BC439" s="154"/>
      <c r="BD439" s="154"/>
      <c r="BE439" s="154"/>
      <c r="BF439" s="154"/>
      <c r="BG439" s="154"/>
      <c r="BH439" s="154"/>
      <c r="BI439" s="154"/>
      <c r="BJ439" s="154"/>
      <c r="BK439" s="154"/>
      <c r="BL439" s="154"/>
      <c r="BM439" s="154"/>
      <c r="BN439" s="154"/>
      <c r="BO439" s="154"/>
      <c r="BP439" s="154"/>
      <c r="BQ439" s="154"/>
      <c r="BR439" s="154"/>
      <c r="BS439" s="154"/>
      <c r="BT439" s="154"/>
      <c r="BU439" s="154"/>
      <c r="BV439" s="154"/>
      <c r="BW439" s="154"/>
      <c r="BX439" s="154"/>
      <c r="BY439" s="154"/>
      <c r="BZ439" s="154"/>
      <c r="CA439" s="154"/>
      <c r="CB439" s="154"/>
      <c r="CC439" s="154"/>
      <c r="CD439" s="154"/>
      <c r="CE439" s="154"/>
      <c r="CF439" s="154"/>
      <c r="CG439" s="154"/>
    </row>
    <row r="440" spans="2:85" x14ac:dyDescent="0.2">
      <c r="B440" s="167"/>
      <c r="C440" s="16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c r="AY440" s="154"/>
      <c r="AZ440" s="154"/>
      <c r="BA440" s="154"/>
      <c r="BB440" s="154"/>
      <c r="BC440" s="154"/>
      <c r="BD440" s="154"/>
      <c r="BE440" s="154"/>
      <c r="BF440" s="154"/>
      <c r="BG440" s="154"/>
      <c r="BH440" s="154"/>
      <c r="BI440" s="154"/>
      <c r="BJ440" s="154"/>
      <c r="BK440" s="154"/>
      <c r="BL440" s="154"/>
      <c r="BM440" s="154"/>
      <c r="BN440" s="154"/>
      <c r="BO440" s="154"/>
      <c r="BP440" s="154"/>
      <c r="BQ440" s="154"/>
      <c r="BR440" s="154"/>
      <c r="BS440" s="154"/>
      <c r="BT440" s="154"/>
      <c r="BU440" s="154"/>
      <c r="BV440" s="154"/>
      <c r="BW440" s="154"/>
      <c r="BX440" s="154"/>
      <c r="BY440" s="154"/>
      <c r="BZ440" s="154"/>
      <c r="CA440" s="154"/>
      <c r="CB440" s="154"/>
      <c r="CC440" s="154"/>
      <c r="CD440" s="154"/>
      <c r="CE440" s="154"/>
      <c r="CF440" s="154"/>
      <c r="CG440" s="154"/>
    </row>
    <row r="441" spans="2:85" x14ac:dyDescent="0.2">
      <c r="B441" s="167"/>
      <c r="C441" s="16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154"/>
      <c r="BO441" s="154"/>
      <c r="BP441" s="154"/>
      <c r="BQ441" s="154"/>
      <c r="BR441" s="154"/>
      <c r="BS441" s="154"/>
      <c r="BT441" s="154"/>
      <c r="BU441" s="154"/>
      <c r="BV441" s="154"/>
      <c r="BW441" s="154"/>
      <c r="BX441" s="154"/>
      <c r="BY441" s="154"/>
      <c r="BZ441" s="154"/>
      <c r="CA441" s="154"/>
      <c r="CB441" s="154"/>
      <c r="CC441" s="154"/>
      <c r="CD441" s="154"/>
      <c r="CE441" s="154"/>
      <c r="CF441" s="154"/>
      <c r="CG441" s="154"/>
    </row>
    <row r="442" spans="2:85" x14ac:dyDescent="0.2">
      <c r="B442" s="167"/>
      <c r="C442" s="16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c r="AY442" s="154"/>
      <c r="AZ442" s="154"/>
      <c r="BA442" s="154"/>
      <c r="BB442" s="154"/>
      <c r="BC442" s="154"/>
      <c r="BD442" s="154"/>
      <c r="BE442" s="154"/>
      <c r="BF442" s="154"/>
      <c r="BG442" s="154"/>
      <c r="BH442" s="154"/>
      <c r="BI442" s="154"/>
      <c r="BJ442" s="154"/>
      <c r="BK442" s="154"/>
      <c r="BL442" s="154"/>
      <c r="BM442" s="154"/>
      <c r="BN442" s="154"/>
      <c r="BO442" s="154"/>
      <c r="BP442" s="154"/>
      <c r="BQ442" s="154"/>
      <c r="BR442" s="154"/>
      <c r="BS442" s="154"/>
      <c r="BT442" s="154"/>
      <c r="BU442" s="154"/>
      <c r="BV442" s="154"/>
      <c r="BW442" s="154"/>
      <c r="BX442" s="154"/>
      <c r="BY442" s="154"/>
      <c r="BZ442" s="154"/>
      <c r="CA442" s="154"/>
      <c r="CB442" s="154"/>
      <c r="CC442" s="154"/>
      <c r="CD442" s="154"/>
      <c r="CE442" s="154"/>
      <c r="CF442" s="154"/>
      <c r="CG442" s="154"/>
    </row>
    <row r="443" spans="2:85" x14ac:dyDescent="0.2">
      <c r="B443" s="167"/>
      <c r="C443" s="16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c r="AY443" s="154"/>
      <c r="AZ443" s="154"/>
      <c r="BA443" s="154"/>
      <c r="BB443" s="154"/>
      <c r="BC443" s="154"/>
      <c r="BD443" s="154"/>
      <c r="BE443" s="154"/>
      <c r="BF443" s="154"/>
      <c r="BG443" s="154"/>
      <c r="BH443" s="154"/>
      <c r="BI443" s="154"/>
      <c r="BJ443" s="154"/>
      <c r="BK443" s="154"/>
      <c r="BL443" s="154"/>
      <c r="BM443" s="154"/>
      <c r="BN443" s="154"/>
      <c r="BO443" s="154"/>
      <c r="BP443" s="154"/>
      <c r="BQ443" s="154"/>
      <c r="BR443" s="154"/>
      <c r="BS443" s="154"/>
      <c r="BT443" s="154"/>
      <c r="BU443" s="154"/>
      <c r="BV443" s="154"/>
      <c r="BW443" s="154"/>
      <c r="BX443" s="154"/>
      <c r="BY443" s="154"/>
      <c r="BZ443" s="154"/>
      <c r="CA443" s="154"/>
      <c r="CB443" s="154"/>
      <c r="CC443" s="154"/>
      <c r="CD443" s="154"/>
      <c r="CE443" s="154"/>
      <c r="CF443" s="154"/>
      <c r="CG443" s="154"/>
    </row>
    <row r="444" spans="2:85" x14ac:dyDescent="0.2">
      <c r="B444" s="167"/>
      <c r="C444" s="16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c r="AY444" s="154"/>
      <c r="AZ444" s="154"/>
      <c r="BA444" s="154"/>
      <c r="BB444" s="154"/>
      <c r="BC444" s="154"/>
      <c r="BD444" s="154"/>
      <c r="BE444" s="154"/>
      <c r="BF444" s="154"/>
      <c r="BG444" s="154"/>
      <c r="BH444" s="154"/>
      <c r="BI444" s="154"/>
      <c r="BJ444" s="154"/>
      <c r="BK444" s="154"/>
      <c r="BL444" s="154"/>
      <c r="BM444" s="154"/>
      <c r="BN444" s="154"/>
      <c r="BO444" s="154"/>
      <c r="BP444" s="154"/>
      <c r="BQ444" s="154"/>
      <c r="BR444" s="154"/>
      <c r="BS444" s="154"/>
      <c r="BT444" s="154"/>
      <c r="BU444" s="154"/>
      <c r="BV444" s="154"/>
      <c r="BW444" s="154"/>
      <c r="BX444" s="154"/>
      <c r="BY444" s="154"/>
      <c r="BZ444" s="154"/>
      <c r="CA444" s="154"/>
      <c r="CB444" s="154"/>
      <c r="CC444" s="154"/>
      <c r="CD444" s="154"/>
      <c r="CE444" s="154"/>
      <c r="CF444" s="154"/>
      <c r="CG444" s="154"/>
    </row>
    <row r="445" spans="2:85" x14ac:dyDescent="0.2">
      <c r="B445" s="167"/>
      <c r="C445" s="16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c r="AY445" s="154"/>
      <c r="AZ445" s="154"/>
      <c r="BA445" s="154"/>
      <c r="BB445" s="154"/>
      <c r="BC445" s="154"/>
      <c r="BD445" s="154"/>
      <c r="BE445" s="154"/>
      <c r="BF445" s="154"/>
      <c r="BG445" s="154"/>
      <c r="BH445" s="154"/>
      <c r="BI445" s="154"/>
      <c r="BJ445" s="154"/>
      <c r="BK445" s="154"/>
      <c r="BL445" s="154"/>
      <c r="BM445" s="154"/>
      <c r="BN445" s="154"/>
      <c r="BO445" s="154"/>
      <c r="BP445" s="154"/>
      <c r="BQ445" s="154"/>
      <c r="BR445" s="154"/>
      <c r="BS445" s="154"/>
      <c r="BT445" s="154"/>
      <c r="BU445" s="154"/>
      <c r="BV445" s="154"/>
      <c r="BW445" s="154"/>
      <c r="BX445" s="154"/>
      <c r="BY445" s="154"/>
      <c r="BZ445" s="154"/>
      <c r="CA445" s="154"/>
      <c r="CB445" s="154"/>
      <c r="CC445" s="154"/>
      <c r="CD445" s="154"/>
      <c r="CE445" s="154"/>
      <c r="CF445" s="154"/>
      <c r="CG445" s="154"/>
    </row>
    <row r="446" spans="2:85" x14ac:dyDescent="0.2">
      <c r="B446" s="167"/>
      <c r="C446" s="16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c r="AY446" s="154"/>
      <c r="AZ446" s="154"/>
      <c r="BA446" s="154"/>
      <c r="BB446" s="154"/>
      <c r="BC446" s="154"/>
      <c r="BD446" s="154"/>
      <c r="BE446" s="154"/>
      <c r="BF446" s="154"/>
      <c r="BG446" s="154"/>
      <c r="BH446" s="154"/>
      <c r="BI446" s="154"/>
      <c r="BJ446" s="154"/>
      <c r="BK446" s="154"/>
      <c r="BL446" s="154"/>
      <c r="BM446" s="154"/>
      <c r="BN446" s="154"/>
      <c r="BO446" s="154"/>
      <c r="BP446" s="154"/>
      <c r="BQ446" s="154"/>
      <c r="BR446" s="154"/>
      <c r="BS446" s="154"/>
      <c r="BT446" s="154"/>
      <c r="BU446" s="154"/>
      <c r="BV446" s="154"/>
      <c r="BW446" s="154"/>
      <c r="BX446" s="154"/>
      <c r="BY446" s="154"/>
      <c r="BZ446" s="154"/>
      <c r="CA446" s="154"/>
      <c r="CB446" s="154"/>
      <c r="CC446" s="154"/>
      <c r="CD446" s="154"/>
      <c r="CE446" s="154"/>
      <c r="CF446" s="154"/>
      <c r="CG446" s="154"/>
    </row>
    <row r="447" spans="2:85" x14ac:dyDescent="0.2">
      <c r="B447" s="167"/>
      <c r="C447" s="16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c r="AY447" s="154"/>
      <c r="AZ447" s="154"/>
      <c r="BA447" s="154"/>
      <c r="BB447" s="154"/>
      <c r="BC447" s="154"/>
      <c r="BD447" s="154"/>
      <c r="BE447" s="154"/>
      <c r="BF447" s="154"/>
      <c r="BG447" s="154"/>
      <c r="BH447" s="154"/>
      <c r="BI447" s="154"/>
      <c r="BJ447" s="154"/>
      <c r="BK447" s="154"/>
      <c r="BL447" s="154"/>
      <c r="BM447" s="154"/>
      <c r="BN447" s="154"/>
      <c r="BO447" s="154"/>
      <c r="BP447" s="154"/>
      <c r="BQ447" s="154"/>
      <c r="BR447" s="154"/>
      <c r="BS447" s="154"/>
      <c r="BT447" s="154"/>
      <c r="BU447" s="154"/>
      <c r="BV447" s="154"/>
      <c r="BW447" s="154"/>
      <c r="BX447" s="154"/>
      <c r="BY447" s="154"/>
      <c r="BZ447" s="154"/>
      <c r="CA447" s="154"/>
      <c r="CB447" s="154"/>
      <c r="CC447" s="154"/>
      <c r="CD447" s="154"/>
      <c r="CE447" s="154"/>
      <c r="CF447" s="154"/>
      <c r="CG447" s="154"/>
    </row>
    <row r="448" spans="2:85" x14ac:dyDescent="0.2">
      <c r="B448" s="167"/>
      <c r="C448" s="16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c r="AY448" s="154"/>
      <c r="AZ448" s="154"/>
      <c r="BA448" s="154"/>
      <c r="BB448" s="154"/>
      <c r="BC448" s="154"/>
      <c r="BD448" s="154"/>
      <c r="BE448" s="154"/>
      <c r="BF448" s="154"/>
      <c r="BG448" s="154"/>
      <c r="BH448" s="154"/>
      <c r="BI448" s="154"/>
      <c r="BJ448" s="154"/>
      <c r="BK448" s="154"/>
      <c r="BL448" s="154"/>
      <c r="BM448" s="154"/>
      <c r="BN448" s="154"/>
      <c r="BO448" s="154"/>
      <c r="BP448" s="154"/>
      <c r="BQ448" s="154"/>
      <c r="BR448" s="154"/>
      <c r="BS448" s="154"/>
      <c r="BT448" s="154"/>
      <c r="BU448" s="154"/>
      <c r="BV448" s="154"/>
      <c r="BW448" s="154"/>
      <c r="BX448" s="154"/>
      <c r="BY448" s="154"/>
      <c r="BZ448" s="154"/>
      <c r="CA448" s="154"/>
      <c r="CB448" s="154"/>
      <c r="CC448" s="154"/>
      <c r="CD448" s="154"/>
      <c r="CE448" s="154"/>
      <c r="CF448" s="154"/>
      <c r="CG448" s="154"/>
    </row>
    <row r="449" spans="2:85" x14ac:dyDescent="0.2">
      <c r="B449" s="167"/>
      <c r="C449" s="16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c r="AY449" s="154"/>
      <c r="AZ449" s="154"/>
      <c r="BA449" s="154"/>
      <c r="BB449" s="154"/>
      <c r="BC449" s="154"/>
      <c r="BD449" s="154"/>
      <c r="BE449" s="154"/>
      <c r="BF449" s="154"/>
      <c r="BG449" s="154"/>
      <c r="BH449" s="154"/>
      <c r="BI449" s="154"/>
      <c r="BJ449" s="154"/>
      <c r="BK449" s="154"/>
      <c r="BL449" s="154"/>
      <c r="BM449" s="154"/>
      <c r="BN449" s="154"/>
      <c r="BO449" s="154"/>
      <c r="BP449" s="154"/>
      <c r="BQ449" s="154"/>
      <c r="BR449" s="154"/>
      <c r="BS449" s="154"/>
      <c r="BT449" s="154"/>
      <c r="BU449" s="154"/>
      <c r="BV449" s="154"/>
      <c r="BW449" s="154"/>
      <c r="BX449" s="154"/>
      <c r="BY449" s="154"/>
      <c r="BZ449" s="154"/>
      <c r="CA449" s="154"/>
      <c r="CB449" s="154"/>
      <c r="CC449" s="154"/>
      <c r="CD449" s="154"/>
      <c r="CE449" s="154"/>
      <c r="CF449" s="154"/>
      <c r="CG449" s="154"/>
    </row>
    <row r="450" spans="2:85" x14ac:dyDescent="0.2">
      <c r="B450" s="167"/>
      <c r="C450" s="16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c r="AY450" s="154"/>
      <c r="AZ450" s="154"/>
      <c r="BA450" s="154"/>
      <c r="BB450" s="154"/>
      <c r="BC450" s="154"/>
      <c r="BD450" s="154"/>
      <c r="BE450" s="154"/>
      <c r="BF450" s="154"/>
      <c r="BG450" s="154"/>
      <c r="BH450" s="154"/>
      <c r="BI450" s="154"/>
      <c r="BJ450" s="154"/>
      <c r="BK450" s="154"/>
      <c r="BL450" s="154"/>
      <c r="BM450" s="154"/>
      <c r="BN450" s="154"/>
      <c r="BO450" s="154"/>
      <c r="BP450" s="154"/>
      <c r="BQ450" s="154"/>
      <c r="BR450" s="154"/>
      <c r="BS450" s="154"/>
      <c r="BT450" s="154"/>
      <c r="BU450" s="154"/>
      <c r="BV450" s="154"/>
      <c r="BW450" s="154"/>
      <c r="BX450" s="154"/>
      <c r="BY450" s="154"/>
      <c r="BZ450" s="154"/>
      <c r="CA450" s="154"/>
      <c r="CB450" s="154"/>
      <c r="CC450" s="154"/>
      <c r="CD450" s="154"/>
      <c r="CE450" s="154"/>
      <c r="CF450" s="154"/>
      <c r="CG450" s="154"/>
    </row>
    <row r="451" spans="2:85" x14ac:dyDescent="0.2">
      <c r="B451" s="167"/>
      <c r="C451" s="16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c r="AY451" s="154"/>
      <c r="AZ451" s="154"/>
      <c r="BA451" s="154"/>
      <c r="BB451" s="154"/>
      <c r="BC451" s="154"/>
      <c r="BD451" s="154"/>
      <c r="BE451" s="154"/>
      <c r="BF451" s="154"/>
      <c r="BG451" s="154"/>
      <c r="BH451" s="154"/>
      <c r="BI451" s="154"/>
      <c r="BJ451" s="154"/>
      <c r="BK451" s="154"/>
      <c r="BL451" s="154"/>
      <c r="BM451" s="154"/>
      <c r="BN451" s="154"/>
      <c r="BO451" s="154"/>
      <c r="BP451" s="154"/>
      <c r="BQ451" s="154"/>
      <c r="BR451" s="154"/>
      <c r="BS451" s="154"/>
      <c r="BT451" s="154"/>
      <c r="BU451" s="154"/>
      <c r="BV451" s="154"/>
      <c r="BW451" s="154"/>
      <c r="BX451" s="154"/>
      <c r="BY451" s="154"/>
      <c r="BZ451" s="154"/>
      <c r="CA451" s="154"/>
      <c r="CB451" s="154"/>
      <c r="CC451" s="154"/>
      <c r="CD451" s="154"/>
      <c r="CE451" s="154"/>
      <c r="CF451" s="154"/>
      <c r="CG451" s="154"/>
    </row>
    <row r="452" spans="2:85" x14ac:dyDescent="0.2">
      <c r="B452" s="167"/>
      <c r="C452" s="16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c r="AY452" s="154"/>
      <c r="AZ452" s="154"/>
      <c r="BA452" s="154"/>
      <c r="BB452" s="154"/>
      <c r="BC452" s="154"/>
      <c r="BD452" s="154"/>
      <c r="BE452" s="154"/>
      <c r="BF452" s="154"/>
      <c r="BG452" s="154"/>
      <c r="BH452" s="154"/>
      <c r="BI452" s="154"/>
      <c r="BJ452" s="154"/>
      <c r="BK452" s="154"/>
      <c r="BL452" s="154"/>
      <c r="BM452" s="154"/>
      <c r="BN452" s="154"/>
      <c r="BO452" s="154"/>
      <c r="BP452" s="154"/>
      <c r="BQ452" s="154"/>
      <c r="BR452" s="154"/>
      <c r="BS452" s="154"/>
      <c r="BT452" s="154"/>
      <c r="BU452" s="154"/>
      <c r="BV452" s="154"/>
      <c r="BW452" s="154"/>
      <c r="BX452" s="154"/>
      <c r="BY452" s="154"/>
      <c r="BZ452" s="154"/>
      <c r="CA452" s="154"/>
      <c r="CB452" s="154"/>
      <c r="CC452" s="154"/>
      <c r="CD452" s="154"/>
      <c r="CE452" s="154"/>
      <c r="CF452" s="154"/>
      <c r="CG452" s="154"/>
    </row>
    <row r="453" spans="2:85" x14ac:dyDescent="0.2">
      <c r="B453" s="167"/>
      <c r="C453" s="16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c r="AY453" s="154"/>
      <c r="AZ453" s="154"/>
      <c r="BA453" s="154"/>
      <c r="BB453" s="154"/>
      <c r="BC453" s="154"/>
      <c r="BD453" s="154"/>
      <c r="BE453" s="154"/>
      <c r="BF453" s="154"/>
      <c r="BG453" s="154"/>
      <c r="BH453" s="154"/>
      <c r="BI453" s="154"/>
      <c r="BJ453" s="154"/>
      <c r="BK453" s="154"/>
      <c r="BL453" s="154"/>
      <c r="BM453" s="154"/>
      <c r="BN453" s="154"/>
      <c r="BO453" s="154"/>
      <c r="BP453" s="154"/>
      <c r="BQ453" s="154"/>
      <c r="BR453" s="154"/>
      <c r="BS453" s="154"/>
      <c r="BT453" s="154"/>
      <c r="BU453" s="154"/>
      <c r="BV453" s="154"/>
      <c r="BW453" s="154"/>
      <c r="BX453" s="154"/>
      <c r="BY453" s="154"/>
      <c r="BZ453" s="154"/>
      <c r="CA453" s="154"/>
      <c r="CB453" s="154"/>
      <c r="CC453" s="154"/>
      <c r="CD453" s="154"/>
      <c r="CE453" s="154"/>
      <c r="CF453" s="154"/>
      <c r="CG453" s="154"/>
    </row>
    <row r="454" spans="2:85" x14ac:dyDescent="0.2">
      <c r="B454" s="167"/>
      <c r="C454" s="16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c r="AY454" s="154"/>
      <c r="AZ454" s="154"/>
      <c r="BA454" s="154"/>
      <c r="BB454" s="154"/>
      <c r="BC454" s="154"/>
      <c r="BD454" s="154"/>
      <c r="BE454" s="154"/>
      <c r="BF454" s="154"/>
      <c r="BG454" s="154"/>
      <c r="BH454" s="154"/>
      <c r="BI454" s="154"/>
      <c r="BJ454" s="154"/>
      <c r="BK454" s="154"/>
      <c r="BL454" s="154"/>
      <c r="BM454" s="154"/>
      <c r="BN454" s="154"/>
      <c r="BO454" s="154"/>
      <c r="BP454" s="154"/>
      <c r="BQ454" s="154"/>
      <c r="BR454" s="154"/>
      <c r="BS454" s="154"/>
      <c r="BT454" s="154"/>
      <c r="BU454" s="154"/>
      <c r="BV454" s="154"/>
      <c r="BW454" s="154"/>
      <c r="BX454" s="154"/>
      <c r="BY454" s="154"/>
      <c r="BZ454" s="154"/>
      <c r="CA454" s="154"/>
      <c r="CB454" s="154"/>
      <c r="CC454" s="154"/>
      <c r="CD454" s="154"/>
      <c r="CE454" s="154"/>
      <c r="CF454" s="154"/>
      <c r="CG454" s="154"/>
    </row>
    <row r="455" spans="2:85" x14ac:dyDescent="0.2">
      <c r="B455" s="167"/>
      <c r="C455" s="16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c r="AY455" s="154"/>
      <c r="AZ455" s="154"/>
      <c r="BA455" s="154"/>
      <c r="BB455" s="154"/>
      <c r="BC455" s="154"/>
      <c r="BD455" s="154"/>
      <c r="BE455" s="154"/>
      <c r="BF455" s="154"/>
      <c r="BG455" s="154"/>
      <c r="BH455" s="154"/>
      <c r="BI455" s="154"/>
      <c r="BJ455" s="154"/>
      <c r="BK455" s="154"/>
      <c r="BL455" s="154"/>
      <c r="BM455" s="154"/>
      <c r="BN455" s="154"/>
      <c r="BO455" s="154"/>
      <c r="BP455" s="154"/>
      <c r="BQ455" s="154"/>
      <c r="BR455" s="154"/>
      <c r="BS455" s="154"/>
      <c r="BT455" s="154"/>
      <c r="BU455" s="154"/>
      <c r="BV455" s="154"/>
      <c r="BW455" s="154"/>
      <c r="BX455" s="154"/>
      <c r="BY455" s="154"/>
      <c r="BZ455" s="154"/>
      <c r="CA455" s="154"/>
      <c r="CB455" s="154"/>
      <c r="CC455" s="154"/>
      <c r="CD455" s="154"/>
      <c r="CE455" s="154"/>
      <c r="CF455" s="154"/>
      <c r="CG455" s="154"/>
    </row>
    <row r="456" spans="2:85" x14ac:dyDescent="0.2">
      <c r="B456" s="167"/>
      <c r="C456" s="16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c r="AY456" s="154"/>
      <c r="AZ456" s="154"/>
      <c r="BA456" s="154"/>
      <c r="BB456" s="154"/>
      <c r="BC456" s="154"/>
      <c r="BD456" s="154"/>
      <c r="BE456" s="154"/>
      <c r="BF456" s="154"/>
      <c r="BG456" s="154"/>
      <c r="BH456" s="154"/>
      <c r="BI456" s="154"/>
      <c r="BJ456" s="154"/>
      <c r="BK456" s="154"/>
      <c r="BL456" s="154"/>
      <c r="BM456" s="154"/>
      <c r="BN456" s="154"/>
      <c r="BO456" s="154"/>
      <c r="BP456" s="154"/>
      <c r="BQ456" s="154"/>
      <c r="BR456" s="154"/>
      <c r="BS456" s="154"/>
      <c r="BT456" s="154"/>
      <c r="BU456" s="154"/>
      <c r="BV456" s="154"/>
      <c r="BW456" s="154"/>
      <c r="BX456" s="154"/>
      <c r="BY456" s="154"/>
      <c r="BZ456" s="154"/>
      <c r="CA456" s="154"/>
      <c r="CB456" s="154"/>
      <c r="CC456" s="154"/>
      <c r="CD456" s="154"/>
      <c r="CE456" s="154"/>
      <c r="CF456" s="154"/>
      <c r="CG456" s="154"/>
    </row>
    <row r="457" spans="2:85" x14ac:dyDescent="0.2">
      <c r="B457" s="167"/>
      <c r="C457" s="16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c r="AY457" s="154"/>
      <c r="AZ457" s="154"/>
      <c r="BA457" s="154"/>
      <c r="BB457" s="154"/>
      <c r="BC457" s="154"/>
      <c r="BD457" s="154"/>
      <c r="BE457" s="154"/>
      <c r="BF457" s="154"/>
      <c r="BG457" s="154"/>
      <c r="BH457" s="154"/>
      <c r="BI457" s="154"/>
      <c r="BJ457" s="154"/>
      <c r="BK457" s="154"/>
      <c r="BL457" s="154"/>
      <c r="BM457" s="154"/>
      <c r="BN457" s="154"/>
      <c r="BO457" s="154"/>
      <c r="BP457" s="154"/>
      <c r="BQ457" s="154"/>
      <c r="BR457" s="154"/>
      <c r="BS457" s="154"/>
      <c r="BT457" s="154"/>
      <c r="BU457" s="154"/>
      <c r="BV457" s="154"/>
      <c r="BW457" s="154"/>
      <c r="BX457" s="154"/>
      <c r="BY457" s="154"/>
      <c r="BZ457" s="154"/>
      <c r="CA457" s="154"/>
      <c r="CB457" s="154"/>
      <c r="CC457" s="154"/>
      <c r="CD457" s="154"/>
      <c r="CE457" s="154"/>
      <c r="CF457" s="154"/>
      <c r="CG457" s="154"/>
    </row>
    <row r="458" spans="2:85" x14ac:dyDescent="0.2">
      <c r="B458" s="167"/>
      <c r="C458" s="16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c r="AY458" s="154"/>
      <c r="AZ458" s="154"/>
      <c r="BA458" s="154"/>
      <c r="BB458" s="154"/>
      <c r="BC458" s="154"/>
      <c r="BD458" s="154"/>
      <c r="BE458" s="154"/>
      <c r="BF458" s="154"/>
      <c r="BG458" s="154"/>
      <c r="BH458" s="154"/>
      <c r="BI458" s="154"/>
      <c r="BJ458" s="154"/>
      <c r="BK458" s="154"/>
      <c r="BL458" s="154"/>
      <c r="BM458" s="154"/>
      <c r="BN458" s="154"/>
      <c r="BO458" s="154"/>
      <c r="BP458" s="154"/>
      <c r="BQ458" s="154"/>
      <c r="BR458" s="154"/>
      <c r="BS458" s="154"/>
      <c r="BT458" s="154"/>
      <c r="BU458" s="154"/>
      <c r="BV458" s="154"/>
      <c r="BW458" s="154"/>
      <c r="BX458" s="154"/>
      <c r="BY458" s="154"/>
      <c r="BZ458" s="154"/>
      <c r="CA458" s="154"/>
      <c r="CB458" s="154"/>
      <c r="CC458" s="154"/>
      <c r="CD458" s="154"/>
      <c r="CE458" s="154"/>
      <c r="CF458" s="154"/>
      <c r="CG458" s="154"/>
    </row>
    <row r="459" spans="2:85" x14ac:dyDescent="0.2">
      <c r="B459" s="167"/>
      <c r="C459" s="16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c r="AY459" s="154"/>
      <c r="AZ459" s="154"/>
      <c r="BA459" s="154"/>
      <c r="BB459" s="154"/>
      <c r="BC459" s="154"/>
      <c r="BD459" s="154"/>
      <c r="BE459" s="154"/>
      <c r="BF459" s="154"/>
      <c r="BG459" s="154"/>
      <c r="BH459" s="154"/>
      <c r="BI459" s="154"/>
      <c r="BJ459" s="154"/>
      <c r="BK459" s="154"/>
      <c r="BL459" s="154"/>
      <c r="BM459" s="154"/>
      <c r="BN459" s="154"/>
      <c r="BO459" s="154"/>
      <c r="BP459" s="154"/>
      <c r="BQ459" s="154"/>
      <c r="BR459" s="154"/>
      <c r="BS459" s="154"/>
      <c r="BT459" s="154"/>
      <c r="BU459" s="154"/>
      <c r="BV459" s="154"/>
      <c r="BW459" s="154"/>
      <c r="BX459" s="154"/>
      <c r="BY459" s="154"/>
      <c r="BZ459" s="154"/>
      <c r="CA459" s="154"/>
      <c r="CB459" s="154"/>
      <c r="CC459" s="154"/>
      <c r="CD459" s="154"/>
      <c r="CE459" s="154"/>
      <c r="CF459" s="154"/>
      <c r="CG459" s="154"/>
    </row>
    <row r="460" spans="2:85" x14ac:dyDescent="0.2">
      <c r="B460" s="167"/>
      <c r="C460" s="16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c r="AY460" s="154"/>
      <c r="AZ460" s="154"/>
      <c r="BA460" s="154"/>
      <c r="BB460" s="154"/>
      <c r="BC460" s="154"/>
      <c r="BD460" s="154"/>
      <c r="BE460" s="154"/>
      <c r="BF460" s="154"/>
      <c r="BG460" s="154"/>
      <c r="BH460" s="154"/>
      <c r="BI460" s="154"/>
      <c r="BJ460" s="154"/>
      <c r="BK460" s="154"/>
      <c r="BL460" s="154"/>
      <c r="BM460" s="154"/>
      <c r="BN460" s="154"/>
      <c r="BO460" s="154"/>
      <c r="BP460" s="154"/>
      <c r="BQ460" s="154"/>
      <c r="BR460" s="154"/>
      <c r="BS460" s="154"/>
      <c r="BT460" s="154"/>
      <c r="BU460" s="154"/>
      <c r="BV460" s="154"/>
      <c r="BW460" s="154"/>
      <c r="BX460" s="154"/>
      <c r="BY460" s="154"/>
      <c r="BZ460" s="154"/>
      <c r="CA460" s="154"/>
      <c r="CB460" s="154"/>
      <c r="CC460" s="154"/>
      <c r="CD460" s="154"/>
      <c r="CE460" s="154"/>
      <c r="CF460" s="154"/>
      <c r="CG460" s="154"/>
    </row>
    <row r="461" spans="2:85" x14ac:dyDescent="0.2">
      <c r="B461" s="167"/>
      <c r="C461" s="16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c r="AY461" s="154"/>
      <c r="AZ461" s="154"/>
      <c r="BA461" s="154"/>
      <c r="BB461" s="154"/>
      <c r="BC461" s="154"/>
      <c r="BD461" s="154"/>
      <c r="BE461" s="154"/>
      <c r="BF461" s="154"/>
      <c r="BG461" s="154"/>
      <c r="BH461" s="154"/>
      <c r="BI461" s="154"/>
      <c r="BJ461" s="154"/>
      <c r="BK461" s="154"/>
      <c r="BL461" s="154"/>
      <c r="BM461" s="154"/>
      <c r="BN461" s="154"/>
      <c r="BO461" s="154"/>
      <c r="BP461" s="154"/>
      <c r="BQ461" s="154"/>
      <c r="BR461" s="154"/>
      <c r="BS461" s="154"/>
      <c r="BT461" s="154"/>
      <c r="BU461" s="154"/>
      <c r="BV461" s="154"/>
      <c r="BW461" s="154"/>
      <c r="BX461" s="154"/>
      <c r="BY461" s="154"/>
      <c r="BZ461" s="154"/>
      <c r="CA461" s="154"/>
      <c r="CB461" s="154"/>
      <c r="CC461" s="154"/>
      <c r="CD461" s="154"/>
      <c r="CE461" s="154"/>
      <c r="CF461" s="154"/>
      <c r="CG461" s="154"/>
    </row>
    <row r="462" spans="2:85" x14ac:dyDescent="0.2">
      <c r="B462" s="167"/>
      <c r="C462" s="16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c r="AY462" s="154"/>
      <c r="AZ462" s="154"/>
      <c r="BA462" s="154"/>
      <c r="BB462" s="154"/>
      <c r="BC462" s="154"/>
      <c r="BD462" s="154"/>
      <c r="BE462" s="154"/>
      <c r="BF462" s="154"/>
      <c r="BG462" s="154"/>
      <c r="BH462" s="154"/>
      <c r="BI462" s="154"/>
      <c r="BJ462" s="154"/>
      <c r="BK462" s="154"/>
      <c r="BL462" s="154"/>
      <c r="BM462" s="154"/>
      <c r="BN462" s="154"/>
      <c r="BO462" s="154"/>
      <c r="BP462" s="154"/>
      <c r="BQ462" s="154"/>
      <c r="BR462" s="154"/>
      <c r="BS462" s="154"/>
      <c r="BT462" s="154"/>
      <c r="BU462" s="154"/>
      <c r="BV462" s="154"/>
      <c r="BW462" s="154"/>
      <c r="BX462" s="154"/>
      <c r="BY462" s="154"/>
      <c r="BZ462" s="154"/>
      <c r="CA462" s="154"/>
      <c r="CB462" s="154"/>
      <c r="CC462" s="154"/>
      <c r="CD462" s="154"/>
      <c r="CE462" s="154"/>
      <c r="CF462" s="154"/>
      <c r="CG462" s="154"/>
    </row>
    <row r="463" spans="2:85" x14ac:dyDescent="0.2">
      <c r="B463" s="167"/>
      <c r="C463" s="16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c r="AY463" s="154"/>
      <c r="AZ463" s="154"/>
      <c r="BA463" s="154"/>
      <c r="BB463" s="154"/>
      <c r="BC463" s="154"/>
      <c r="BD463" s="154"/>
      <c r="BE463" s="154"/>
      <c r="BF463" s="154"/>
      <c r="BG463" s="154"/>
      <c r="BH463" s="154"/>
      <c r="BI463" s="154"/>
      <c r="BJ463" s="154"/>
      <c r="BK463" s="154"/>
      <c r="BL463" s="154"/>
      <c r="BM463" s="154"/>
      <c r="BN463" s="154"/>
      <c r="BO463" s="154"/>
      <c r="BP463" s="154"/>
      <c r="BQ463" s="154"/>
      <c r="BR463" s="154"/>
      <c r="BS463" s="154"/>
      <c r="BT463" s="154"/>
      <c r="BU463" s="154"/>
      <c r="BV463" s="154"/>
      <c r="BW463" s="154"/>
      <c r="BX463" s="154"/>
      <c r="BY463" s="154"/>
      <c r="BZ463" s="154"/>
      <c r="CA463" s="154"/>
      <c r="CB463" s="154"/>
      <c r="CC463" s="154"/>
      <c r="CD463" s="154"/>
      <c r="CE463" s="154"/>
      <c r="CF463" s="154"/>
      <c r="CG463" s="154"/>
    </row>
    <row r="464" spans="2:85" x14ac:dyDescent="0.2">
      <c r="B464" s="167"/>
      <c r="C464" s="16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c r="AY464" s="154"/>
      <c r="AZ464" s="154"/>
      <c r="BA464" s="154"/>
      <c r="BB464" s="154"/>
      <c r="BC464" s="154"/>
      <c r="BD464" s="154"/>
      <c r="BE464" s="154"/>
      <c r="BF464" s="154"/>
      <c r="BG464" s="154"/>
      <c r="BH464" s="154"/>
      <c r="BI464" s="154"/>
      <c r="BJ464" s="154"/>
      <c r="BK464" s="154"/>
      <c r="BL464" s="154"/>
      <c r="BM464" s="154"/>
      <c r="BN464" s="154"/>
      <c r="BO464" s="154"/>
      <c r="BP464" s="154"/>
      <c r="BQ464" s="154"/>
      <c r="BR464" s="154"/>
      <c r="BS464" s="154"/>
      <c r="BT464" s="154"/>
      <c r="BU464" s="154"/>
      <c r="BV464" s="154"/>
      <c r="BW464" s="154"/>
      <c r="BX464" s="154"/>
      <c r="BY464" s="154"/>
      <c r="BZ464" s="154"/>
      <c r="CA464" s="154"/>
      <c r="CB464" s="154"/>
      <c r="CC464" s="154"/>
      <c r="CD464" s="154"/>
      <c r="CE464" s="154"/>
      <c r="CF464" s="154"/>
      <c r="CG464" s="154"/>
    </row>
    <row r="465" spans="2:85" x14ac:dyDescent="0.2">
      <c r="B465" s="167"/>
      <c r="C465" s="16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c r="AY465" s="154"/>
      <c r="AZ465" s="154"/>
      <c r="BA465" s="154"/>
      <c r="BB465" s="154"/>
      <c r="BC465" s="154"/>
      <c r="BD465" s="154"/>
      <c r="BE465" s="154"/>
      <c r="BF465" s="154"/>
      <c r="BG465" s="154"/>
      <c r="BH465" s="154"/>
      <c r="BI465" s="154"/>
      <c r="BJ465" s="154"/>
      <c r="BK465" s="154"/>
      <c r="BL465" s="154"/>
      <c r="BM465" s="154"/>
      <c r="BN465" s="154"/>
      <c r="BO465" s="154"/>
      <c r="BP465" s="154"/>
      <c r="BQ465" s="154"/>
      <c r="BR465" s="154"/>
      <c r="BS465" s="154"/>
      <c r="BT465" s="154"/>
      <c r="BU465" s="154"/>
      <c r="BV465" s="154"/>
      <c r="BW465" s="154"/>
      <c r="BX465" s="154"/>
      <c r="BY465" s="154"/>
      <c r="BZ465" s="154"/>
      <c r="CA465" s="154"/>
      <c r="CB465" s="154"/>
      <c r="CC465" s="154"/>
      <c r="CD465" s="154"/>
      <c r="CE465" s="154"/>
      <c r="CF465" s="154"/>
      <c r="CG465" s="154"/>
    </row>
    <row r="466" spans="2:85" x14ac:dyDescent="0.2">
      <c r="B466" s="167"/>
      <c r="C466" s="16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c r="AY466" s="154"/>
      <c r="AZ466" s="154"/>
      <c r="BA466" s="154"/>
      <c r="BB466" s="154"/>
      <c r="BC466" s="154"/>
      <c r="BD466" s="154"/>
      <c r="BE466" s="154"/>
      <c r="BF466" s="154"/>
      <c r="BG466" s="154"/>
      <c r="BH466" s="154"/>
      <c r="BI466" s="154"/>
      <c r="BJ466" s="154"/>
      <c r="BK466" s="154"/>
      <c r="BL466" s="154"/>
      <c r="BM466" s="154"/>
      <c r="BN466" s="154"/>
      <c r="BO466" s="154"/>
      <c r="BP466" s="154"/>
      <c r="BQ466" s="154"/>
      <c r="BR466" s="154"/>
      <c r="BS466" s="154"/>
      <c r="BT466" s="154"/>
      <c r="BU466" s="154"/>
      <c r="BV466" s="154"/>
      <c r="BW466" s="154"/>
      <c r="BX466" s="154"/>
      <c r="BY466" s="154"/>
      <c r="BZ466" s="154"/>
      <c r="CA466" s="154"/>
      <c r="CB466" s="154"/>
      <c r="CC466" s="154"/>
      <c r="CD466" s="154"/>
      <c r="CE466" s="154"/>
      <c r="CF466" s="154"/>
      <c r="CG466" s="154"/>
    </row>
    <row r="467" spans="2:85" x14ac:dyDescent="0.2">
      <c r="B467" s="167"/>
      <c r="C467" s="16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c r="AY467" s="154"/>
      <c r="AZ467" s="154"/>
      <c r="BA467" s="154"/>
      <c r="BB467" s="154"/>
      <c r="BC467" s="154"/>
      <c r="BD467" s="154"/>
      <c r="BE467" s="154"/>
      <c r="BF467" s="154"/>
      <c r="BG467" s="154"/>
      <c r="BH467" s="154"/>
      <c r="BI467" s="154"/>
      <c r="BJ467" s="154"/>
      <c r="BK467" s="154"/>
      <c r="BL467" s="154"/>
      <c r="BM467" s="154"/>
      <c r="BN467" s="154"/>
      <c r="BO467" s="154"/>
      <c r="BP467" s="154"/>
      <c r="BQ467" s="154"/>
      <c r="BR467" s="154"/>
      <c r="BS467" s="154"/>
      <c r="BT467" s="154"/>
      <c r="BU467" s="154"/>
      <c r="BV467" s="154"/>
      <c r="BW467" s="154"/>
      <c r="BX467" s="154"/>
      <c r="BY467" s="154"/>
      <c r="BZ467" s="154"/>
      <c r="CA467" s="154"/>
      <c r="CB467" s="154"/>
      <c r="CC467" s="154"/>
      <c r="CD467" s="154"/>
      <c r="CE467" s="154"/>
      <c r="CF467" s="154"/>
      <c r="CG467" s="154"/>
    </row>
    <row r="468" spans="2:85" x14ac:dyDescent="0.2">
      <c r="B468" s="167"/>
      <c r="C468" s="16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154"/>
      <c r="BO468" s="154"/>
      <c r="BP468" s="154"/>
      <c r="BQ468" s="154"/>
      <c r="BR468" s="154"/>
      <c r="BS468" s="154"/>
      <c r="BT468" s="154"/>
      <c r="BU468" s="154"/>
      <c r="BV468" s="154"/>
      <c r="BW468" s="154"/>
      <c r="BX468" s="154"/>
      <c r="BY468" s="154"/>
      <c r="BZ468" s="154"/>
      <c r="CA468" s="154"/>
      <c r="CB468" s="154"/>
      <c r="CC468" s="154"/>
      <c r="CD468" s="154"/>
      <c r="CE468" s="154"/>
      <c r="CF468" s="154"/>
      <c r="CG468" s="154"/>
    </row>
    <row r="469" spans="2:85" x14ac:dyDescent="0.2">
      <c r="B469" s="167"/>
      <c r="C469" s="16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c r="AY469" s="154"/>
      <c r="AZ469" s="154"/>
      <c r="BA469" s="154"/>
      <c r="BB469" s="154"/>
      <c r="BC469" s="154"/>
      <c r="BD469" s="154"/>
      <c r="BE469" s="154"/>
      <c r="BF469" s="154"/>
      <c r="BG469" s="154"/>
      <c r="BH469" s="154"/>
      <c r="BI469" s="154"/>
      <c r="BJ469" s="154"/>
      <c r="BK469" s="154"/>
      <c r="BL469" s="154"/>
      <c r="BM469" s="154"/>
      <c r="BN469" s="154"/>
      <c r="BO469" s="154"/>
      <c r="BP469" s="154"/>
      <c r="BQ469" s="154"/>
      <c r="BR469" s="154"/>
      <c r="BS469" s="154"/>
      <c r="BT469" s="154"/>
      <c r="BU469" s="154"/>
      <c r="BV469" s="154"/>
      <c r="BW469" s="154"/>
      <c r="BX469" s="154"/>
      <c r="BY469" s="154"/>
      <c r="BZ469" s="154"/>
      <c r="CA469" s="154"/>
      <c r="CB469" s="154"/>
      <c r="CC469" s="154"/>
      <c r="CD469" s="154"/>
      <c r="CE469" s="154"/>
      <c r="CF469" s="154"/>
      <c r="CG469" s="154"/>
    </row>
    <row r="470" spans="2:85" x14ac:dyDescent="0.2">
      <c r="B470" s="167"/>
      <c r="C470" s="16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c r="AY470" s="154"/>
      <c r="AZ470" s="154"/>
      <c r="BA470" s="154"/>
      <c r="BB470" s="154"/>
      <c r="BC470" s="154"/>
      <c r="BD470" s="154"/>
      <c r="BE470" s="154"/>
      <c r="BF470" s="154"/>
      <c r="BG470" s="154"/>
      <c r="BH470" s="154"/>
      <c r="BI470" s="154"/>
      <c r="BJ470" s="154"/>
      <c r="BK470" s="154"/>
      <c r="BL470" s="154"/>
      <c r="BM470" s="154"/>
      <c r="BN470" s="154"/>
      <c r="BO470" s="154"/>
      <c r="BP470" s="154"/>
      <c r="BQ470" s="154"/>
      <c r="BR470" s="154"/>
      <c r="BS470" s="154"/>
      <c r="BT470" s="154"/>
      <c r="BU470" s="154"/>
      <c r="BV470" s="154"/>
      <c r="BW470" s="154"/>
      <c r="BX470" s="154"/>
      <c r="BY470" s="154"/>
      <c r="BZ470" s="154"/>
      <c r="CA470" s="154"/>
      <c r="CB470" s="154"/>
      <c r="CC470" s="154"/>
      <c r="CD470" s="154"/>
      <c r="CE470" s="154"/>
      <c r="CF470" s="154"/>
      <c r="CG470" s="154"/>
    </row>
    <row r="471" spans="2:85" x14ac:dyDescent="0.2">
      <c r="B471" s="167"/>
      <c r="C471" s="16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c r="AY471" s="154"/>
      <c r="AZ471" s="154"/>
      <c r="BA471" s="154"/>
      <c r="BB471" s="154"/>
      <c r="BC471" s="154"/>
      <c r="BD471" s="154"/>
      <c r="BE471" s="154"/>
      <c r="BF471" s="154"/>
      <c r="BG471" s="154"/>
      <c r="BH471" s="154"/>
      <c r="BI471" s="154"/>
      <c r="BJ471" s="154"/>
      <c r="BK471" s="154"/>
      <c r="BL471" s="154"/>
      <c r="BM471" s="154"/>
      <c r="BN471" s="154"/>
      <c r="BO471" s="154"/>
      <c r="BP471" s="154"/>
      <c r="BQ471" s="154"/>
      <c r="BR471" s="154"/>
      <c r="BS471" s="154"/>
      <c r="BT471" s="154"/>
      <c r="BU471" s="154"/>
      <c r="BV471" s="154"/>
      <c r="BW471" s="154"/>
      <c r="BX471" s="154"/>
      <c r="BY471" s="154"/>
      <c r="BZ471" s="154"/>
      <c r="CA471" s="154"/>
      <c r="CB471" s="154"/>
      <c r="CC471" s="154"/>
      <c r="CD471" s="154"/>
      <c r="CE471" s="154"/>
      <c r="CF471" s="154"/>
      <c r="CG471" s="154"/>
    </row>
    <row r="472" spans="2:85" x14ac:dyDescent="0.2">
      <c r="B472" s="167"/>
      <c r="C472" s="16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c r="AY472" s="154"/>
      <c r="AZ472" s="154"/>
      <c r="BA472" s="154"/>
      <c r="BB472" s="154"/>
      <c r="BC472" s="154"/>
      <c r="BD472" s="154"/>
      <c r="BE472" s="154"/>
      <c r="BF472" s="154"/>
      <c r="BG472" s="154"/>
      <c r="BH472" s="154"/>
      <c r="BI472" s="154"/>
      <c r="BJ472" s="154"/>
      <c r="BK472" s="154"/>
      <c r="BL472" s="154"/>
      <c r="BM472" s="154"/>
      <c r="BN472" s="154"/>
      <c r="BO472" s="154"/>
      <c r="BP472" s="154"/>
      <c r="BQ472" s="154"/>
      <c r="BR472" s="154"/>
      <c r="BS472" s="154"/>
      <c r="BT472" s="154"/>
      <c r="BU472" s="154"/>
      <c r="BV472" s="154"/>
      <c r="BW472" s="154"/>
      <c r="BX472" s="154"/>
      <c r="BY472" s="154"/>
      <c r="BZ472" s="154"/>
      <c r="CA472" s="154"/>
      <c r="CB472" s="154"/>
      <c r="CC472" s="154"/>
      <c r="CD472" s="154"/>
      <c r="CE472" s="154"/>
      <c r="CF472" s="154"/>
      <c r="CG472" s="154"/>
    </row>
    <row r="473" spans="2:85" x14ac:dyDescent="0.2">
      <c r="B473" s="167"/>
      <c r="C473" s="16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c r="AY473" s="154"/>
      <c r="AZ473" s="154"/>
      <c r="BA473" s="154"/>
      <c r="BB473" s="154"/>
      <c r="BC473" s="154"/>
      <c r="BD473" s="154"/>
      <c r="BE473" s="154"/>
      <c r="BF473" s="154"/>
      <c r="BG473" s="154"/>
      <c r="BH473" s="154"/>
      <c r="BI473" s="154"/>
      <c r="BJ473" s="154"/>
      <c r="BK473" s="154"/>
      <c r="BL473" s="154"/>
      <c r="BM473" s="154"/>
      <c r="BN473" s="154"/>
      <c r="BO473" s="154"/>
      <c r="BP473" s="154"/>
      <c r="BQ473" s="154"/>
      <c r="BR473" s="154"/>
      <c r="BS473" s="154"/>
      <c r="BT473" s="154"/>
      <c r="BU473" s="154"/>
      <c r="BV473" s="154"/>
      <c r="BW473" s="154"/>
      <c r="BX473" s="154"/>
      <c r="BY473" s="154"/>
      <c r="BZ473" s="154"/>
      <c r="CA473" s="154"/>
      <c r="CB473" s="154"/>
      <c r="CC473" s="154"/>
      <c r="CD473" s="154"/>
      <c r="CE473" s="154"/>
      <c r="CF473" s="154"/>
      <c r="CG473" s="154"/>
    </row>
    <row r="474" spans="2:85" x14ac:dyDescent="0.2">
      <c r="B474" s="167"/>
      <c r="C474" s="16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c r="AY474" s="154"/>
      <c r="AZ474" s="154"/>
      <c r="BA474" s="154"/>
      <c r="BB474" s="154"/>
      <c r="BC474" s="154"/>
      <c r="BD474" s="154"/>
      <c r="BE474" s="154"/>
      <c r="BF474" s="154"/>
      <c r="BG474" s="154"/>
      <c r="BH474" s="154"/>
      <c r="BI474" s="154"/>
      <c r="BJ474" s="154"/>
      <c r="BK474" s="154"/>
      <c r="BL474" s="154"/>
      <c r="BM474" s="154"/>
      <c r="BN474" s="154"/>
      <c r="BO474" s="154"/>
      <c r="BP474" s="154"/>
      <c r="BQ474" s="154"/>
      <c r="BR474" s="154"/>
      <c r="BS474" s="154"/>
      <c r="BT474" s="154"/>
      <c r="BU474" s="154"/>
      <c r="BV474" s="154"/>
      <c r="BW474" s="154"/>
      <c r="BX474" s="154"/>
      <c r="BY474" s="154"/>
      <c r="BZ474" s="154"/>
      <c r="CA474" s="154"/>
      <c r="CB474" s="154"/>
      <c r="CC474" s="154"/>
      <c r="CD474" s="154"/>
      <c r="CE474" s="154"/>
      <c r="CF474" s="154"/>
      <c r="CG474" s="154"/>
    </row>
    <row r="475" spans="2:85" x14ac:dyDescent="0.2">
      <c r="B475" s="167"/>
      <c r="C475" s="16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c r="AY475" s="154"/>
      <c r="AZ475" s="154"/>
      <c r="BA475" s="154"/>
      <c r="BB475" s="154"/>
      <c r="BC475" s="154"/>
      <c r="BD475" s="154"/>
      <c r="BE475" s="154"/>
      <c r="BF475" s="154"/>
      <c r="BG475" s="154"/>
      <c r="BH475" s="154"/>
      <c r="BI475" s="154"/>
      <c r="BJ475" s="154"/>
      <c r="BK475" s="154"/>
      <c r="BL475" s="154"/>
      <c r="BM475" s="154"/>
      <c r="BN475" s="154"/>
      <c r="BO475" s="154"/>
      <c r="BP475" s="154"/>
      <c r="BQ475" s="154"/>
      <c r="BR475" s="154"/>
      <c r="BS475" s="154"/>
      <c r="BT475" s="154"/>
      <c r="BU475" s="154"/>
      <c r="BV475" s="154"/>
      <c r="BW475" s="154"/>
      <c r="BX475" s="154"/>
      <c r="BY475" s="154"/>
      <c r="BZ475" s="154"/>
      <c r="CA475" s="154"/>
      <c r="CB475" s="154"/>
      <c r="CC475" s="154"/>
      <c r="CD475" s="154"/>
      <c r="CE475" s="154"/>
      <c r="CF475" s="154"/>
      <c r="CG475" s="154"/>
    </row>
    <row r="476" spans="2:85" x14ac:dyDescent="0.2">
      <c r="B476" s="167"/>
      <c r="C476" s="16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c r="AY476" s="154"/>
      <c r="AZ476" s="154"/>
      <c r="BA476" s="154"/>
      <c r="BB476" s="154"/>
      <c r="BC476" s="154"/>
      <c r="BD476" s="154"/>
      <c r="BE476" s="154"/>
      <c r="BF476" s="154"/>
      <c r="BG476" s="154"/>
      <c r="BH476" s="154"/>
      <c r="BI476" s="154"/>
      <c r="BJ476" s="154"/>
      <c r="BK476" s="154"/>
      <c r="BL476" s="154"/>
      <c r="BM476" s="154"/>
      <c r="BN476" s="154"/>
      <c r="BO476" s="154"/>
      <c r="BP476" s="154"/>
      <c r="BQ476" s="154"/>
      <c r="BR476" s="154"/>
      <c r="BS476" s="154"/>
      <c r="BT476" s="154"/>
      <c r="BU476" s="154"/>
      <c r="BV476" s="154"/>
      <c r="BW476" s="154"/>
      <c r="BX476" s="154"/>
      <c r="BY476" s="154"/>
      <c r="BZ476" s="154"/>
      <c r="CA476" s="154"/>
      <c r="CB476" s="154"/>
      <c r="CC476" s="154"/>
      <c r="CD476" s="154"/>
      <c r="CE476" s="154"/>
      <c r="CF476" s="154"/>
      <c r="CG476" s="154"/>
    </row>
    <row r="477" spans="2:85" x14ac:dyDescent="0.2">
      <c r="B477" s="167"/>
      <c r="C477" s="16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c r="AY477" s="154"/>
      <c r="AZ477" s="154"/>
      <c r="BA477" s="154"/>
      <c r="BB477" s="154"/>
      <c r="BC477" s="154"/>
      <c r="BD477" s="154"/>
      <c r="BE477" s="154"/>
      <c r="BF477" s="154"/>
      <c r="BG477" s="154"/>
      <c r="BH477" s="154"/>
      <c r="BI477" s="154"/>
      <c r="BJ477" s="154"/>
      <c r="BK477" s="154"/>
      <c r="BL477" s="154"/>
      <c r="BM477" s="154"/>
      <c r="BN477" s="154"/>
      <c r="BO477" s="154"/>
      <c r="BP477" s="154"/>
      <c r="BQ477" s="154"/>
      <c r="BR477" s="154"/>
      <c r="BS477" s="154"/>
      <c r="BT477" s="154"/>
      <c r="BU477" s="154"/>
      <c r="BV477" s="154"/>
      <c r="BW477" s="154"/>
      <c r="BX477" s="154"/>
      <c r="BY477" s="154"/>
      <c r="BZ477" s="154"/>
      <c r="CA477" s="154"/>
      <c r="CB477" s="154"/>
      <c r="CC477" s="154"/>
      <c r="CD477" s="154"/>
      <c r="CE477" s="154"/>
      <c r="CF477" s="154"/>
      <c r="CG477" s="154"/>
    </row>
    <row r="478" spans="2:85" x14ac:dyDescent="0.2">
      <c r="B478" s="167"/>
      <c r="C478" s="16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c r="AY478" s="154"/>
      <c r="AZ478" s="154"/>
      <c r="BA478" s="154"/>
      <c r="BB478" s="154"/>
      <c r="BC478" s="154"/>
      <c r="BD478" s="154"/>
      <c r="BE478" s="154"/>
      <c r="BF478" s="154"/>
      <c r="BG478" s="154"/>
      <c r="BH478" s="154"/>
      <c r="BI478" s="154"/>
      <c r="BJ478" s="154"/>
      <c r="BK478" s="154"/>
      <c r="BL478" s="154"/>
      <c r="BM478" s="154"/>
      <c r="BN478" s="154"/>
      <c r="BO478" s="154"/>
      <c r="BP478" s="154"/>
      <c r="BQ478" s="154"/>
      <c r="BR478" s="154"/>
      <c r="BS478" s="154"/>
      <c r="BT478" s="154"/>
      <c r="BU478" s="154"/>
      <c r="BV478" s="154"/>
      <c r="BW478" s="154"/>
      <c r="BX478" s="154"/>
      <c r="BY478" s="154"/>
      <c r="BZ478" s="154"/>
      <c r="CA478" s="154"/>
      <c r="CB478" s="154"/>
      <c r="CC478" s="154"/>
      <c r="CD478" s="154"/>
      <c r="CE478" s="154"/>
      <c r="CF478" s="154"/>
      <c r="CG478" s="154"/>
    </row>
    <row r="479" spans="2:85" x14ac:dyDescent="0.2">
      <c r="B479" s="167"/>
      <c r="C479" s="16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c r="AY479" s="154"/>
      <c r="AZ479" s="154"/>
      <c r="BA479" s="154"/>
      <c r="BB479" s="154"/>
      <c r="BC479" s="154"/>
      <c r="BD479" s="154"/>
      <c r="BE479" s="154"/>
      <c r="BF479" s="154"/>
      <c r="BG479" s="154"/>
      <c r="BH479" s="154"/>
      <c r="BI479" s="154"/>
      <c r="BJ479" s="154"/>
      <c r="BK479" s="154"/>
      <c r="BL479" s="154"/>
      <c r="BM479" s="154"/>
      <c r="BN479" s="154"/>
      <c r="BO479" s="154"/>
      <c r="BP479" s="154"/>
      <c r="BQ479" s="154"/>
      <c r="BR479" s="154"/>
      <c r="BS479" s="154"/>
      <c r="BT479" s="154"/>
      <c r="BU479" s="154"/>
      <c r="BV479" s="154"/>
      <c r="BW479" s="154"/>
      <c r="BX479" s="154"/>
      <c r="BY479" s="154"/>
      <c r="BZ479" s="154"/>
      <c r="CA479" s="154"/>
      <c r="CB479" s="154"/>
      <c r="CC479" s="154"/>
      <c r="CD479" s="154"/>
      <c r="CE479" s="154"/>
      <c r="CF479" s="154"/>
      <c r="CG479" s="154"/>
    </row>
    <row r="480" spans="2:85" x14ac:dyDescent="0.2">
      <c r="B480" s="167"/>
      <c r="C480" s="16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c r="AY480" s="154"/>
      <c r="AZ480" s="154"/>
      <c r="BA480" s="154"/>
      <c r="BB480" s="154"/>
      <c r="BC480" s="154"/>
      <c r="BD480" s="154"/>
      <c r="BE480" s="154"/>
      <c r="BF480" s="154"/>
      <c r="BG480" s="154"/>
      <c r="BH480" s="154"/>
      <c r="BI480" s="154"/>
      <c r="BJ480" s="154"/>
      <c r="BK480" s="154"/>
      <c r="BL480" s="154"/>
      <c r="BM480" s="154"/>
      <c r="BN480" s="154"/>
      <c r="BO480" s="154"/>
      <c r="BP480" s="154"/>
      <c r="BQ480" s="154"/>
      <c r="BR480" s="154"/>
      <c r="BS480" s="154"/>
      <c r="BT480" s="154"/>
      <c r="BU480" s="154"/>
      <c r="BV480" s="154"/>
      <c r="BW480" s="154"/>
      <c r="BX480" s="154"/>
      <c r="BY480" s="154"/>
      <c r="BZ480" s="154"/>
      <c r="CA480" s="154"/>
      <c r="CB480" s="154"/>
      <c r="CC480" s="154"/>
      <c r="CD480" s="154"/>
      <c r="CE480" s="154"/>
      <c r="CF480" s="154"/>
      <c r="CG480" s="154"/>
    </row>
    <row r="481" spans="2:85" x14ac:dyDescent="0.2">
      <c r="B481" s="167"/>
      <c r="C481" s="16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c r="AY481" s="154"/>
      <c r="AZ481" s="154"/>
      <c r="BA481" s="154"/>
      <c r="BB481" s="154"/>
      <c r="BC481" s="154"/>
      <c r="BD481" s="154"/>
      <c r="BE481" s="154"/>
      <c r="BF481" s="154"/>
      <c r="BG481" s="154"/>
      <c r="BH481" s="154"/>
      <c r="BI481" s="154"/>
      <c r="BJ481" s="154"/>
      <c r="BK481" s="154"/>
      <c r="BL481" s="154"/>
      <c r="BM481" s="154"/>
      <c r="BN481" s="154"/>
      <c r="BO481" s="154"/>
      <c r="BP481" s="154"/>
      <c r="BQ481" s="154"/>
      <c r="BR481" s="154"/>
      <c r="BS481" s="154"/>
      <c r="BT481" s="154"/>
      <c r="BU481" s="154"/>
      <c r="BV481" s="154"/>
      <c r="BW481" s="154"/>
      <c r="BX481" s="154"/>
      <c r="BY481" s="154"/>
      <c r="BZ481" s="154"/>
      <c r="CA481" s="154"/>
      <c r="CB481" s="154"/>
      <c r="CC481" s="154"/>
      <c r="CD481" s="154"/>
      <c r="CE481" s="154"/>
      <c r="CF481" s="154"/>
      <c r="CG481" s="154"/>
    </row>
    <row r="482" spans="2:85" x14ac:dyDescent="0.2">
      <c r="B482" s="167"/>
      <c r="C482" s="16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c r="AY482" s="154"/>
      <c r="AZ482" s="154"/>
      <c r="BA482" s="154"/>
      <c r="BB482" s="154"/>
      <c r="BC482" s="154"/>
      <c r="BD482" s="154"/>
      <c r="BE482" s="154"/>
      <c r="BF482" s="154"/>
      <c r="BG482" s="154"/>
      <c r="BH482" s="154"/>
      <c r="BI482" s="154"/>
      <c r="BJ482" s="154"/>
      <c r="BK482" s="154"/>
      <c r="BL482" s="154"/>
      <c r="BM482" s="154"/>
      <c r="BN482" s="154"/>
      <c r="BO482" s="154"/>
      <c r="BP482" s="154"/>
      <c r="BQ482" s="154"/>
      <c r="BR482" s="154"/>
      <c r="BS482" s="154"/>
      <c r="BT482" s="154"/>
      <c r="BU482" s="154"/>
      <c r="BV482" s="154"/>
      <c r="BW482" s="154"/>
      <c r="BX482" s="154"/>
      <c r="BY482" s="154"/>
      <c r="BZ482" s="154"/>
      <c r="CA482" s="154"/>
      <c r="CB482" s="154"/>
      <c r="CC482" s="154"/>
      <c r="CD482" s="154"/>
      <c r="CE482" s="154"/>
      <c r="CF482" s="154"/>
      <c r="CG482" s="154"/>
    </row>
    <row r="483" spans="2:85" x14ac:dyDescent="0.2">
      <c r="B483" s="167"/>
      <c r="C483" s="16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c r="AY483" s="154"/>
      <c r="AZ483" s="154"/>
      <c r="BA483" s="154"/>
      <c r="BB483" s="154"/>
      <c r="BC483" s="154"/>
      <c r="BD483" s="154"/>
      <c r="BE483" s="154"/>
      <c r="BF483" s="154"/>
      <c r="BG483" s="154"/>
      <c r="BH483" s="154"/>
      <c r="BI483" s="154"/>
      <c r="BJ483" s="154"/>
      <c r="BK483" s="154"/>
      <c r="BL483" s="154"/>
      <c r="BM483" s="154"/>
      <c r="BN483" s="154"/>
      <c r="BO483" s="154"/>
      <c r="BP483" s="154"/>
      <c r="BQ483" s="154"/>
      <c r="BR483" s="154"/>
      <c r="BS483" s="154"/>
      <c r="BT483" s="154"/>
      <c r="BU483" s="154"/>
      <c r="BV483" s="154"/>
      <c r="BW483" s="154"/>
      <c r="BX483" s="154"/>
      <c r="BY483" s="154"/>
      <c r="BZ483" s="154"/>
      <c r="CA483" s="154"/>
      <c r="CB483" s="154"/>
      <c r="CC483" s="154"/>
      <c r="CD483" s="154"/>
      <c r="CE483" s="154"/>
      <c r="CF483" s="154"/>
      <c r="CG483" s="154"/>
    </row>
    <row r="484" spans="2:85" x14ac:dyDescent="0.2">
      <c r="B484" s="167"/>
      <c r="C484" s="16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c r="AY484" s="154"/>
      <c r="AZ484" s="154"/>
      <c r="BA484" s="154"/>
      <c r="BB484" s="154"/>
      <c r="BC484" s="154"/>
      <c r="BD484" s="154"/>
      <c r="BE484" s="154"/>
      <c r="BF484" s="154"/>
      <c r="BG484" s="154"/>
      <c r="BH484" s="154"/>
      <c r="BI484" s="154"/>
      <c r="BJ484" s="154"/>
      <c r="BK484" s="154"/>
      <c r="BL484" s="154"/>
      <c r="BM484" s="154"/>
      <c r="BN484" s="154"/>
      <c r="BO484" s="154"/>
      <c r="BP484" s="154"/>
      <c r="BQ484" s="154"/>
      <c r="BR484" s="154"/>
      <c r="BS484" s="154"/>
      <c r="BT484" s="154"/>
      <c r="BU484" s="154"/>
      <c r="BV484" s="154"/>
      <c r="BW484" s="154"/>
      <c r="BX484" s="154"/>
      <c r="BY484" s="154"/>
      <c r="BZ484" s="154"/>
      <c r="CA484" s="154"/>
      <c r="CB484" s="154"/>
      <c r="CC484" s="154"/>
      <c r="CD484" s="154"/>
      <c r="CE484" s="154"/>
      <c r="CF484" s="154"/>
      <c r="CG484" s="154"/>
    </row>
    <row r="485" spans="2:85" x14ac:dyDescent="0.2">
      <c r="B485" s="167"/>
      <c r="C485" s="16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c r="AY485" s="154"/>
      <c r="AZ485" s="154"/>
      <c r="BA485" s="154"/>
      <c r="BB485" s="154"/>
      <c r="BC485" s="154"/>
      <c r="BD485" s="154"/>
      <c r="BE485" s="154"/>
      <c r="BF485" s="154"/>
      <c r="BG485" s="154"/>
      <c r="BH485" s="154"/>
      <c r="BI485" s="154"/>
      <c r="BJ485" s="154"/>
      <c r="BK485" s="154"/>
      <c r="BL485" s="154"/>
      <c r="BM485" s="154"/>
      <c r="BN485" s="154"/>
      <c r="BO485" s="154"/>
      <c r="BP485" s="154"/>
      <c r="BQ485" s="154"/>
      <c r="BR485" s="154"/>
      <c r="BS485" s="154"/>
      <c r="BT485" s="154"/>
      <c r="BU485" s="154"/>
      <c r="BV485" s="154"/>
      <c r="BW485" s="154"/>
      <c r="BX485" s="154"/>
      <c r="BY485" s="154"/>
      <c r="BZ485" s="154"/>
      <c r="CA485" s="154"/>
      <c r="CB485" s="154"/>
      <c r="CC485" s="154"/>
      <c r="CD485" s="154"/>
      <c r="CE485" s="154"/>
      <c r="CF485" s="154"/>
      <c r="CG485" s="154"/>
    </row>
    <row r="486" spans="2:85" x14ac:dyDescent="0.2">
      <c r="B486" s="167"/>
      <c r="C486" s="16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c r="AY486" s="154"/>
      <c r="AZ486" s="154"/>
      <c r="BA486" s="154"/>
      <c r="BB486" s="154"/>
      <c r="BC486" s="154"/>
      <c r="BD486" s="154"/>
      <c r="BE486" s="154"/>
      <c r="BF486" s="154"/>
      <c r="BG486" s="154"/>
      <c r="BH486" s="154"/>
      <c r="BI486" s="154"/>
      <c r="BJ486" s="154"/>
      <c r="BK486" s="154"/>
      <c r="BL486" s="154"/>
      <c r="BM486" s="154"/>
      <c r="BN486" s="154"/>
      <c r="BO486" s="154"/>
      <c r="BP486" s="154"/>
      <c r="BQ486" s="154"/>
      <c r="BR486" s="154"/>
      <c r="BS486" s="154"/>
      <c r="BT486" s="154"/>
      <c r="BU486" s="154"/>
      <c r="BV486" s="154"/>
      <c r="BW486" s="154"/>
      <c r="BX486" s="154"/>
      <c r="BY486" s="154"/>
      <c r="BZ486" s="154"/>
      <c r="CA486" s="154"/>
      <c r="CB486" s="154"/>
      <c r="CC486" s="154"/>
      <c r="CD486" s="154"/>
      <c r="CE486" s="154"/>
      <c r="CF486" s="154"/>
      <c r="CG486" s="154"/>
    </row>
    <row r="487" spans="2:85" x14ac:dyDescent="0.2">
      <c r="B487" s="167"/>
      <c r="C487" s="16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c r="AY487" s="154"/>
      <c r="AZ487" s="154"/>
      <c r="BA487" s="154"/>
      <c r="BB487" s="154"/>
      <c r="BC487" s="154"/>
      <c r="BD487" s="154"/>
      <c r="BE487" s="154"/>
      <c r="BF487" s="154"/>
      <c r="BG487" s="154"/>
      <c r="BH487" s="154"/>
      <c r="BI487" s="154"/>
      <c r="BJ487" s="154"/>
      <c r="BK487" s="154"/>
      <c r="BL487" s="154"/>
      <c r="BM487" s="154"/>
      <c r="BN487" s="154"/>
      <c r="BO487" s="154"/>
      <c r="BP487" s="154"/>
      <c r="BQ487" s="154"/>
      <c r="BR487" s="154"/>
      <c r="BS487" s="154"/>
      <c r="BT487" s="154"/>
      <c r="BU487" s="154"/>
      <c r="BV487" s="154"/>
      <c r="BW487" s="154"/>
      <c r="BX487" s="154"/>
      <c r="BY487" s="154"/>
      <c r="BZ487" s="154"/>
      <c r="CA487" s="154"/>
      <c r="CB487" s="154"/>
      <c r="CC487" s="154"/>
      <c r="CD487" s="154"/>
      <c r="CE487" s="154"/>
      <c r="CF487" s="154"/>
      <c r="CG487" s="154"/>
    </row>
    <row r="488" spans="2:85" x14ac:dyDescent="0.2">
      <c r="B488" s="167"/>
      <c r="C488" s="16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c r="AY488" s="154"/>
      <c r="AZ488" s="154"/>
      <c r="BA488" s="154"/>
      <c r="BB488" s="154"/>
      <c r="BC488" s="154"/>
      <c r="BD488" s="154"/>
      <c r="BE488" s="154"/>
      <c r="BF488" s="154"/>
      <c r="BG488" s="154"/>
      <c r="BH488" s="154"/>
      <c r="BI488" s="154"/>
      <c r="BJ488" s="154"/>
      <c r="BK488" s="154"/>
      <c r="BL488" s="154"/>
      <c r="BM488" s="154"/>
      <c r="BN488" s="154"/>
      <c r="BO488" s="154"/>
      <c r="BP488" s="154"/>
      <c r="BQ488" s="154"/>
      <c r="BR488" s="154"/>
      <c r="BS488" s="154"/>
      <c r="BT488" s="154"/>
      <c r="BU488" s="154"/>
      <c r="BV488" s="154"/>
      <c r="BW488" s="154"/>
      <c r="BX488" s="154"/>
      <c r="BY488" s="154"/>
      <c r="BZ488" s="154"/>
      <c r="CA488" s="154"/>
      <c r="CB488" s="154"/>
      <c r="CC488" s="154"/>
      <c r="CD488" s="154"/>
      <c r="CE488" s="154"/>
      <c r="CF488" s="154"/>
      <c r="CG488" s="154"/>
    </row>
    <row r="489" spans="2:85" x14ac:dyDescent="0.2">
      <c r="B489" s="167"/>
      <c r="C489" s="16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c r="AY489" s="154"/>
      <c r="AZ489" s="154"/>
      <c r="BA489" s="154"/>
      <c r="BB489" s="154"/>
      <c r="BC489" s="154"/>
      <c r="BD489" s="154"/>
      <c r="BE489" s="154"/>
      <c r="BF489" s="154"/>
      <c r="BG489" s="154"/>
      <c r="BH489" s="154"/>
      <c r="BI489" s="154"/>
      <c r="BJ489" s="154"/>
      <c r="BK489" s="154"/>
      <c r="BL489" s="154"/>
      <c r="BM489" s="154"/>
      <c r="BN489" s="154"/>
      <c r="BO489" s="154"/>
      <c r="BP489" s="154"/>
      <c r="BQ489" s="154"/>
      <c r="BR489" s="154"/>
      <c r="BS489" s="154"/>
      <c r="BT489" s="154"/>
      <c r="BU489" s="154"/>
      <c r="BV489" s="154"/>
      <c r="BW489" s="154"/>
      <c r="BX489" s="154"/>
      <c r="BY489" s="154"/>
      <c r="BZ489" s="154"/>
      <c r="CA489" s="154"/>
      <c r="CB489" s="154"/>
      <c r="CC489" s="154"/>
      <c r="CD489" s="154"/>
      <c r="CE489" s="154"/>
      <c r="CF489" s="154"/>
      <c r="CG489" s="154"/>
    </row>
    <row r="490" spans="2:85" x14ac:dyDescent="0.2">
      <c r="B490" s="167"/>
      <c r="C490" s="16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c r="AY490" s="154"/>
      <c r="AZ490" s="154"/>
      <c r="BA490" s="154"/>
      <c r="BB490" s="154"/>
      <c r="BC490" s="154"/>
      <c r="BD490" s="154"/>
      <c r="BE490" s="154"/>
      <c r="BF490" s="154"/>
      <c r="BG490" s="154"/>
      <c r="BH490" s="154"/>
      <c r="BI490" s="154"/>
      <c r="BJ490" s="154"/>
      <c r="BK490" s="154"/>
      <c r="BL490" s="154"/>
      <c r="BM490" s="154"/>
      <c r="BN490" s="154"/>
      <c r="BO490" s="154"/>
      <c r="BP490" s="154"/>
      <c r="BQ490" s="154"/>
      <c r="BR490" s="154"/>
      <c r="BS490" s="154"/>
      <c r="BT490" s="154"/>
      <c r="BU490" s="154"/>
      <c r="BV490" s="154"/>
      <c r="BW490" s="154"/>
      <c r="BX490" s="154"/>
      <c r="BY490" s="154"/>
      <c r="BZ490" s="154"/>
      <c r="CA490" s="154"/>
      <c r="CB490" s="154"/>
      <c r="CC490" s="154"/>
      <c r="CD490" s="154"/>
      <c r="CE490" s="154"/>
      <c r="CF490" s="154"/>
      <c r="CG490" s="154"/>
    </row>
    <row r="491" spans="2:85" x14ac:dyDescent="0.2">
      <c r="B491" s="167"/>
      <c r="C491" s="16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c r="AY491" s="154"/>
      <c r="AZ491" s="154"/>
      <c r="BA491" s="154"/>
      <c r="BB491" s="154"/>
      <c r="BC491" s="154"/>
      <c r="BD491" s="154"/>
      <c r="BE491" s="154"/>
      <c r="BF491" s="154"/>
      <c r="BG491" s="154"/>
      <c r="BH491" s="154"/>
      <c r="BI491" s="154"/>
      <c r="BJ491" s="154"/>
      <c r="BK491" s="154"/>
      <c r="BL491" s="154"/>
      <c r="BM491" s="154"/>
      <c r="BN491" s="154"/>
      <c r="BO491" s="154"/>
      <c r="BP491" s="154"/>
      <c r="BQ491" s="154"/>
      <c r="BR491" s="154"/>
      <c r="BS491" s="154"/>
      <c r="BT491" s="154"/>
      <c r="BU491" s="154"/>
      <c r="BV491" s="154"/>
      <c r="BW491" s="154"/>
      <c r="BX491" s="154"/>
      <c r="BY491" s="154"/>
      <c r="BZ491" s="154"/>
      <c r="CA491" s="154"/>
      <c r="CB491" s="154"/>
      <c r="CC491" s="154"/>
      <c r="CD491" s="154"/>
      <c r="CE491" s="154"/>
      <c r="CF491" s="154"/>
      <c r="CG491" s="154"/>
    </row>
    <row r="492" spans="2:85" x14ac:dyDescent="0.2">
      <c r="B492" s="167"/>
      <c r="C492" s="16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c r="AY492" s="154"/>
      <c r="AZ492" s="154"/>
      <c r="BA492" s="154"/>
      <c r="BB492" s="154"/>
      <c r="BC492" s="154"/>
      <c r="BD492" s="154"/>
      <c r="BE492" s="154"/>
      <c r="BF492" s="154"/>
      <c r="BG492" s="154"/>
      <c r="BH492" s="154"/>
      <c r="BI492" s="154"/>
      <c r="BJ492" s="154"/>
      <c r="BK492" s="154"/>
      <c r="BL492" s="154"/>
      <c r="BM492" s="154"/>
      <c r="BN492" s="154"/>
      <c r="BO492" s="154"/>
      <c r="BP492" s="154"/>
      <c r="BQ492" s="154"/>
      <c r="BR492" s="154"/>
      <c r="BS492" s="154"/>
      <c r="BT492" s="154"/>
      <c r="BU492" s="154"/>
      <c r="BV492" s="154"/>
      <c r="BW492" s="154"/>
      <c r="BX492" s="154"/>
      <c r="BY492" s="154"/>
      <c r="BZ492" s="154"/>
      <c r="CA492" s="154"/>
      <c r="CB492" s="154"/>
      <c r="CC492" s="154"/>
      <c r="CD492" s="154"/>
      <c r="CE492" s="154"/>
      <c r="CF492" s="154"/>
      <c r="CG492" s="154"/>
    </row>
    <row r="493" spans="2:85" x14ac:dyDescent="0.2">
      <c r="B493" s="167"/>
      <c r="C493" s="16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c r="AY493" s="154"/>
      <c r="AZ493" s="154"/>
      <c r="BA493" s="154"/>
      <c r="BB493" s="154"/>
      <c r="BC493" s="154"/>
      <c r="BD493" s="154"/>
      <c r="BE493" s="154"/>
      <c r="BF493" s="154"/>
      <c r="BG493" s="154"/>
      <c r="BH493" s="154"/>
      <c r="BI493" s="154"/>
      <c r="BJ493" s="154"/>
      <c r="BK493" s="154"/>
      <c r="BL493" s="154"/>
      <c r="BM493" s="154"/>
      <c r="BN493" s="154"/>
      <c r="BO493" s="154"/>
      <c r="BP493" s="154"/>
      <c r="BQ493" s="154"/>
      <c r="BR493" s="154"/>
      <c r="BS493" s="154"/>
      <c r="BT493" s="154"/>
      <c r="BU493" s="154"/>
      <c r="BV493" s="154"/>
      <c r="BW493" s="154"/>
      <c r="BX493" s="154"/>
      <c r="BY493" s="154"/>
      <c r="BZ493" s="154"/>
      <c r="CA493" s="154"/>
      <c r="CB493" s="154"/>
      <c r="CC493" s="154"/>
      <c r="CD493" s="154"/>
      <c r="CE493" s="154"/>
      <c r="CF493" s="154"/>
      <c r="CG493" s="154"/>
    </row>
    <row r="494" spans="2:85" x14ac:dyDescent="0.2">
      <c r="B494" s="167"/>
      <c r="C494" s="16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c r="BJ494" s="154"/>
      <c r="BK494" s="154"/>
      <c r="BL494" s="154"/>
      <c r="BM494" s="154"/>
      <c r="BN494" s="154"/>
      <c r="BO494" s="154"/>
      <c r="BP494" s="154"/>
      <c r="BQ494" s="154"/>
      <c r="BR494" s="154"/>
      <c r="BS494" s="154"/>
      <c r="BT494" s="154"/>
      <c r="BU494" s="154"/>
      <c r="BV494" s="154"/>
      <c r="BW494" s="154"/>
      <c r="BX494" s="154"/>
      <c r="BY494" s="154"/>
      <c r="BZ494" s="154"/>
      <c r="CA494" s="154"/>
      <c r="CB494" s="154"/>
      <c r="CC494" s="154"/>
      <c r="CD494" s="154"/>
      <c r="CE494" s="154"/>
      <c r="CF494" s="154"/>
      <c r="CG494" s="154"/>
    </row>
    <row r="495" spans="2:85" x14ac:dyDescent="0.2">
      <c r="B495" s="167"/>
      <c r="C495" s="16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c r="AY495" s="154"/>
      <c r="AZ495" s="154"/>
      <c r="BA495" s="154"/>
      <c r="BB495" s="154"/>
      <c r="BC495" s="154"/>
      <c r="BD495" s="154"/>
      <c r="BE495" s="154"/>
      <c r="BF495" s="154"/>
      <c r="BG495" s="154"/>
      <c r="BH495" s="154"/>
      <c r="BI495" s="154"/>
      <c r="BJ495" s="154"/>
      <c r="BK495" s="154"/>
      <c r="BL495" s="154"/>
      <c r="BM495" s="154"/>
      <c r="BN495" s="154"/>
      <c r="BO495" s="154"/>
      <c r="BP495" s="154"/>
      <c r="BQ495" s="154"/>
      <c r="BR495" s="154"/>
      <c r="BS495" s="154"/>
      <c r="BT495" s="154"/>
      <c r="BU495" s="154"/>
      <c r="BV495" s="154"/>
      <c r="BW495" s="154"/>
      <c r="BX495" s="154"/>
      <c r="BY495" s="154"/>
      <c r="BZ495" s="154"/>
      <c r="CA495" s="154"/>
      <c r="CB495" s="154"/>
      <c r="CC495" s="154"/>
      <c r="CD495" s="154"/>
      <c r="CE495" s="154"/>
      <c r="CF495" s="154"/>
      <c r="CG495" s="154"/>
    </row>
    <row r="496" spans="2:85" x14ac:dyDescent="0.2">
      <c r="B496" s="167"/>
      <c r="C496" s="16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c r="BJ496" s="154"/>
      <c r="BK496" s="154"/>
      <c r="BL496" s="154"/>
      <c r="BM496" s="154"/>
      <c r="BN496" s="154"/>
      <c r="BO496" s="154"/>
      <c r="BP496" s="154"/>
      <c r="BQ496" s="154"/>
      <c r="BR496" s="154"/>
      <c r="BS496" s="154"/>
      <c r="BT496" s="154"/>
      <c r="BU496" s="154"/>
      <c r="BV496" s="154"/>
      <c r="BW496" s="154"/>
      <c r="BX496" s="154"/>
      <c r="BY496" s="154"/>
      <c r="BZ496" s="154"/>
      <c r="CA496" s="154"/>
      <c r="CB496" s="154"/>
      <c r="CC496" s="154"/>
      <c r="CD496" s="154"/>
      <c r="CE496" s="154"/>
      <c r="CF496" s="154"/>
      <c r="CG496" s="154"/>
    </row>
    <row r="497" spans="2:85" x14ac:dyDescent="0.2">
      <c r="B497" s="167"/>
      <c r="C497" s="16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c r="AY497" s="154"/>
      <c r="AZ497" s="154"/>
      <c r="BA497" s="154"/>
      <c r="BB497" s="154"/>
      <c r="BC497" s="154"/>
      <c r="BD497" s="154"/>
      <c r="BE497" s="154"/>
      <c r="BF497" s="154"/>
      <c r="BG497" s="154"/>
      <c r="BH497" s="154"/>
      <c r="BI497" s="154"/>
      <c r="BJ497" s="154"/>
      <c r="BK497" s="154"/>
      <c r="BL497" s="154"/>
      <c r="BM497" s="154"/>
      <c r="BN497" s="154"/>
      <c r="BO497" s="154"/>
      <c r="BP497" s="154"/>
      <c r="BQ497" s="154"/>
      <c r="BR497" s="154"/>
      <c r="BS497" s="154"/>
      <c r="BT497" s="154"/>
      <c r="BU497" s="154"/>
      <c r="BV497" s="154"/>
      <c r="BW497" s="154"/>
      <c r="BX497" s="154"/>
      <c r="BY497" s="154"/>
      <c r="BZ497" s="154"/>
      <c r="CA497" s="154"/>
      <c r="CB497" s="154"/>
      <c r="CC497" s="154"/>
      <c r="CD497" s="154"/>
      <c r="CE497" s="154"/>
      <c r="CF497" s="154"/>
      <c r="CG497" s="154"/>
    </row>
    <row r="498" spans="2:85" x14ac:dyDescent="0.2">
      <c r="B498" s="167"/>
      <c r="C498" s="16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c r="AY498" s="154"/>
      <c r="AZ498" s="154"/>
      <c r="BA498" s="154"/>
      <c r="BB498" s="154"/>
      <c r="BC498" s="154"/>
      <c r="BD498" s="154"/>
      <c r="BE498" s="154"/>
      <c r="BF498" s="154"/>
      <c r="BG498" s="154"/>
      <c r="BH498" s="154"/>
      <c r="BI498" s="154"/>
      <c r="BJ498" s="154"/>
      <c r="BK498" s="154"/>
      <c r="BL498" s="154"/>
      <c r="BM498" s="154"/>
      <c r="BN498" s="154"/>
      <c r="BO498" s="154"/>
      <c r="BP498" s="154"/>
      <c r="BQ498" s="154"/>
      <c r="BR498" s="154"/>
      <c r="BS498" s="154"/>
      <c r="BT498" s="154"/>
      <c r="BU498" s="154"/>
      <c r="BV498" s="154"/>
      <c r="BW498" s="154"/>
      <c r="BX498" s="154"/>
      <c r="BY498" s="154"/>
      <c r="BZ498" s="154"/>
      <c r="CA498" s="154"/>
      <c r="CB498" s="154"/>
      <c r="CC498" s="154"/>
      <c r="CD498" s="154"/>
      <c r="CE498" s="154"/>
      <c r="CF498" s="154"/>
      <c r="CG498" s="154"/>
    </row>
    <row r="499" spans="2:85" x14ac:dyDescent="0.2">
      <c r="B499" s="167"/>
      <c r="C499" s="16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c r="AY499" s="154"/>
      <c r="AZ499" s="154"/>
      <c r="BA499" s="154"/>
      <c r="BB499" s="154"/>
      <c r="BC499" s="154"/>
      <c r="BD499" s="154"/>
      <c r="BE499" s="154"/>
      <c r="BF499" s="154"/>
      <c r="BG499" s="154"/>
      <c r="BH499" s="154"/>
      <c r="BI499" s="154"/>
      <c r="BJ499" s="154"/>
      <c r="BK499" s="154"/>
      <c r="BL499" s="154"/>
      <c r="BM499" s="154"/>
      <c r="BN499" s="154"/>
      <c r="BO499" s="154"/>
      <c r="BP499" s="154"/>
      <c r="BQ499" s="154"/>
      <c r="BR499" s="154"/>
      <c r="BS499" s="154"/>
      <c r="BT499" s="154"/>
      <c r="BU499" s="154"/>
      <c r="BV499" s="154"/>
      <c r="BW499" s="154"/>
      <c r="BX499" s="154"/>
      <c r="BY499" s="154"/>
      <c r="BZ499" s="154"/>
      <c r="CA499" s="154"/>
      <c r="CB499" s="154"/>
      <c r="CC499" s="154"/>
      <c r="CD499" s="154"/>
      <c r="CE499" s="154"/>
      <c r="CF499" s="154"/>
      <c r="CG499" s="154"/>
    </row>
    <row r="500" spans="2:85" x14ac:dyDescent="0.2">
      <c r="B500" s="167"/>
      <c r="C500" s="16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c r="AY500" s="154"/>
      <c r="AZ500" s="154"/>
      <c r="BA500" s="154"/>
      <c r="BB500" s="154"/>
      <c r="BC500" s="154"/>
      <c r="BD500" s="154"/>
      <c r="BE500" s="154"/>
      <c r="BF500" s="154"/>
      <c r="BG500" s="154"/>
      <c r="BH500" s="154"/>
      <c r="BI500" s="154"/>
      <c r="BJ500" s="154"/>
      <c r="BK500" s="154"/>
      <c r="BL500" s="154"/>
      <c r="BM500" s="154"/>
      <c r="BN500" s="154"/>
      <c r="BO500" s="154"/>
      <c r="BP500" s="154"/>
      <c r="BQ500" s="154"/>
      <c r="BR500" s="154"/>
      <c r="BS500" s="154"/>
      <c r="BT500" s="154"/>
      <c r="BU500" s="154"/>
      <c r="BV500" s="154"/>
      <c r="BW500" s="154"/>
      <c r="BX500" s="154"/>
      <c r="BY500" s="154"/>
      <c r="BZ500" s="154"/>
      <c r="CA500" s="154"/>
      <c r="CB500" s="154"/>
      <c r="CC500" s="154"/>
      <c r="CD500" s="154"/>
      <c r="CE500" s="154"/>
      <c r="CF500" s="154"/>
      <c r="CG500" s="154"/>
    </row>
    <row r="501" spans="2:85" x14ac:dyDescent="0.2">
      <c r="B501" s="167"/>
      <c r="C501" s="16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c r="AY501" s="154"/>
      <c r="AZ501" s="154"/>
      <c r="BA501" s="154"/>
      <c r="BB501" s="154"/>
      <c r="BC501" s="154"/>
      <c r="BD501" s="154"/>
      <c r="BE501" s="154"/>
      <c r="BF501" s="154"/>
      <c r="BG501" s="154"/>
      <c r="BH501" s="154"/>
      <c r="BI501" s="154"/>
      <c r="BJ501" s="154"/>
      <c r="BK501" s="154"/>
      <c r="BL501" s="154"/>
      <c r="BM501" s="154"/>
      <c r="BN501" s="154"/>
      <c r="BO501" s="154"/>
      <c r="BP501" s="154"/>
      <c r="BQ501" s="154"/>
      <c r="BR501" s="154"/>
      <c r="BS501" s="154"/>
      <c r="BT501" s="154"/>
      <c r="BU501" s="154"/>
      <c r="BV501" s="154"/>
      <c r="BW501" s="154"/>
      <c r="BX501" s="154"/>
      <c r="BY501" s="154"/>
      <c r="BZ501" s="154"/>
      <c r="CA501" s="154"/>
      <c r="CB501" s="154"/>
      <c r="CC501" s="154"/>
      <c r="CD501" s="154"/>
      <c r="CE501" s="154"/>
      <c r="CF501" s="154"/>
      <c r="CG501" s="154"/>
    </row>
    <row r="502" spans="2:85" x14ac:dyDescent="0.2">
      <c r="B502" s="167"/>
      <c r="C502" s="16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c r="AY502" s="154"/>
      <c r="AZ502" s="154"/>
      <c r="BA502" s="154"/>
      <c r="BB502" s="154"/>
      <c r="BC502" s="154"/>
      <c r="BD502" s="154"/>
      <c r="BE502" s="154"/>
      <c r="BF502" s="154"/>
      <c r="BG502" s="154"/>
      <c r="BH502" s="154"/>
      <c r="BI502" s="154"/>
      <c r="BJ502" s="154"/>
      <c r="BK502" s="154"/>
      <c r="BL502" s="154"/>
      <c r="BM502" s="154"/>
      <c r="BN502" s="154"/>
      <c r="BO502" s="154"/>
      <c r="BP502" s="154"/>
      <c r="BQ502" s="154"/>
      <c r="BR502" s="154"/>
      <c r="BS502" s="154"/>
      <c r="BT502" s="154"/>
      <c r="BU502" s="154"/>
      <c r="BV502" s="154"/>
      <c r="BW502" s="154"/>
      <c r="BX502" s="154"/>
      <c r="BY502" s="154"/>
      <c r="BZ502" s="154"/>
      <c r="CA502" s="154"/>
      <c r="CB502" s="154"/>
      <c r="CC502" s="154"/>
      <c r="CD502" s="154"/>
      <c r="CE502" s="154"/>
      <c r="CF502" s="154"/>
      <c r="CG502" s="154"/>
    </row>
    <row r="503" spans="2:85" x14ac:dyDescent="0.2">
      <c r="B503" s="167"/>
      <c r="C503" s="16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c r="AY503" s="154"/>
      <c r="AZ503" s="154"/>
      <c r="BA503" s="154"/>
      <c r="BB503" s="154"/>
      <c r="BC503" s="154"/>
      <c r="BD503" s="154"/>
      <c r="BE503" s="154"/>
      <c r="BF503" s="154"/>
      <c r="BG503" s="154"/>
      <c r="BH503" s="154"/>
      <c r="BI503" s="154"/>
      <c r="BJ503" s="154"/>
      <c r="BK503" s="154"/>
      <c r="BL503" s="154"/>
      <c r="BM503" s="154"/>
      <c r="BN503" s="154"/>
      <c r="BO503" s="154"/>
      <c r="BP503" s="154"/>
      <c r="BQ503" s="154"/>
      <c r="BR503" s="154"/>
      <c r="BS503" s="154"/>
      <c r="BT503" s="154"/>
      <c r="BU503" s="154"/>
      <c r="BV503" s="154"/>
      <c r="BW503" s="154"/>
      <c r="BX503" s="154"/>
      <c r="BY503" s="154"/>
      <c r="BZ503" s="154"/>
      <c r="CA503" s="154"/>
      <c r="CB503" s="154"/>
      <c r="CC503" s="154"/>
      <c r="CD503" s="154"/>
      <c r="CE503" s="154"/>
      <c r="CF503" s="154"/>
      <c r="CG503" s="154"/>
    </row>
    <row r="504" spans="2:85" x14ac:dyDescent="0.2">
      <c r="B504" s="167"/>
      <c r="C504" s="16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c r="AY504" s="154"/>
      <c r="AZ504" s="154"/>
      <c r="BA504" s="154"/>
      <c r="BB504" s="154"/>
      <c r="BC504" s="154"/>
      <c r="BD504" s="154"/>
      <c r="BE504" s="154"/>
      <c r="BF504" s="154"/>
      <c r="BG504" s="154"/>
      <c r="BH504" s="154"/>
      <c r="BI504" s="154"/>
      <c r="BJ504" s="154"/>
      <c r="BK504" s="154"/>
      <c r="BL504" s="154"/>
      <c r="BM504" s="154"/>
      <c r="BN504" s="154"/>
      <c r="BO504" s="154"/>
      <c r="BP504" s="154"/>
      <c r="BQ504" s="154"/>
      <c r="BR504" s="154"/>
      <c r="BS504" s="154"/>
      <c r="BT504" s="154"/>
      <c r="BU504" s="154"/>
      <c r="BV504" s="154"/>
      <c r="BW504" s="154"/>
      <c r="BX504" s="154"/>
      <c r="BY504" s="154"/>
      <c r="BZ504" s="154"/>
      <c r="CA504" s="154"/>
      <c r="CB504" s="154"/>
      <c r="CC504" s="154"/>
      <c r="CD504" s="154"/>
      <c r="CE504" s="154"/>
      <c r="CF504" s="154"/>
      <c r="CG504" s="154"/>
    </row>
    <row r="505" spans="2:85" x14ac:dyDescent="0.2">
      <c r="B505" s="167"/>
      <c r="C505" s="16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c r="AY505" s="154"/>
      <c r="AZ505" s="154"/>
      <c r="BA505" s="154"/>
      <c r="BB505" s="154"/>
      <c r="BC505" s="154"/>
      <c r="BD505" s="154"/>
      <c r="BE505" s="154"/>
      <c r="BF505" s="154"/>
      <c r="BG505" s="154"/>
      <c r="BH505" s="154"/>
      <c r="BI505" s="154"/>
      <c r="BJ505" s="154"/>
      <c r="BK505" s="154"/>
      <c r="BL505" s="154"/>
      <c r="BM505" s="154"/>
      <c r="BN505" s="154"/>
      <c r="BO505" s="154"/>
      <c r="BP505" s="154"/>
      <c r="BQ505" s="154"/>
      <c r="BR505" s="154"/>
      <c r="BS505" s="154"/>
      <c r="BT505" s="154"/>
      <c r="BU505" s="154"/>
      <c r="BV505" s="154"/>
      <c r="BW505" s="154"/>
      <c r="BX505" s="154"/>
      <c r="BY505" s="154"/>
      <c r="BZ505" s="154"/>
      <c r="CA505" s="154"/>
      <c r="CB505" s="154"/>
      <c r="CC505" s="154"/>
      <c r="CD505" s="154"/>
      <c r="CE505" s="154"/>
      <c r="CF505" s="154"/>
      <c r="CG505" s="154"/>
    </row>
    <row r="506" spans="2:85" x14ac:dyDescent="0.2">
      <c r="B506" s="167"/>
      <c r="C506" s="16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c r="AY506" s="154"/>
      <c r="AZ506" s="154"/>
      <c r="BA506" s="154"/>
      <c r="BB506" s="154"/>
      <c r="BC506" s="154"/>
      <c r="BD506" s="154"/>
      <c r="BE506" s="154"/>
      <c r="BF506" s="154"/>
      <c r="BG506" s="154"/>
      <c r="BH506" s="154"/>
      <c r="BI506" s="154"/>
      <c r="BJ506" s="154"/>
      <c r="BK506" s="154"/>
      <c r="BL506" s="154"/>
      <c r="BM506" s="154"/>
      <c r="BN506" s="154"/>
      <c r="BO506" s="154"/>
      <c r="BP506" s="154"/>
      <c r="BQ506" s="154"/>
      <c r="BR506" s="154"/>
      <c r="BS506" s="154"/>
      <c r="BT506" s="154"/>
      <c r="BU506" s="154"/>
      <c r="BV506" s="154"/>
      <c r="BW506" s="154"/>
      <c r="BX506" s="154"/>
      <c r="BY506" s="154"/>
      <c r="BZ506" s="154"/>
      <c r="CA506" s="154"/>
      <c r="CB506" s="154"/>
      <c r="CC506" s="154"/>
      <c r="CD506" s="154"/>
      <c r="CE506" s="154"/>
      <c r="CF506" s="154"/>
      <c r="CG506" s="154"/>
    </row>
    <row r="507" spans="2:85" x14ac:dyDescent="0.2">
      <c r="B507" s="167"/>
      <c r="C507" s="16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c r="AY507" s="154"/>
      <c r="AZ507" s="154"/>
      <c r="BA507" s="154"/>
      <c r="BB507" s="154"/>
      <c r="BC507" s="154"/>
      <c r="BD507" s="154"/>
      <c r="BE507" s="154"/>
      <c r="BF507" s="154"/>
      <c r="BG507" s="154"/>
      <c r="BH507" s="154"/>
      <c r="BI507" s="154"/>
      <c r="BJ507" s="154"/>
      <c r="BK507" s="154"/>
      <c r="BL507" s="154"/>
      <c r="BM507" s="154"/>
      <c r="BN507" s="154"/>
      <c r="BO507" s="154"/>
      <c r="BP507" s="154"/>
      <c r="BQ507" s="154"/>
      <c r="BR507" s="154"/>
      <c r="BS507" s="154"/>
      <c r="BT507" s="154"/>
      <c r="BU507" s="154"/>
      <c r="BV507" s="154"/>
      <c r="BW507" s="154"/>
      <c r="BX507" s="154"/>
      <c r="BY507" s="154"/>
      <c r="BZ507" s="154"/>
      <c r="CA507" s="154"/>
      <c r="CB507" s="154"/>
      <c r="CC507" s="154"/>
      <c r="CD507" s="154"/>
      <c r="CE507" s="154"/>
      <c r="CF507" s="154"/>
      <c r="CG507" s="154"/>
    </row>
    <row r="508" spans="2:85" x14ac:dyDescent="0.2">
      <c r="B508" s="167"/>
      <c r="C508" s="16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c r="AY508" s="154"/>
      <c r="AZ508" s="154"/>
      <c r="BA508" s="154"/>
      <c r="BB508" s="154"/>
      <c r="BC508" s="154"/>
      <c r="BD508" s="154"/>
      <c r="BE508" s="154"/>
      <c r="BF508" s="154"/>
      <c r="BG508" s="154"/>
      <c r="BH508" s="154"/>
      <c r="BI508" s="154"/>
      <c r="BJ508" s="154"/>
      <c r="BK508" s="154"/>
      <c r="BL508" s="154"/>
      <c r="BM508" s="154"/>
      <c r="BN508" s="154"/>
      <c r="BO508" s="154"/>
      <c r="BP508" s="154"/>
      <c r="BQ508" s="154"/>
      <c r="BR508" s="154"/>
      <c r="BS508" s="154"/>
      <c r="BT508" s="154"/>
      <c r="BU508" s="154"/>
      <c r="BV508" s="154"/>
      <c r="BW508" s="154"/>
      <c r="BX508" s="154"/>
      <c r="BY508" s="154"/>
      <c r="BZ508" s="154"/>
      <c r="CA508" s="154"/>
      <c r="CB508" s="154"/>
      <c r="CC508" s="154"/>
      <c r="CD508" s="154"/>
      <c r="CE508" s="154"/>
      <c r="CF508" s="154"/>
      <c r="CG508" s="154"/>
    </row>
    <row r="509" spans="2:85" x14ac:dyDescent="0.2">
      <c r="B509" s="167"/>
      <c r="C509" s="16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c r="AY509" s="154"/>
      <c r="AZ509" s="154"/>
      <c r="BA509" s="154"/>
      <c r="BB509" s="154"/>
      <c r="BC509" s="154"/>
      <c r="BD509" s="154"/>
      <c r="BE509" s="154"/>
      <c r="BF509" s="154"/>
      <c r="BG509" s="154"/>
      <c r="BH509" s="154"/>
      <c r="BI509" s="154"/>
      <c r="BJ509" s="154"/>
      <c r="BK509" s="154"/>
      <c r="BL509" s="154"/>
      <c r="BM509" s="154"/>
      <c r="BN509" s="154"/>
      <c r="BO509" s="154"/>
      <c r="BP509" s="154"/>
      <c r="BQ509" s="154"/>
      <c r="BR509" s="154"/>
      <c r="BS509" s="154"/>
      <c r="BT509" s="154"/>
      <c r="BU509" s="154"/>
      <c r="BV509" s="154"/>
      <c r="BW509" s="154"/>
      <c r="BX509" s="154"/>
      <c r="BY509" s="154"/>
      <c r="BZ509" s="154"/>
      <c r="CA509" s="154"/>
      <c r="CB509" s="154"/>
      <c r="CC509" s="154"/>
      <c r="CD509" s="154"/>
      <c r="CE509" s="154"/>
      <c r="CF509" s="154"/>
      <c r="CG509" s="154"/>
    </row>
    <row r="510" spans="2:85" x14ac:dyDescent="0.2">
      <c r="B510" s="167"/>
      <c r="C510" s="16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c r="AY510" s="154"/>
      <c r="AZ510" s="154"/>
      <c r="BA510" s="154"/>
      <c r="BB510" s="154"/>
      <c r="BC510" s="154"/>
      <c r="BD510" s="154"/>
      <c r="BE510" s="154"/>
      <c r="BF510" s="154"/>
      <c r="BG510" s="154"/>
      <c r="BH510" s="154"/>
      <c r="BI510" s="154"/>
      <c r="BJ510" s="154"/>
      <c r="BK510" s="154"/>
      <c r="BL510" s="154"/>
      <c r="BM510" s="154"/>
      <c r="BN510" s="154"/>
      <c r="BO510" s="154"/>
      <c r="BP510" s="154"/>
      <c r="BQ510" s="154"/>
      <c r="BR510" s="154"/>
      <c r="BS510" s="154"/>
      <c r="BT510" s="154"/>
      <c r="BU510" s="154"/>
      <c r="BV510" s="154"/>
      <c r="BW510" s="154"/>
      <c r="BX510" s="154"/>
      <c r="BY510" s="154"/>
      <c r="BZ510" s="154"/>
      <c r="CA510" s="154"/>
      <c r="CB510" s="154"/>
      <c r="CC510" s="154"/>
      <c r="CD510" s="154"/>
      <c r="CE510" s="154"/>
      <c r="CF510" s="154"/>
      <c r="CG510" s="154"/>
    </row>
    <row r="511" spans="2:85" x14ac:dyDescent="0.2">
      <c r="B511" s="167"/>
      <c r="C511" s="16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c r="AY511" s="154"/>
      <c r="AZ511" s="154"/>
      <c r="BA511" s="154"/>
      <c r="BB511" s="154"/>
      <c r="BC511" s="154"/>
      <c r="BD511" s="154"/>
      <c r="BE511" s="154"/>
      <c r="BF511" s="154"/>
      <c r="BG511" s="154"/>
      <c r="BH511" s="154"/>
      <c r="BI511" s="154"/>
      <c r="BJ511" s="154"/>
      <c r="BK511" s="154"/>
      <c r="BL511" s="154"/>
      <c r="BM511" s="154"/>
      <c r="BN511" s="154"/>
      <c r="BO511" s="154"/>
      <c r="BP511" s="154"/>
      <c r="BQ511" s="154"/>
      <c r="BR511" s="154"/>
      <c r="BS511" s="154"/>
      <c r="BT511" s="154"/>
      <c r="BU511" s="154"/>
      <c r="BV511" s="154"/>
      <c r="BW511" s="154"/>
      <c r="BX511" s="154"/>
      <c r="BY511" s="154"/>
      <c r="BZ511" s="154"/>
      <c r="CA511" s="154"/>
      <c r="CB511" s="154"/>
      <c r="CC511" s="154"/>
      <c r="CD511" s="154"/>
      <c r="CE511" s="154"/>
      <c r="CF511" s="154"/>
      <c r="CG511" s="154"/>
    </row>
    <row r="512" spans="2:85" x14ac:dyDescent="0.2">
      <c r="B512" s="167"/>
      <c r="C512" s="16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c r="AY512" s="154"/>
      <c r="AZ512" s="154"/>
      <c r="BA512" s="154"/>
      <c r="BB512" s="154"/>
      <c r="BC512" s="154"/>
      <c r="BD512" s="154"/>
      <c r="BE512" s="154"/>
      <c r="BF512" s="154"/>
      <c r="BG512" s="154"/>
      <c r="BH512" s="154"/>
      <c r="BI512" s="154"/>
      <c r="BJ512" s="154"/>
      <c r="BK512" s="154"/>
      <c r="BL512" s="154"/>
      <c r="BM512" s="154"/>
      <c r="BN512" s="154"/>
      <c r="BO512" s="154"/>
      <c r="BP512" s="154"/>
      <c r="BQ512" s="154"/>
      <c r="BR512" s="154"/>
      <c r="BS512" s="154"/>
      <c r="BT512" s="154"/>
      <c r="BU512" s="154"/>
      <c r="BV512" s="154"/>
      <c r="BW512" s="154"/>
      <c r="BX512" s="154"/>
      <c r="BY512" s="154"/>
      <c r="BZ512" s="154"/>
      <c r="CA512" s="154"/>
      <c r="CB512" s="154"/>
      <c r="CC512" s="154"/>
      <c r="CD512" s="154"/>
      <c r="CE512" s="154"/>
      <c r="CF512" s="154"/>
      <c r="CG512" s="154"/>
    </row>
    <row r="513" spans="2:85" x14ac:dyDescent="0.2">
      <c r="B513" s="167"/>
      <c r="C513" s="16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c r="AY513" s="154"/>
      <c r="AZ513" s="154"/>
      <c r="BA513" s="154"/>
      <c r="BB513" s="154"/>
      <c r="BC513" s="154"/>
      <c r="BD513" s="154"/>
      <c r="BE513" s="154"/>
      <c r="BF513" s="154"/>
      <c r="BG513" s="154"/>
      <c r="BH513" s="154"/>
      <c r="BI513" s="154"/>
      <c r="BJ513" s="154"/>
      <c r="BK513" s="154"/>
      <c r="BL513" s="154"/>
      <c r="BM513" s="154"/>
      <c r="BN513" s="154"/>
      <c r="BO513" s="154"/>
      <c r="BP513" s="154"/>
      <c r="BQ513" s="154"/>
      <c r="BR513" s="154"/>
      <c r="BS513" s="154"/>
      <c r="BT513" s="154"/>
      <c r="BU513" s="154"/>
      <c r="BV513" s="154"/>
      <c r="BW513" s="154"/>
      <c r="BX513" s="154"/>
      <c r="BY513" s="154"/>
      <c r="BZ513" s="154"/>
      <c r="CA513" s="154"/>
      <c r="CB513" s="154"/>
      <c r="CC513" s="154"/>
      <c r="CD513" s="154"/>
      <c r="CE513" s="154"/>
      <c r="CF513" s="154"/>
      <c r="CG513" s="154"/>
    </row>
    <row r="514" spans="2:85" x14ac:dyDescent="0.2">
      <c r="B514" s="167"/>
      <c r="C514" s="167"/>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154"/>
      <c r="AL514" s="154"/>
      <c r="AM514" s="154"/>
      <c r="AN514" s="154"/>
      <c r="AO514" s="154"/>
      <c r="AP514" s="154"/>
      <c r="AQ514" s="154"/>
      <c r="AR514" s="154"/>
      <c r="AS514" s="154"/>
      <c r="AT514" s="154"/>
      <c r="AU514" s="154"/>
      <c r="AV514" s="154"/>
      <c r="AW514" s="154"/>
      <c r="AX514" s="154"/>
      <c r="AY514" s="154"/>
      <c r="AZ514" s="154"/>
      <c r="BA514" s="154"/>
      <c r="BB514" s="154"/>
      <c r="BC514" s="154"/>
      <c r="BD514" s="154"/>
      <c r="BE514" s="154"/>
      <c r="BF514" s="154"/>
      <c r="BG514" s="154"/>
      <c r="BH514" s="154"/>
      <c r="BI514" s="154"/>
      <c r="BJ514" s="154"/>
      <c r="BK514" s="154"/>
      <c r="BL514" s="154"/>
      <c r="BM514" s="154"/>
      <c r="BN514" s="154"/>
      <c r="BO514" s="154"/>
      <c r="BP514" s="154"/>
      <c r="BQ514" s="154"/>
      <c r="BR514" s="154"/>
      <c r="BS514" s="154"/>
      <c r="BT514" s="154"/>
      <c r="BU514" s="154"/>
      <c r="BV514" s="154"/>
      <c r="BW514" s="154"/>
      <c r="BX514" s="154"/>
      <c r="BY514" s="154"/>
      <c r="BZ514" s="154"/>
      <c r="CA514" s="154"/>
      <c r="CB514" s="154"/>
      <c r="CC514" s="154"/>
      <c r="CD514" s="154"/>
      <c r="CE514" s="154"/>
      <c r="CF514" s="154"/>
      <c r="CG514" s="154"/>
    </row>
    <row r="515" spans="2:85" x14ac:dyDescent="0.2">
      <c r="B515" s="167"/>
      <c r="C515" s="167"/>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4"/>
      <c r="AL515" s="154"/>
      <c r="AM515" s="154"/>
      <c r="AN515" s="154"/>
      <c r="AO515" s="154"/>
      <c r="AP515" s="154"/>
      <c r="AQ515" s="154"/>
      <c r="AR515" s="154"/>
      <c r="AS515" s="154"/>
      <c r="AT515" s="154"/>
      <c r="AU515" s="154"/>
      <c r="AV515" s="154"/>
      <c r="AW515" s="154"/>
      <c r="AX515" s="154"/>
      <c r="AY515" s="154"/>
      <c r="AZ515" s="154"/>
      <c r="BA515" s="154"/>
      <c r="BB515" s="154"/>
      <c r="BC515" s="154"/>
      <c r="BD515" s="154"/>
      <c r="BE515" s="154"/>
      <c r="BF515" s="154"/>
      <c r="BG515" s="154"/>
      <c r="BH515" s="154"/>
      <c r="BI515" s="154"/>
      <c r="BJ515" s="154"/>
      <c r="BK515" s="154"/>
      <c r="BL515" s="154"/>
      <c r="BM515" s="154"/>
      <c r="BN515" s="154"/>
      <c r="BO515" s="154"/>
      <c r="BP515" s="154"/>
      <c r="BQ515" s="154"/>
      <c r="BR515" s="154"/>
      <c r="BS515" s="154"/>
      <c r="BT515" s="154"/>
      <c r="BU515" s="154"/>
      <c r="BV515" s="154"/>
      <c r="BW515" s="154"/>
      <c r="BX515" s="154"/>
      <c r="BY515" s="154"/>
      <c r="BZ515" s="154"/>
      <c r="CA515" s="154"/>
      <c r="CB515" s="154"/>
      <c r="CC515" s="154"/>
      <c r="CD515" s="154"/>
      <c r="CE515" s="154"/>
      <c r="CF515" s="154"/>
      <c r="CG515" s="154"/>
    </row>
    <row r="516" spans="2:85" x14ac:dyDescent="0.2">
      <c r="B516" s="167"/>
      <c r="C516" s="167"/>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154"/>
      <c r="AM516" s="154"/>
      <c r="AN516" s="154"/>
      <c r="AO516" s="154"/>
      <c r="AP516" s="154"/>
      <c r="AQ516" s="154"/>
      <c r="AR516" s="154"/>
      <c r="AS516" s="154"/>
      <c r="AT516" s="154"/>
      <c r="AU516" s="154"/>
      <c r="AV516" s="154"/>
      <c r="AW516" s="154"/>
      <c r="AX516" s="154"/>
      <c r="AY516" s="154"/>
      <c r="AZ516" s="154"/>
      <c r="BA516" s="154"/>
      <c r="BB516" s="154"/>
      <c r="BC516" s="154"/>
      <c r="BD516" s="154"/>
      <c r="BE516" s="154"/>
      <c r="BF516" s="154"/>
      <c r="BG516" s="154"/>
      <c r="BH516" s="154"/>
      <c r="BI516" s="154"/>
      <c r="BJ516" s="154"/>
      <c r="BK516" s="154"/>
      <c r="BL516" s="154"/>
      <c r="BM516" s="154"/>
      <c r="BN516" s="154"/>
      <c r="BO516" s="154"/>
      <c r="BP516" s="154"/>
      <c r="BQ516" s="154"/>
      <c r="BR516" s="154"/>
      <c r="BS516" s="154"/>
      <c r="BT516" s="154"/>
      <c r="BU516" s="154"/>
      <c r="BV516" s="154"/>
      <c r="BW516" s="154"/>
      <c r="BX516" s="154"/>
      <c r="BY516" s="154"/>
      <c r="BZ516" s="154"/>
      <c r="CA516" s="154"/>
      <c r="CB516" s="154"/>
      <c r="CC516" s="154"/>
      <c r="CD516" s="154"/>
      <c r="CE516" s="154"/>
      <c r="CF516" s="154"/>
      <c r="CG516" s="154"/>
    </row>
    <row r="517" spans="2:85" x14ac:dyDescent="0.2">
      <c r="B517" s="167"/>
      <c r="C517" s="167"/>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4"/>
      <c r="AL517" s="154"/>
      <c r="AM517" s="154"/>
      <c r="AN517" s="154"/>
      <c r="AO517" s="154"/>
      <c r="AP517" s="154"/>
      <c r="AQ517" s="154"/>
      <c r="AR517" s="154"/>
      <c r="AS517" s="154"/>
      <c r="AT517" s="154"/>
      <c r="AU517" s="154"/>
      <c r="AV517" s="154"/>
      <c r="AW517" s="154"/>
      <c r="AX517" s="154"/>
      <c r="AY517" s="154"/>
      <c r="AZ517" s="154"/>
      <c r="BA517" s="154"/>
      <c r="BB517" s="154"/>
      <c r="BC517" s="154"/>
      <c r="BD517" s="154"/>
      <c r="BE517" s="154"/>
      <c r="BF517" s="154"/>
      <c r="BG517" s="154"/>
      <c r="BH517" s="154"/>
      <c r="BI517" s="154"/>
      <c r="BJ517" s="154"/>
      <c r="BK517" s="154"/>
      <c r="BL517" s="154"/>
      <c r="BM517" s="154"/>
      <c r="BN517" s="154"/>
      <c r="BO517" s="154"/>
      <c r="BP517" s="154"/>
      <c r="BQ517" s="154"/>
      <c r="BR517" s="154"/>
      <c r="BS517" s="154"/>
      <c r="BT517" s="154"/>
      <c r="BU517" s="154"/>
      <c r="BV517" s="154"/>
      <c r="BW517" s="154"/>
      <c r="BX517" s="154"/>
      <c r="BY517" s="154"/>
      <c r="BZ517" s="154"/>
      <c r="CA517" s="154"/>
      <c r="CB517" s="154"/>
      <c r="CC517" s="154"/>
      <c r="CD517" s="154"/>
      <c r="CE517" s="154"/>
      <c r="CF517" s="154"/>
      <c r="CG517" s="154"/>
    </row>
    <row r="518" spans="2:85" x14ac:dyDescent="0.2">
      <c r="B518" s="167"/>
      <c r="C518" s="167"/>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4"/>
      <c r="AL518" s="154"/>
      <c r="AM518" s="154"/>
      <c r="AN518" s="154"/>
      <c r="AO518" s="154"/>
      <c r="AP518" s="154"/>
      <c r="AQ518" s="154"/>
      <c r="AR518" s="154"/>
      <c r="AS518" s="154"/>
      <c r="AT518" s="154"/>
      <c r="AU518" s="154"/>
      <c r="AV518" s="154"/>
      <c r="AW518" s="154"/>
      <c r="AX518" s="154"/>
      <c r="AY518" s="154"/>
      <c r="AZ518" s="154"/>
      <c r="BA518" s="154"/>
      <c r="BB518" s="154"/>
      <c r="BC518" s="154"/>
      <c r="BD518" s="154"/>
      <c r="BE518" s="154"/>
      <c r="BF518" s="154"/>
      <c r="BG518" s="154"/>
      <c r="BH518" s="154"/>
      <c r="BI518" s="154"/>
      <c r="BJ518" s="154"/>
      <c r="BK518" s="154"/>
      <c r="BL518" s="154"/>
      <c r="BM518" s="154"/>
      <c r="BN518" s="154"/>
      <c r="BO518" s="154"/>
      <c r="BP518" s="154"/>
      <c r="BQ518" s="154"/>
      <c r="BR518" s="154"/>
      <c r="BS518" s="154"/>
      <c r="BT518" s="154"/>
      <c r="BU518" s="154"/>
      <c r="BV518" s="154"/>
      <c r="BW518" s="154"/>
      <c r="BX518" s="154"/>
      <c r="BY518" s="154"/>
      <c r="BZ518" s="154"/>
      <c r="CA518" s="154"/>
      <c r="CB518" s="154"/>
      <c r="CC518" s="154"/>
      <c r="CD518" s="154"/>
      <c r="CE518" s="154"/>
      <c r="CF518" s="154"/>
      <c r="CG518" s="154"/>
    </row>
    <row r="519" spans="2:85" x14ac:dyDescent="0.2">
      <c r="B519" s="167"/>
      <c r="C519" s="167"/>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4"/>
      <c r="AY519" s="154"/>
      <c r="AZ519" s="154"/>
      <c r="BA519" s="154"/>
      <c r="BB519" s="154"/>
      <c r="BC519" s="154"/>
      <c r="BD519" s="154"/>
      <c r="BE519" s="154"/>
      <c r="BF519" s="154"/>
      <c r="BG519" s="154"/>
      <c r="BH519" s="154"/>
      <c r="BI519" s="154"/>
      <c r="BJ519" s="154"/>
      <c r="BK519" s="154"/>
      <c r="BL519" s="154"/>
      <c r="BM519" s="154"/>
      <c r="BN519" s="154"/>
      <c r="BO519" s="154"/>
      <c r="BP519" s="154"/>
      <c r="BQ519" s="154"/>
      <c r="BR519" s="154"/>
      <c r="BS519" s="154"/>
      <c r="BT519" s="154"/>
      <c r="BU519" s="154"/>
      <c r="BV519" s="154"/>
      <c r="BW519" s="154"/>
      <c r="BX519" s="154"/>
      <c r="BY519" s="154"/>
      <c r="BZ519" s="154"/>
      <c r="CA519" s="154"/>
      <c r="CB519" s="154"/>
      <c r="CC519" s="154"/>
      <c r="CD519" s="154"/>
      <c r="CE519" s="154"/>
      <c r="CF519" s="154"/>
      <c r="CG519" s="154"/>
    </row>
    <row r="520" spans="2:85" x14ac:dyDescent="0.2">
      <c r="B520" s="167"/>
      <c r="C520" s="167"/>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4"/>
      <c r="AL520" s="154"/>
      <c r="AM520" s="154"/>
      <c r="AN520" s="154"/>
      <c r="AO520" s="154"/>
      <c r="AP520" s="154"/>
      <c r="AQ520" s="154"/>
      <c r="AR520" s="154"/>
      <c r="AS520" s="154"/>
      <c r="AT520" s="154"/>
      <c r="AU520" s="154"/>
      <c r="AV520" s="154"/>
      <c r="AW520" s="154"/>
      <c r="AX520" s="154"/>
      <c r="AY520" s="154"/>
      <c r="AZ520" s="154"/>
      <c r="BA520" s="154"/>
      <c r="BB520" s="154"/>
      <c r="BC520" s="154"/>
      <c r="BD520" s="154"/>
      <c r="BE520" s="154"/>
      <c r="BF520" s="154"/>
      <c r="BG520" s="154"/>
      <c r="BH520" s="154"/>
      <c r="BI520" s="154"/>
      <c r="BJ520" s="154"/>
      <c r="BK520" s="154"/>
      <c r="BL520" s="154"/>
      <c r="BM520" s="154"/>
      <c r="BN520" s="154"/>
      <c r="BO520" s="154"/>
      <c r="BP520" s="154"/>
      <c r="BQ520" s="154"/>
      <c r="BR520" s="154"/>
      <c r="BS520" s="154"/>
      <c r="BT520" s="154"/>
      <c r="BU520" s="154"/>
      <c r="BV520" s="154"/>
      <c r="BW520" s="154"/>
      <c r="BX520" s="154"/>
      <c r="BY520" s="154"/>
      <c r="BZ520" s="154"/>
      <c r="CA520" s="154"/>
      <c r="CB520" s="154"/>
      <c r="CC520" s="154"/>
      <c r="CD520" s="154"/>
      <c r="CE520" s="154"/>
      <c r="CF520" s="154"/>
      <c r="CG520" s="154"/>
    </row>
    <row r="521" spans="2:85" x14ac:dyDescent="0.2">
      <c r="B521" s="167"/>
      <c r="C521" s="167"/>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4"/>
      <c r="AL521" s="154"/>
      <c r="AM521" s="154"/>
      <c r="AN521" s="154"/>
      <c r="AO521" s="154"/>
      <c r="AP521" s="154"/>
      <c r="AQ521" s="154"/>
      <c r="AR521" s="154"/>
      <c r="AS521" s="154"/>
      <c r="AT521" s="154"/>
      <c r="AU521" s="154"/>
      <c r="AV521" s="154"/>
      <c r="AW521" s="154"/>
      <c r="AX521" s="154"/>
      <c r="AY521" s="154"/>
      <c r="AZ521" s="154"/>
      <c r="BA521" s="154"/>
      <c r="BB521" s="154"/>
      <c r="BC521" s="154"/>
      <c r="BD521" s="154"/>
      <c r="BE521" s="154"/>
      <c r="BF521" s="154"/>
      <c r="BG521" s="154"/>
      <c r="BH521" s="154"/>
      <c r="BI521" s="154"/>
      <c r="BJ521" s="154"/>
      <c r="BK521" s="154"/>
      <c r="BL521" s="154"/>
      <c r="BM521" s="154"/>
      <c r="BN521" s="154"/>
      <c r="BO521" s="154"/>
      <c r="BP521" s="154"/>
      <c r="BQ521" s="154"/>
      <c r="BR521" s="154"/>
      <c r="BS521" s="154"/>
      <c r="BT521" s="154"/>
      <c r="BU521" s="154"/>
      <c r="BV521" s="154"/>
      <c r="BW521" s="154"/>
      <c r="BX521" s="154"/>
      <c r="BY521" s="154"/>
      <c r="BZ521" s="154"/>
      <c r="CA521" s="154"/>
      <c r="CB521" s="154"/>
      <c r="CC521" s="154"/>
      <c r="CD521" s="154"/>
      <c r="CE521" s="154"/>
      <c r="CF521" s="154"/>
      <c r="CG521" s="154"/>
    </row>
    <row r="522" spans="2:85" x14ac:dyDescent="0.2">
      <c r="B522" s="167"/>
      <c r="C522" s="167"/>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154"/>
      <c r="AL522" s="154"/>
      <c r="AM522" s="154"/>
      <c r="AN522" s="154"/>
      <c r="AO522" s="154"/>
      <c r="AP522" s="154"/>
      <c r="AQ522" s="154"/>
      <c r="AR522" s="154"/>
      <c r="AS522" s="154"/>
      <c r="AT522" s="154"/>
      <c r="AU522" s="154"/>
      <c r="AV522" s="154"/>
      <c r="AW522" s="154"/>
      <c r="AX522" s="154"/>
      <c r="AY522" s="154"/>
      <c r="AZ522" s="154"/>
      <c r="BA522" s="154"/>
      <c r="BB522" s="154"/>
      <c r="BC522" s="154"/>
      <c r="BD522" s="154"/>
      <c r="BE522" s="154"/>
      <c r="BF522" s="154"/>
      <c r="BG522" s="154"/>
      <c r="BH522" s="154"/>
      <c r="BI522" s="154"/>
      <c r="BJ522" s="154"/>
      <c r="BK522" s="154"/>
      <c r="BL522" s="154"/>
      <c r="BM522" s="154"/>
      <c r="BN522" s="154"/>
      <c r="BO522" s="154"/>
      <c r="BP522" s="154"/>
      <c r="BQ522" s="154"/>
      <c r="BR522" s="154"/>
      <c r="BS522" s="154"/>
      <c r="BT522" s="154"/>
      <c r="BU522" s="154"/>
      <c r="BV522" s="154"/>
      <c r="BW522" s="154"/>
      <c r="BX522" s="154"/>
      <c r="BY522" s="154"/>
      <c r="BZ522" s="154"/>
      <c r="CA522" s="154"/>
      <c r="CB522" s="154"/>
      <c r="CC522" s="154"/>
      <c r="CD522" s="154"/>
      <c r="CE522" s="154"/>
      <c r="CF522" s="154"/>
      <c r="CG522" s="154"/>
    </row>
    <row r="523" spans="2:85" x14ac:dyDescent="0.2">
      <c r="B523" s="167"/>
      <c r="C523" s="167"/>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4"/>
      <c r="AL523" s="154"/>
      <c r="AM523" s="154"/>
      <c r="AN523" s="154"/>
      <c r="AO523" s="154"/>
      <c r="AP523" s="154"/>
      <c r="AQ523" s="154"/>
      <c r="AR523" s="154"/>
      <c r="AS523" s="154"/>
      <c r="AT523" s="154"/>
      <c r="AU523" s="154"/>
      <c r="AV523" s="154"/>
      <c r="AW523" s="154"/>
      <c r="AX523" s="154"/>
      <c r="AY523" s="154"/>
      <c r="AZ523" s="154"/>
      <c r="BA523" s="154"/>
      <c r="BB523" s="154"/>
      <c r="BC523" s="154"/>
      <c r="BD523" s="154"/>
      <c r="BE523" s="154"/>
      <c r="BF523" s="154"/>
      <c r="BG523" s="154"/>
      <c r="BH523" s="154"/>
      <c r="BI523" s="154"/>
      <c r="BJ523" s="154"/>
      <c r="BK523" s="154"/>
      <c r="BL523" s="154"/>
      <c r="BM523" s="154"/>
      <c r="BN523" s="154"/>
      <c r="BO523" s="154"/>
      <c r="BP523" s="154"/>
      <c r="BQ523" s="154"/>
      <c r="BR523" s="154"/>
      <c r="BS523" s="154"/>
      <c r="BT523" s="154"/>
      <c r="BU523" s="154"/>
      <c r="BV523" s="154"/>
      <c r="BW523" s="154"/>
      <c r="BX523" s="154"/>
      <c r="BY523" s="154"/>
      <c r="BZ523" s="154"/>
      <c r="CA523" s="154"/>
      <c r="CB523" s="154"/>
      <c r="CC523" s="154"/>
      <c r="CD523" s="154"/>
      <c r="CE523" s="154"/>
      <c r="CF523" s="154"/>
      <c r="CG523" s="154"/>
    </row>
    <row r="524" spans="2:85" x14ac:dyDescent="0.2">
      <c r="B524" s="167"/>
      <c r="C524" s="167"/>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154"/>
      <c r="AL524" s="154"/>
      <c r="AM524" s="154"/>
      <c r="AN524" s="154"/>
      <c r="AO524" s="154"/>
      <c r="AP524" s="154"/>
      <c r="AQ524" s="154"/>
      <c r="AR524" s="154"/>
      <c r="AS524" s="154"/>
      <c r="AT524" s="154"/>
      <c r="AU524" s="154"/>
      <c r="AV524" s="154"/>
      <c r="AW524" s="154"/>
      <c r="AX524" s="154"/>
      <c r="AY524" s="154"/>
      <c r="AZ524" s="154"/>
      <c r="BA524" s="154"/>
      <c r="BB524" s="154"/>
      <c r="BC524" s="154"/>
      <c r="BD524" s="154"/>
      <c r="BE524" s="154"/>
      <c r="BF524" s="154"/>
      <c r="BG524" s="154"/>
      <c r="BH524" s="154"/>
      <c r="BI524" s="154"/>
      <c r="BJ524" s="154"/>
      <c r="BK524" s="154"/>
      <c r="BL524" s="154"/>
      <c r="BM524" s="154"/>
      <c r="BN524" s="154"/>
      <c r="BO524" s="154"/>
      <c r="BP524" s="154"/>
      <c r="BQ524" s="154"/>
      <c r="BR524" s="154"/>
      <c r="BS524" s="154"/>
      <c r="BT524" s="154"/>
      <c r="BU524" s="154"/>
      <c r="BV524" s="154"/>
      <c r="BW524" s="154"/>
      <c r="BX524" s="154"/>
      <c r="BY524" s="154"/>
      <c r="BZ524" s="154"/>
      <c r="CA524" s="154"/>
      <c r="CB524" s="154"/>
      <c r="CC524" s="154"/>
      <c r="CD524" s="154"/>
      <c r="CE524" s="154"/>
      <c r="CF524" s="154"/>
      <c r="CG524" s="154"/>
    </row>
    <row r="525" spans="2:85" x14ac:dyDescent="0.2">
      <c r="B525" s="167"/>
      <c r="C525" s="167"/>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154"/>
      <c r="AL525" s="154"/>
      <c r="AM525" s="154"/>
      <c r="AN525" s="154"/>
      <c r="AO525" s="154"/>
      <c r="AP525" s="154"/>
      <c r="AQ525" s="154"/>
      <c r="AR525" s="154"/>
      <c r="AS525" s="154"/>
      <c r="AT525" s="154"/>
      <c r="AU525" s="154"/>
      <c r="AV525" s="154"/>
      <c r="AW525" s="154"/>
      <c r="AX525" s="154"/>
      <c r="AY525" s="154"/>
      <c r="AZ525" s="154"/>
      <c r="BA525" s="154"/>
      <c r="BB525" s="154"/>
      <c r="BC525" s="154"/>
      <c r="BD525" s="154"/>
      <c r="BE525" s="154"/>
      <c r="BF525" s="154"/>
      <c r="BG525" s="154"/>
      <c r="BH525" s="154"/>
      <c r="BI525" s="154"/>
      <c r="BJ525" s="154"/>
      <c r="BK525" s="154"/>
      <c r="BL525" s="154"/>
      <c r="BM525" s="154"/>
      <c r="BN525" s="154"/>
      <c r="BO525" s="154"/>
      <c r="BP525" s="154"/>
      <c r="BQ525" s="154"/>
      <c r="BR525" s="154"/>
      <c r="BS525" s="154"/>
      <c r="BT525" s="154"/>
      <c r="BU525" s="154"/>
      <c r="BV525" s="154"/>
      <c r="BW525" s="154"/>
      <c r="BX525" s="154"/>
      <c r="BY525" s="154"/>
      <c r="BZ525" s="154"/>
      <c r="CA525" s="154"/>
      <c r="CB525" s="154"/>
      <c r="CC525" s="154"/>
      <c r="CD525" s="154"/>
      <c r="CE525" s="154"/>
      <c r="CF525" s="154"/>
      <c r="CG525" s="154"/>
    </row>
    <row r="526" spans="2:85" x14ac:dyDescent="0.2">
      <c r="B526" s="167"/>
      <c r="C526" s="167"/>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154"/>
      <c r="AL526" s="154"/>
      <c r="AM526" s="154"/>
      <c r="AN526" s="154"/>
      <c r="AO526" s="154"/>
      <c r="AP526" s="154"/>
      <c r="AQ526" s="154"/>
      <c r="AR526" s="154"/>
      <c r="AS526" s="154"/>
      <c r="AT526" s="154"/>
      <c r="AU526" s="154"/>
      <c r="AV526" s="154"/>
      <c r="AW526" s="154"/>
      <c r="AX526" s="154"/>
      <c r="AY526" s="154"/>
      <c r="AZ526" s="154"/>
      <c r="BA526" s="154"/>
      <c r="BB526" s="154"/>
      <c r="BC526" s="154"/>
      <c r="BD526" s="154"/>
      <c r="BE526" s="154"/>
      <c r="BF526" s="154"/>
      <c r="BG526" s="154"/>
      <c r="BH526" s="154"/>
      <c r="BI526" s="154"/>
      <c r="BJ526" s="154"/>
      <c r="BK526" s="154"/>
      <c r="BL526" s="154"/>
      <c r="BM526" s="154"/>
      <c r="BN526" s="154"/>
      <c r="BO526" s="154"/>
      <c r="BP526" s="154"/>
      <c r="BQ526" s="154"/>
      <c r="BR526" s="154"/>
      <c r="BS526" s="154"/>
      <c r="BT526" s="154"/>
      <c r="BU526" s="154"/>
      <c r="BV526" s="154"/>
      <c r="BW526" s="154"/>
      <c r="BX526" s="154"/>
      <c r="BY526" s="154"/>
      <c r="BZ526" s="154"/>
      <c r="CA526" s="154"/>
      <c r="CB526" s="154"/>
      <c r="CC526" s="154"/>
      <c r="CD526" s="154"/>
      <c r="CE526" s="154"/>
      <c r="CF526" s="154"/>
      <c r="CG526" s="154"/>
    </row>
    <row r="527" spans="2:85" x14ac:dyDescent="0.2">
      <c r="B527" s="167"/>
      <c r="C527" s="167"/>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154"/>
      <c r="AL527" s="154"/>
      <c r="AM527" s="154"/>
      <c r="AN527" s="154"/>
      <c r="AO527" s="154"/>
      <c r="AP527" s="154"/>
      <c r="AQ527" s="154"/>
      <c r="AR527" s="154"/>
      <c r="AS527" s="154"/>
      <c r="AT527" s="154"/>
      <c r="AU527" s="154"/>
      <c r="AV527" s="154"/>
      <c r="AW527" s="154"/>
      <c r="AX527" s="154"/>
      <c r="AY527" s="154"/>
      <c r="AZ527" s="154"/>
      <c r="BA527" s="154"/>
      <c r="BB527" s="154"/>
      <c r="BC527" s="154"/>
      <c r="BD527" s="154"/>
      <c r="BE527" s="154"/>
      <c r="BF527" s="154"/>
      <c r="BG527" s="154"/>
      <c r="BH527" s="154"/>
      <c r="BI527" s="154"/>
      <c r="BJ527" s="154"/>
      <c r="BK527" s="154"/>
      <c r="BL527" s="154"/>
      <c r="BM527" s="154"/>
      <c r="BN527" s="154"/>
      <c r="BO527" s="154"/>
      <c r="BP527" s="154"/>
      <c r="BQ527" s="154"/>
      <c r="BR527" s="154"/>
      <c r="BS527" s="154"/>
      <c r="BT527" s="154"/>
      <c r="BU527" s="154"/>
      <c r="BV527" s="154"/>
      <c r="BW527" s="154"/>
      <c r="BX527" s="154"/>
      <c r="BY527" s="154"/>
      <c r="BZ527" s="154"/>
      <c r="CA527" s="154"/>
      <c r="CB527" s="154"/>
      <c r="CC527" s="154"/>
      <c r="CD527" s="154"/>
      <c r="CE527" s="154"/>
      <c r="CF527" s="154"/>
      <c r="CG527" s="154"/>
    </row>
    <row r="528" spans="2:85" x14ac:dyDescent="0.2">
      <c r="B528" s="167"/>
      <c r="C528" s="167"/>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154"/>
      <c r="AL528" s="154"/>
      <c r="AM528" s="154"/>
      <c r="AN528" s="154"/>
      <c r="AO528" s="154"/>
      <c r="AP528" s="154"/>
      <c r="AQ528" s="154"/>
      <c r="AR528" s="154"/>
      <c r="AS528" s="154"/>
      <c r="AT528" s="154"/>
      <c r="AU528" s="154"/>
      <c r="AV528" s="154"/>
      <c r="AW528" s="154"/>
      <c r="AX528" s="154"/>
      <c r="AY528" s="154"/>
      <c r="AZ528" s="154"/>
      <c r="BA528" s="154"/>
      <c r="BB528" s="154"/>
      <c r="BC528" s="154"/>
      <c r="BD528" s="154"/>
      <c r="BE528" s="154"/>
      <c r="BF528" s="154"/>
      <c r="BG528" s="154"/>
      <c r="BH528" s="154"/>
      <c r="BI528" s="154"/>
      <c r="BJ528" s="154"/>
      <c r="BK528" s="154"/>
      <c r="BL528" s="154"/>
      <c r="BM528" s="154"/>
      <c r="BN528" s="154"/>
      <c r="BO528" s="154"/>
      <c r="BP528" s="154"/>
      <c r="BQ528" s="154"/>
      <c r="BR528" s="154"/>
      <c r="BS528" s="154"/>
      <c r="BT528" s="154"/>
      <c r="BU528" s="154"/>
      <c r="BV528" s="154"/>
      <c r="BW528" s="154"/>
      <c r="BX528" s="154"/>
      <c r="BY528" s="154"/>
      <c r="BZ528" s="154"/>
      <c r="CA528" s="154"/>
      <c r="CB528" s="154"/>
      <c r="CC528" s="154"/>
      <c r="CD528" s="154"/>
      <c r="CE528" s="154"/>
      <c r="CF528" s="154"/>
      <c r="CG528" s="154"/>
    </row>
    <row r="529" spans="2:85" x14ac:dyDescent="0.2">
      <c r="B529" s="167"/>
      <c r="C529" s="167"/>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c r="AC529" s="154"/>
      <c r="AD529" s="154"/>
      <c r="AE529" s="154"/>
      <c r="AF529" s="154"/>
      <c r="AG529" s="154"/>
      <c r="AH529" s="154"/>
      <c r="AI529" s="154"/>
      <c r="AJ529" s="154"/>
      <c r="AK529" s="154"/>
      <c r="AL529" s="154"/>
      <c r="AM529" s="154"/>
      <c r="AN529" s="154"/>
      <c r="AO529" s="154"/>
      <c r="AP529" s="154"/>
      <c r="AQ529" s="154"/>
      <c r="AR529" s="154"/>
      <c r="AS529" s="154"/>
      <c r="AT529" s="154"/>
      <c r="AU529" s="154"/>
      <c r="AV529" s="154"/>
      <c r="AW529" s="154"/>
      <c r="AX529" s="154"/>
      <c r="AY529" s="154"/>
      <c r="AZ529" s="154"/>
      <c r="BA529" s="154"/>
      <c r="BB529" s="154"/>
      <c r="BC529" s="154"/>
      <c r="BD529" s="154"/>
      <c r="BE529" s="154"/>
      <c r="BF529" s="154"/>
      <c r="BG529" s="154"/>
      <c r="BH529" s="154"/>
      <c r="BI529" s="154"/>
      <c r="BJ529" s="154"/>
      <c r="BK529" s="154"/>
      <c r="BL529" s="154"/>
      <c r="BM529" s="154"/>
      <c r="BN529" s="154"/>
      <c r="BO529" s="154"/>
      <c r="BP529" s="154"/>
      <c r="BQ529" s="154"/>
      <c r="BR529" s="154"/>
      <c r="BS529" s="154"/>
      <c r="BT529" s="154"/>
      <c r="BU529" s="154"/>
      <c r="BV529" s="154"/>
      <c r="BW529" s="154"/>
      <c r="BX529" s="154"/>
      <c r="BY529" s="154"/>
      <c r="BZ529" s="154"/>
      <c r="CA529" s="154"/>
      <c r="CB529" s="154"/>
      <c r="CC529" s="154"/>
      <c r="CD529" s="154"/>
      <c r="CE529" s="154"/>
      <c r="CF529" s="154"/>
      <c r="CG529" s="154"/>
    </row>
    <row r="530" spans="2:85" x14ac:dyDescent="0.2">
      <c r="B530" s="167"/>
      <c r="C530" s="167"/>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c r="AC530" s="154"/>
      <c r="AD530" s="154"/>
      <c r="AE530" s="154"/>
      <c r="AF530" s="154"/>
      <c r="AG530" s="154"/>
      <c r="AH530" s="154"/>
      <c r="AI530" s="154"/>
      <c r="AJ530" s="154"/>
      <c r="AK530" s="154"/>
      <c r="AL530" s="154"/>
      <c r="AM530" s="154"/>
      <c r="AN530" s="154"/>
      <c r="AO530" s="154"/>
      <c r="AP530" s="154"/>
      <c r="AQ530" s="154"/>
      <c r="AR530" s="154"/>
      <c r="AS530" s="154"/>
      <c r="AT530" s="154"/>
      <c r="AU530" s="154"/>
      <c r="AV530" s="154"/>
      <c r="AW530" s="154"/>
      <c r="AX530" s="154"/>
      <c r="AY530" s="154"/>
      <c r="AZ530" s="154"/>
      <c r="BA530" s="154"/>
      <c r="BB530" s="154"/>
      <c r="BC530" s="154"/>
      <c r="BD530" s="154"/>
      <c r="BE530" s="154"/>
      <c r="BF530" s="154"/>
      <c r="BG530" s="154"/>
      <c r="BH530" s="154"/>
      <c r="BI530" s="154"/>
      <c r="BJ530" s="154"/>
      <c r="BK530" s="154"/>
      <c r="BL530" s="154"/>
      <c r="BM530" s="154"/>
      <c r="BN530" s="154"/>
      <c r="BO530" s="154"/>
      <c r="BP530" s="154"/>
      <c r="BQ530" s="154"/>
      <c r="BR530" s="154"/>
      <c r="BS530" s="154"/>
      <c r="BT530" s="154"/>
      <c r="BU530" s="154"/>
      <c r="BV530" s="154"/>
      <c r="BW530" s="154"/>
      <c r="BX530" s="154"/>
      <c r="BY530" s="154"/>
      <c r="BZ530" s="154"/>
      <c r="CA530" s="154"/>
      <c r="CB530" s="154"/>
      <c r="CC530" s="154"/>
      <c r="CD530" s="154"/>
      <c r="CE530" s="154"/>
      <c r="CF530" s="154"/>
      <c r="CG530" s="154"/>
    </row>
    <row r="531" spans="2:85" x14ac:dyDescent="0.2">
      <c r="B531" s="167"/>
      <c r="C531" s="167"/>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4"/>
      <c r="AL531" s="154"/>
      <c r="AM531" s="154"/>
      <c r="AN531" s="154"/>
      <c r="AO531" s="154"/>
      <c r="AP531" s="154"/>
      <c r="AQ531" s="154"/>
      <c r="AR531" s="154"/>
      <c r="AS531" s="154"/>
      <c r="AT531" s="154"/>
      <c r="AU531" s="154"/>
      <c r="AV531" s="154"/>
      <c r="AW531" s="154"/>
      <c r="AX531" s="154"/>
      <c r="AY531" s="154"/>
      <c r="AZ531" s="154"/>
      <c r="BA531" s="154"/>
      <c r="BB531" s="154"/>
      <c r="BC531" s="154"/>
      <c r="BD531" s="154"/>
      <c r="BE531" s="154"/>
      <c r="BF531" s="154"/>
      <c r="BG531" s="154"/>
      <c r="BH531" s="154"/>
      <c r="BI531" s="154"/>
      <c r="BJ531" s="154"/>
      <c r="BK531" s="154"/>
      <c r="BL531" s="154"/>
      <c r="BM531" s="154"/>
      <c r="BN531" s="154"/>
      <c r="BO531" s="154"/>
      <c r="BP531" s="154"/>
      <c r="BQ531" s="154"/>
      <c r="BR531" s="154"/>
      <c r="BS531" s="154"/>
      <c r="BT531" s="154"/>
      <c r="BU531" s="154"/>
      <c r="BV531" s="154"/>
      <c r="BW531" s="154"/>
      <c r="BX531" s="154"/>
      <c r="BY531" s="154"/>
      <c r="BZ531" s="154"/>
      <c r="CA531" s="154"/>
      <c r="CB531" s="154"/>
      <c r="CC531" s="154"/>
      <c r="CD531" s="154"/>
      <c r="CE531" s="154"/>
      <c r="CF531" s="154"/>
      <c r="CG531" s="154"/>
    </row>
    <row r="532" spans="2:85" x14ac:dyDescent="0.2">
      <c r="B532" s="167"/>
      <c r="C532" s="167"/>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4"/>
      <c r="AL532" s="154"/>
      <c r="AM532" s="154"/>
      <c r="AN532" s="154"/>
      <c r="AO532" s="154"/>
      <c r="AP532" s="154"/>
      <c r="AQ532" s="154"/>
      <c r="AR532" s="154"/>
      <c r="AS532" s="154"/>
      <c r="AT532" s="154"/>
      <c r="AU532" s="154"/>
      <c r="AV532" s="154"/>
      <c r="AW532" s="154"/>
      <c r="AX532" s="154"/>
      <c r="AY532" s="154"/>
      <c r="AZ532" s="154"/>
      <c r="BA532" s="154"/>
      <c r="BB532" s="154"/>
      <c r="BC532" s="154"/>
      <c r="BD532" s="154"/>
      <c r="BE532" s="154"/>
      <c r="BF532" s="154"/>
      <c r="BG532" s="154"/>
      <c r="BH532" s="154"/>
      <c r="BI532" s="154"/>
      <c r="BJ532" s="154"/>
      <c r="BK532" s="154"/>
      <c r="BL532" s="154"/>
      <c r="BM532" s="154"/>
      <c r="BN532" s="154"/>
      <c r="BO532" s="154"/>
      <c r="BP532" s="154"/>
      <c r="BQ532" s="154"/>
      <c r="BR532" s="154"/>
      <c r="BS532" s="154"/>
      <c r="BT532" s="154"/>
      <c r="BU532" s="154"/>
      <c r="BV532" s="154"/>
      <c r="BW532" s="154"/>
      <c r="BX532" s="154"/>
      <c r="BY532" s="154"/>
      <c r="BZ532" s="154"/>
      <c r="CA532" s="154"/>
      <c r="CB532" s="154"/>
      <c r="CC532" s="154"/>
      <c r="CD532" s="154"/>
      <c r="CE532" s="154"/>
      <c r="CF532" s="154"/>
      <c r="CG532" s="154"/>
    </row>
    <row r="533" spans="2:85" x14ac:dyDescent="0.2">
      <c r="B533" s="167"/>
      <c r="C533" s="167"/>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D533" s="154"/>
      <c r="AE533" s="154"/>
      <c r="AF533" s="154"/>
      <c r="AG533" s="154"/>
      <c r="AH533" s="154"/>
      <c r="AI533" s="154"/>
      <c r="AJ533" s="154"/>
      <c r="AK533" s="154"/>
      <c r="AL533" s="154"/>
      <c r="AM533" s="154"/>
      <c r="AN533" s="154"/>
      <c r="AO533" s="154"/>
      <c r="AP533" s="154"/>
      <c r="AQ533" s="154"/>
      <c r="AR533" s="154"/>
      <c r="AS533" s="154"/>
      <c r="AT533" s="154"/>
      <c r="AU533" s="154"/>
      <c r="AV533" s="154"/>
      <c r="AW533" s="154"/>
      <c r="AX533" s="154"/>
      <c r="AY533" s="154"/>
      <c r="AZ533" s="154"/>
      <c r="BA533" s="154"/>
      <c r="BB533" s="154"/>
      <c r="BC533" s="154"/>
      <c r="BD533" s="154"/>
      <c r="BE533" s="154"/>
      <c r="BF533" s="154"/>
      <c r="BG533" s="154"/>
      <c r="BH533" s="154"/>
      <c r="BI533" s="154"/>
      <c r="BJ533" s="154"/>
      <c r="BK533" s="154"/>
      <c r="BL533" s="154"/>
      <c r="BM533" s="154"/>
      <c r="BN533" s="154"/>
      <c r="BO533" s="154"/>
      <c r="BP533" s="154"/>
      <c r="BQ533" s="154"/>
      <c r="BR533" s="154"/>
      <c r="BS533" s="154"/>
      <c r="BT533" s="154"/>
      <c r="BU533" s="154"/>
      <c r="BV533" s="154"/>
      <c r="BW533" s="154"/>
      <c r="BX533" s="154"/>
      <c r="BY533" s="154"/>
      <c r="BZ533" s="154"/>
      <c r="CA533" s="154"/>
      <c r="CB533" s="154"/>
      <c r="CC533" s="154"/>
      <c r="CD533" s="154"/>
      <c r="CE533" s="154"/>
      <c r="CF533" s="154"/>
      <c r="CG533" s="154"/>
    </row>
    <row r="534" spans="2:85" x14ac:dyDescent="0.2">
      <c r="B534" s="167"/>
      <c r="C534" s="167"/>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4"/>
      <c r="AL534" s="154"/>
      <c r="AM534" s="154"/>
      <c r="AN534" s="154"/>
      <c r="AO534" s="154"/>
      <c r="AP534" s="154"/>
      <c r="AQ534" s="154"/>
      <c r="AR534" s="154"/>
      <c r="AS534" s="154"/>
      <c r="AT534" s="154"/>
      <c r="AU534" s="154"/>
      <c r="AV534" s="154"/>
      <c r="AW534" s="154"/>
      <c r="AX534" s="154"/>
      <c r="AY534" s="154"/>
      <c r="AZ534" s="154"/>
      <c r="BA534" s="154"/>
      <c r="BB534" s="154"/>
      <c r="BC534" s="154"/>
      <c r="BD534" s="154"/>
      <c r="BE534" s="154"/>
      <c r="BF534" s="154"/>
      <c r="BG534" s="154"/>
      <c r="BH534" s="154"/>
      <c r="BI534" s="154"/>
      <c r="BJ534" s="154"/>
      <c r="BK534" s="154"/>
      <c r="BL534" s="154"/>
      <c r="BM534" s="154"/>
      <c r="BN534" s="154"/>
      <c r="BO534" s="154"/>
      <c r="BP534" s="154"/>
      <c r="BQ534" s="154"/>
      <c r="BR534" s="154"/>
      <c r="BS534" s="154"/>
      <c r="BT534" s="154"/>
      <c r="BU534" s="154"/>
      <c r="BV534" s="154"/>
      <c r="BW534" s="154"/>
      <c r="BX534" s="154"/>
      <c r="BY534" s="154"/>
      <c r="BZ534" s="154"/>
      <c r="CA534" s="154"/>
      <c r="CB534" s="154"/>
      <c r="CC534" s="154"/>
      <c r="CD534" s="154"/>
      <c r="CE534" s="154"/>
      <c r="CF534" s="154"/>
      <c r="CG534" s="154"/>
    </row>
    <row r="535" spans="2:85" x14ac:dyDescent="0.2">
      <c r="B535" s="167"/>
      <c r="C535" s="167"/>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4"/>
      <c r="AY535" s="154"/>
      <c r="AZ535" s="154"/>
      <c r="BA535" s="154"/>
      <c r="BB535" s="154"/>
      <c r="BC535" s="154"/>
      <c r="BD535" s="154"/>
      <c r="BE535" s="154"/>
      <c r="BF535" s="154"/>
      <c r="BG535" s="154"/>
      <c r="BH535" s="154"/>
      <c r="BI535" s="154"/>
      <c r="BJ535" s="154"/>
      <c r="BK535" s="154"/>
      <c r="BL535" s="154"/>
      <c r="BM535" s="154"/>
      <c r="BN535" s="154"/>
      <c r="BO535" s="154"/>
      <c r="BP535" s="154"/>
      <c r="BQ535" s="154"/>
      <c r="BR535" s="154"/>
      <c r="BS535" s="154"/>
      <c r="BT535" s="154"/>
      <c r="BU535" s="154"/>
      <c r="BV535" s="154"/>
      <c r="BW535" s="154"/>
      <c r="BX535" s="154"/>
      <c r="BY535" s="154"/>
      <c r="BZ535" s="154"/>
      <c r="CA535" s="154"/>
      <c r="CB535" s="154"/>
      <c r="CC535" s="154"/>
      <c r="CD535" s="154"/>
      <c r="CE535" s="154"/>
      <c r="CF535" s="154"/>
      <c r="CG535" s="154"/>
    </row>
    <row r="536" spans="2:85" x14ac:dyDescent="0.2">
      <c r="B536" s="167"/>
      <c r="C536" s="167"/>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4"/>
      <c r="AY536" s="154"/>
      <c r="AZ536" s="154"/>
      <c r="BA536" s="154"/>
      <c r="BB536" s="154"/>
      <c r="BC536" s="154"/>
      <c r="BD536" s="154"/>
      <c r="BE536" s="154"/>
      <c r="BF536" s="154"/>
      <c r="BG536" s="154"/>
      <c r="BH536" s="154"/>
      <c r="BI536" s="154"/>
      <c r="BJ536" s="154"/>
      <c r="BK536" s="154"/>
      <c r="BL536" s="154"/>
      <c r="BM536" s="154"/>
      <c r="BN536" s="154"/>
      <c r="BO536" s="154"/>
      <c r="BP536" s="154"/>
      <c r="BQ536" s="154"/>
      <c r="BR536" s="154"/>
      <c r="BS536" s="154"/>
      <c r="BT536" s="154"/>
      <c r="BU536" s="154"/>
      <c r="BV536" s="154"/>
      <c r="BW536" s="154"/>
      <c r="BX536" s="154"/>
      <c r="BY536" s="154"/>
      <c r="BZ536" s="154"/>
      <c r="CA536" s="154"/>
      <c r="CB536" s="154"/>
      <c r="CC536" s="154"/>
      <c r="CD536" s="154"/>
      <c r="CE536" s="154"/>
      <c r="CF536" s="154"/>
      <c r="CG536" s="154"/>
    </row>
    <row r="537" spans="2:85" x14ac:dyDescent="0.2">
      <c r="B537" s="167"/>
      <c r="C537" s="167"/>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4"/>
      <c r="AY537" s="154"/>
      <c r="AZ537" s="154"/>
      <c r="BA537" s="154"/>
      <c r="BB537" s="154"/>
      <c r="BC537" s="154"/>
      <c r="BD537" s="154"/>
      <c r="BE537" s="154"/>
      <c r="BF537" s="154"/>
      <c r="BG537" s="154"/>
      <c r="BH537" s="154"/>
      <c r="BI537" s="154"/>
      <c r="BJ537" s="154"/>
      <c r="BK537" s="154"/>
      <c r="BL537" s="154"/>
      <c r="BM537" s="154"/>
      <c r="BN537" s="154"/>
      <c r="BO537" s="154"/>
      <c r="BP537" s="154"/>
      <c r="BQ537" s="154"/>
      <c r="BR537" s="154"/>
      <c r="BS537" s="154"/>
      <c r="BT537" s="154"/>
      <c r="BU537" s="154"/>
      <c r="BV537" s="154"/>
      <c r="BW537" s="154"/>
      <c r="BX537" s="154"/>
      <c r="BY537" s="154"/>
      <c r="BZ537" s="154"/>
      <c r="CA537" s="154"/>
      <c r="CB537" s="154"/>
      <c r="CC537" s="154"/>
      <c r="CD537" s="154"/>
      <c r="CE537" s="154"/>
      <c r="CF537" s="154"/>
      <c r="CG537" s="154"/>
    </row>
    <row r="538" spans="2:85" x14ac:dyDescent="0.2">
      <c r="B538" s="167"/>
      <c r="C538" s="167"/>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4"/>
      <c r="AL538" s="154"/>
      <c r="AM538" s="154"/>
      <c r="AN538" s="154"/>
      <c r="AO538" s="154"/>
      <c r="AP538" s="154"/>
      <c r="AQ538" s="154"/>
      <c r="AR538" s="154"/>
      <c r="AS538" s="154"/>
      <c r="AT538" s="154"/>
      <c r="AU538" s="154"/>
      <c r="AV538" s="154"/>
      <c r="AW538" s="154"/>
      <c r="AX538" s="154"/>
      <c r="AY538" s="154"/>
      <c r="AZ538" s="154"/>
      <c r="BA538" s="154"/>
      <c r="BB538" s="154"/>
      <c r="BC538" s="154"/>
      <c r="BD538" s="154"/>
      <c r="BE538" s="154"/>
      <c r="BF538" s="154"/>
      <c r="BG538" s="154"/>
      <c r="BH538" s="154"/>
      <c r="BI538" s="154"/>
      <c r="BJ538" s="154"/>
      <c r="BK538" s="154"/>
      <c r="BL538" s="154"/>
      <c r="BM538" s="154"/>
      <c r="BN538" s="154"/>
      <c r="BO538" s="154"/>
      <c r="BP538" s="154"/>
      <c r="BQ538" s="154"/>
      <c r="BR538" s="154"/>
      <c r="BS538" s="154"/>
      <c r="BT538" s="154"/>
      <c r="BU538" s="154"/>
      <c r="BV538" s="154"/>
      <c r="BW538" s="154"/>
      <c r="BX538" s="154"/>
      <c r="BY538" s="154"/>
      <c r="BZ538" s="154"/>
      <c r="CA538" s="154"/>
      <c r="CB538" s="154"/>
      <c r="CC538" s="154"/>
      <c r="CD538" s="154"/>
      <c r="CE538" s="154"/>
      <c r="CF538" s="154"/>
      <c r="CG538" s="154"/>
    </row>
    <row r="539" spans="2:85" x14ac:dyDescent="0.2">
      <c r="B539" s="167"/>
      <c r="C539" s="167"/>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4"/>
      <c r="AL539" s="154"/>
      <c r="AM539" s="154"/>
      <c r="AN539" s="154"/>
      <c r="AO539" s="154"/>
      <c r="AP539" s="154"/>
      <c r="AQ539" s="154"/>
      <c r="AR539" s="154"/>
      <c r="AS539" s="154"/>
      <c r="AT539" s="154"/>
      <c r="AU539" s="154"/>
      <c r="AV539" s="154"/>
      <c r="AW539" s="154"/>
      <c r="AX539" s="154"/>
      <c r="AY539" s="154"/>
      <c r="AZ539" s="154"/>
      <c r="BA539" s="154"/>
      <c r="BB539" s="154"/>
      <c r="BC539" s="154"/>
      <c r="BD539" s="154"/>
      <c r="BE539" s="154"/>
      <c r="BF539" s="154"/>
      <c r="BG539" s="154"/>
      <c r="BH539" s="154"/>
      <c r="BI539" s="154"/>
      <c r="BJ539" s="154"/>
      <c r="BK539" s="154"/>
      <c r="BL539" s="154"/>
      <c r="BM539" s="154"/>
      <c r="BN539" s="154"/>
      <c r="BO539" s="154"/>
      <c r="BP539" s="154"/>
      <c r="BQ539" s="154"/>
      <c r="BR539" s="154"/>
      <c r="BS539" s="154"/>
      <c r="BT539" s="154"/>
      <c r="BU539" s="154"/>
      <c r="BV539" s="154"/>
      <c r="BW539" s="154"/>
      <c r="BX539" s="154"/>
      <c r="BY539" s="154"/>
      <c r="BZ539" s="154"/>
      <c r="CA539" s="154"/>
      <c r="CB539" s="154"/>
      <c r="CC539" s="154"/>
      <c r="CD539" s="154"/>
      <c r="CE539" s="154"/>
      <c r="CF539" s="154"/>
      <c r="CG539" s="154"/>
    </row>
    <row r="540" spans="2:85" x14ac:dyDescent="0.2">
      <c r="B540" s="167"/>
      <c r="C540" s="167"/>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4"/>
      <c r="AL540" s="154"/>
      <c r="AM540" s="154"/>
      <c r="AN540" s="154"/>
      <c r="AO540" s="154"/>
      <c r="AP540" s="154"/>
      <c r="AQ540" s="154"/>
      <c r="AR540" s="154"/>
      <c r="AS540" s="154"/>
      <c r="AT540" s="154"/>
      <c r="AU540" s="154"/>
      <c r="AV540" s="154"/>
      <c r="AW540" s="154"/>
      <c r="AX540" s="154"/>
      <c r="AY540" s="154"/>
      <c r="AZ540" s="154"/>
      <c r="BA540" s="154"/>
      <c r="BB540" s="154"/>
      <c r="BC540" s="154"/>
      <c r="BD540" s="154"/>
      <c r="BE540" s="154"/>
      <c r="BF540" s="154"/>
      <c r="BG540" s="154"/>
      <c r="BH540" s="154"/>
      <c r="BI540" s="154"/>
      <c r="BJ540" s="154"/>
      <c r="BK540" s="154"/>
      <c r="BL540" s="154"/>
      <c r="BM540" s="154"/>
      <c r="BN540" s="154"/>
      <c r="BO540" s="154"/>
      <c r="BP540" s="154"/>
      <c r="BQ540" s="154"/>
      <c r="BR540" s="154"/>
      <c r="BS540" s="154"/>
      <c r="BT540" s="154"/>
      <c r="BU540" s="154"/>
      <c r="BV540" s="154"/>
      <c r="BW540" s="154"/>
      <c r="BX540" s="154"/>
      <c r="BY540" s="154"/>
      <c r="BZ540" s="154"/>
      <c r="CA540" s="154"/>
      <c r="CB540" s="154"/>
      <c r="CC540" s="154"/>
      <c r="CD540" s="154"/>
      <c r="CE540" s="154"/>
      <c r="CF540" s="154"/>
      <c r="CG540" s="154"/>
    </row>
    <row r="541" spans="2:85" x14ac:dyDescent="0.2">
      <c r="B541" s="167"/>
      <c r="C541" s="167"/>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4"/>
      <c r="AL541" s="154"/>
      <c r="AM541" s="154"/>
      <c r="AN541" s="154"/>
      <c r="AO541" s="154"/>
      <c r="AP541" s="154"/>
      <c r="AQ541" s="154"/>
      <c r="AR541" s="154"/>
      <c r="AS541" s="154"/>
      <c r="AT541" s="154"/>
      <c r="AU541" s="154"/>
      <c r="AV541" s="154"/>
      <c r="AW541" s="154"/>
      <c r="AX541" s="154"/>
      <c r="AY541" s="154"/>
      <c r="AZ541" s="154"/>
      <c r="BA541" s="154"/>
      <c r="BB541" s="154"/>
      <c r="BC541" s="154"/>
      <c r="BD541" s="154"/>
      <c r="BE541" s="154"/>
      <c r="BF541" s="154"/>
      <c r="BG541" s="154"/>
      <c r="BH541" s="154"/>
      <c r="BI541" s="154"/>
      <c r="BJ541" s="154"/>
      <c r="BK541" s="154"/>
      <c r="BL541" s="154"/>
      <c r="BM541" s="154"/>
      <c r="BN541" s="154"/>
      <c r="BO541" s="154"/>
      <c r="BP541" s="154"/>
      <c r="BQ541" s="154"/>
      <c r="BR541" s="154"/>
      <c r="BS541" s="154"/>
      <c r="BT541" s="154"/>
      <c r="BU541" s="154"/>
      <c r="BV541" s="154"/>
      <c r="BW541" s="154"/>
      <c r="BX541" s="154"/>
      <c r="BY541" s="154"/>
      <c r="BZ541" s="154"/>
      <c r="CA541" s="154"/>
      <c r="CB541" s="154"/>
      <c r="CC541" s="154"/>
      <c r="CD541" s="154"/>
      <c r="CE541" s="154"/>
      <c r="CF541" s="154"/>
      <c r="CG541" s="154"/>
    </row>
    <row r="542" spans="2:85" x14ac:dyDescent="0.2">
      <c r="B542" s="167"/>
      <c r="C542" s="167"/>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4"/>
      <c r="AG542" s="154"/>
      <c r="AH542" s="154"/>
      <c r="AI542" s="154"/>
      <c r="AJ542" s="154"/>
      <c r="AK542" s="154"/>
      <c r="AL542" s="154"/>
      <c r="AM542" s="154"/>
      <c r="AN542" s="154"/>
      <c r="AO542" s="154"/>
      <c r="AP542" s="154"/>
      <c r="AQ542" s="154"/>
      <c r="AR542" s="154"/>
      <c r="AS542" s="154"/>
      <c r="AT542" s="154"/>
      <c r="AU542" s="154"/>
      <c r="AV542" s="154"/>
      <c r="AW542" s="154"/>
      <c r="AX542" s="154"/>
      <c r="AY542" s="154"/>
      <c r="AZ542" s="154"/>
      <c r="BA542" s="154"/>
      <c r="BB542" s="154"/>
      <c r="BC542" s="154"/>
      <c r="BD542" s="154"/>
      <c r="BE542" s="154"/>
      <c r="BF542" s="154"/>
      <c r="BG542" s="154"/>
      <c r="BH542" s="154"/>
      <c r="BI542" s="154"/>
      <c r="BJ542" s="154"/>
      <c r="BK542" s="154"/>
      <c r="BL542" s="154"/>
      <c r="BM542" s="154"/>
      <c r="BN542" s="154"/>
      <c r="BO542" s="154"/>
      <c r="BP542" s="154"/>
      <c r="BQ542" s="154"/>
      <c r="BR542" s="154"/>
      <c r="BS542" s="154"/>
      <c r="BT542" s="154"/>
      <c r="BU542" s="154"/>
      <c r="BV542" s="154"/>
      <c r="BW542" s="154"/>
      <c r="BX542" s="154"/>
      <c r="BY542" s="154"/>
      <c r="BZ542" s="154"/>
      <c r="CA542" s="154"/>
      <c r="CB542" s="154"/>
      <c r="CC542" s="154"/>
      <c r="CD542" s="154"/>
      <c r="CE542" s="154"/>
      <c r="CF542" s="154"/>
      <c r="CG542" s="154"/>
    </row>
    <row r="543" spans="2:85" x14ac:dyDescent="0.2">
      <c r="B543" s="167"/>
      <c r="C543" s="167"/>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D543" s="154"/>
      <c r="AE543" s="154"/>
      <c r="AF543" s="154"/>
      <c r="AG543" s="154"/>
      <c r="AH543" s="154"/>
      <c r="AI543" s="154"/>
      <c r="AJ543" s="154"/>
      <c r="AK543" s="154"/>
      <c r="AL543" s="154"/>
      <c r="AM543" s="154"/>
      <c r="AN543" s="154"/>
      <c r="AO543" s="154"/>
      <c r="AP543" s="154"/>
      <c r="AQ543" s="154"/>
      <c r="AR543" s="154"/>
      <c r="AS543" s="154"/>
      <c r="AT543" s="154"/>
      <c r="AU543" s="154"/>
      <c r="AV543" s="154"/>
      <c r="AW543" s="154"/>
      <c r="AX543" s="154"/>
      <c r="AY543" s="154"/>
      <c r="AZ543" s="154"/>
      <c r="BA543" s="154"/>
      <c r="BB543" s="154"/>
      <c r="BC543" s="154"/>
      <c r="BD543" s="154"/>
      <c r="BE543" s="154"/>
      <c r="BF543" s="154"/>
      <c r="BG543" s="154"/>
      <c r="BH543" s="154"/>
      <c r="BI543" s="154"/>
      <c r="BJ543" s="154"/>
      <c r="BK543" s="154"/>
      <c r="BL543" s="154"/>
      <c r="BM543" s="154"/>
      <c r="BN543" s="154"/>
      <c r="BO543" s="154"/>
      <c r="BP543" s="154"/>
      <c r="BQ543" s="154"/>
      <c r="BR543" s="154"/>
      <c r="BS543" s="154"/>
      <c r="BT543" s="154"/>
      <c r="BU543" s="154"/>
      <c r="BV543" s="154"/>
      <c r="BW543" s="154"/>
      <c r="BX543" s="154"/>
      <c r="BY543" s="154"/>
      <c r="BZ543" s="154"/>
      <c r="CA543" s="154"/>
      <c r="CB543" s="154"/>
      <c r="CC543" s="154"/>
      <c r="CD543" s="154"/>
      <c r="CE543" s="154"/>
      <c r="CF543" s="154"/>
      <c r="CG543" s="154"/>
    </row>
    <row r="544" spans="2:85" x14ac:dyDescent="0.2">
      <c r="B544" s="167"/>
      <c r="C544" s="167"/>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4"/>
      <c r="AL544" s="154"/>
      <c r="AM544" s="154"/>
      <c r="AN544" s="154"/>
      <c r="AO544" s="154"/>
      <c r="AP544" s="154"/>
      <c r="AQ544" s="154"/>
      <c r="AR544" s="154"/>
      <c r="AS544" s="154"/>
      <c r="AT544" s="154"/>
      <c r="AU544" s="154"/>
      <c r="AV544" s="154"/>
      <c r="AW544" s="154"/>
      <c r="AX544" s="154"/>
      <c r="AY544" s="154"/>
      <c r="AZ544" s="154"/>
      <c r="BA544" s="154"/>
      <c r="BB544" s="154"/>
      <c r="BC544" s="154"/>
      <c r="BD544" s="154"/>
      <c r="BE544" s="154"/>
      <c r="BF544" s="154"/>
      <c r="BG544" s="154"/>
      <c r="BH544" s="154"/>
      <c r="BI544" s="154"/>
      <c r="BJ544" s="154"/>
      <c r="BK544" s="154"/>
      <c r="BL544" s="154"/>
      <c r="BM544" s="154"/>
      <c r="BN544" s="154"/>
      <c r="BO544" s="154"/>
      <c r="BP544" s="154"/>
      <c r="BQ544" s="154"/>
      <c r="BR544" s="154"/>
      <c r="BS544" s="154"/>
      <c r="BT544" s="154"/>
      <c r="BU544" s="154"/>
      <c r="BV544" s="154"/>
      <c r="BW544" s="154"/>
      <c r="BX544" s="154"/>
      <c r="BY544" s="154"/>
      <c r="BZ544" s="154"/>
      <c r="CA544" s="154"/>
      <c r="CB544" s="154"/>
      <c r="CC544" s="154"/>
      <c r="CD544" s="154"/>
      <c r="CE544" s="154"/>
      <c r="CF544" s="154"/>
      <c r="CG544" s="154"/>
    </row>
    <row r="545" spans="2:85" x14ac:dyDescent="0.2">
      <c r="B545" s="167"/>
      <c r="C545" s="167"/>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D545" s="154"/>
      <c r="AE545" s="154"/>
      <c r="AF545" s="154"/>
      <c r="AG545" s="154"/>
      <c r="AH545" s="154"/>
      <c r="AI545" s="154"/>
      <c r="AJ545" s="154"/>
      <c r="AK545" s="154"/>
      <c r="AL545" s="154"/>
      <c r="AM545" s="154"/>
      <c r="AN545" s="154"/>
      <c r="AO545" s="154"/>
      <c r="AP545" s="154"/>
      <c r="AQ545" s="154"/>
      <c r="AR545" s="154"/>
      <c r="AS545" s="154"/>
      <c r="AT545" s="154"/>
      <c r="AU545" s="154"/>
      <c r="AV545" s="154"/>
      <c r="AW545" s="154"/>
      <c r="AX545" s="154"/>
      <c r="AY545" s="154"/>
      <c r="AZ545" s="154"/>
      <c r="BA545" s="154"/>
      <c r="BB545" s="154"/>
      <c r="BC545" s="154"/>
      <c r="BD545" s="154"/>
      <c r="BE545" s="154"/>
      <c r="BF545" s="154"/>
      <c r="BG545" s="154"/>
      <c r="BH545" s="154"/>
      <c r="BI545" s="154"/>
      <c r="BJ545" s="154"/>
      <c r="BK545" s="154"/>
      <c r="BL545" s="154"/>
      <c r="BM545" s="154"/>
      <c r="BN545" s="154"/>
      <c r="BO545" s="154"/>
      <c r="BP545" s="154"/>
      <c r="BQ545" s="154"/>
      <c r="BR545" s="154"/>
      <c r="BS545" s="154"/>
      <c r="BT545" s="154"/>
      <c r="BU545" s="154"/>
      <c r="BV545" s="154"/>
      <c r="BW545" s="154"/>
      <c r="BX545" s="154"/>
      <c r="BY545" s="154"/>
      <c r="BZ545" s="154"/>
      <c r="CA545" s="154"/>
      <c r="CB545" s="154"/>
      <c r="CC545" s="154"/>
      <c r="CD545" s="154"/>
      <c r="CE545" s="154"/>
      <c r="CF545" s="154"/>
      <c r="CG545" s="154"/>
    </row>
    <row r="546" spans="2:85" x14ac:dyDescent="0.2">
      <c r="B546" s="167"/>
      <c r="C546" s="167"/>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c r="AC546" s="154"/>
      <c r="AD546" s="154"/>
      <c r="AE546" s="154"/>
      <c r="AF546" s="154"/>
      <c r="AG546" s="154"/>
      <c r="AH546" s="154"/>
      <c r="AI546" s="154"/>
      <c r="AJ546" s="154"/>
      <c r="AK546" s="154"/>
      <c r="AL546" s="154"/>
      <c r="AM546" s="154"/>
      <c r="AN546" s="154"/>
      <c r="AO546" s="154"/>
      <c r="AP546" s="154"/>
      <c r="AQ546" s="154"/>
      <c r="AR546" s="154"/>
      <c r="AS546" s="154"/>
      <c r="AT546" s="154"/>
      <c r="AU546" s="154"/>
      <c r="AV546" s="154"/>
      <c r="AW546" s="154"/>
      <c r="AX546" s="154"/>
      <c r="AY546" s="154"/>
      <c r="AZ546" s="154"/>
      <c r="BA546" s="154"/>
      <c r="BB546" s="154"/>
      <c r="BC546" s="154"/>
      <c r="BD546" s="154"/>
      <c r="BE546" s="154"/>
      <c r="BF546" s="154"/>
      <c r="BG546" s="154"/>
      <c r="BH546" s="154"/>
      <c r="BI546" s="154"/>
      <c r="BJ546" s="154"/>
      <c r="BK546" s="154"/>
      <c r="BL546" s="154"/>
      <c r="BM546" s="154"/>
      <c r="BN546" s="154"/>
      <c r="BO546" s="154"/>
      <c r="BP546" s="154"/>
      <c r="BQ546" s="154"/>
      <c r="BR546" s="154"/>
      <c r="BS546" s="154"/>
      <c r="BT546" s="154"/>
      <c r="BU546" s="154"/>
      <c r="BV546" s="154"/>
      <c r="BW546" s="154"/>
      <c r="BX546" s="154"/>
      <c r="BY546" s="154"/>
      <c r="BZ546" s="154"/>
      <c r="CA546" s="154"/>
      <c r="CB546" s="154"/>
      <c r="CC546" s="154"/>
      <c r="CD546" s="154"/>
      <c r="CE546" s="154"/>
      <c r="CF546" s="154"/>
      <c r="CG546" s="154"/>
    </row>
    <row r="547" spans="2:85" x14ac:dyDescent="0.2">
      <c r="B547" s="167"/>
      <c r="C547" s="167"/>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c r="AC547" s="154"/>
      <c r="AD547" s="154"/>
      <c r="AE547" s="154"/>
      <c r="AF547" s="154"/>
      <c r="AG547" s="154"/>
      <c r="AH547" s="154"/>
      <c r="AI547" s="154"/>
      <c r="AJ547" s="154"/>
      <c r="AK547" s="154"/>
      <c r="AL547" s="154"/>
      <c r="AM547" s="154"/>
      <c r="AN547" s="154"/>
      <c r="AO547" s="154"/>
      <c r="AP547" s="154"/>
      <c r="AQ547" s="154"/>
      <c r="AR547" s="154"/>
      <c r="AS547" s="154"/>
      <c r="AT547" s="154"/>
      <c r="AU547" s="154"/>
      <c r="AV547" s="154"/>
      <c r="AW547" s="154"/>
      <c r="AX547" s="154"/>
      <c r="AY547" s="154"/>
      <c r="AZ547" s="154"/>
      <c r="BA547" s="154"/>
      <c r="BB547" s="154"/>
      <c r="BC547" s="154"/>
      <c r="BD547" s="154"/>
      <c r="BE547" s="154"/>
      <c r="BF547" s="154"/>
      <c r="BG547" s="154"/>
      <c r="BH547" s="154"/>
      <c r="BI547" s="154"/>
      <c r="BJ547" s="154"/>
      <c r="BK547" s="154"/>
      <c r="BL547" s="154"/>
      <c r="BM547" s="154"/>
      <c r="BN547" s="154"/>
      <c r="BO547" s="154"/>
      <c r="BP547" s="154"/>
      <c r="BQ547" s="154"/>
      <c r="BR547" s="154"/>
      <c r="BS547" s="154"/>
      <c r="BT547" s="154"/>
      <c r="BU547" s="154"/>
      <c r="BV547" s="154"/>
      <c r="BW547" s="154"/>
      <c r="BX547" s="154"/>
      <c r="BY547" s="154"/>
      <c r="BZ547" s="154"/>
      <c r="CA547" s="154"/>
      <c r="CB547" s="154"/>
      <c r="CC547" s="154"/>
      <c r="CD547" s="154"/>
      <c r="CE547" s="154"/>
      <c r="CF547" s="154"/>
      <c r="CG547" s="154"/>
    </row>
    <row r="548" spans="2:85" x14ac:dyDescent="0.2">
      <c r="B548" s="167"/>
      <c r="C548" s="167"/>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D548" s="154"/>
      <c r="AE548" s="154"/>
      <c r="AF548" s="154"/>
      <c r="AG548" s="154"/>
      <c r="AH548" s="154"/>
      <c r="AI548" s="154"/>
      <c r="AJ548" s="154"/>
      <c r="AK548" s="154"/>
      <c r="AL548" s="154"/>
      <c r="AM548" s="154"/>
      <c r="AN548" s="154"/>
      <c r="AO548" s="154"/>
      <c r="AP548" s="154"/>
      <c r="AQ548" s="154"/>
      <c r="AR548" s="154"/>
      <c r="AS548" s="154"/>
      <c r="AT548" s="154"/>
      <c r="AU548" s="154"/>
      <c r="AV548" s="154"/>
      <c r="AW548" s="154"/>
      <c r="AX548" s="154"/>
      <c r="AY548" s="154"/>
      <c r="AZ548" s="154"/>
      <c r="BA548" s="154"/>
      <c r="BB548" s="154"/>
      <c r="BC548" s="154"/>
      <c r="BD548" s="154"/>
      <c r="BE548" s="154"/>
      <c r="BF548" s="154"/>
      <c r="BG548" s="154"/>
      <c r="BH548" s="154"/>
      <c r="BI548" s="154"/>
      <c r="BJ548" s="154"/>
      <c r="BK548" s="154"/>
      <c r="BL548" s="154"/>
      <c r="BM548" s="154"/>
      <c r="BN548" s="154"/>
      <c r="BO548" s="154"/>
      <c r="BP548" s="154"/>
      <c r="BQ548" s="154"/>
      <c r="BR548" s="154"/>
      <c r="BS548" s="154"/>
      <c r="BT548" s="154"/>
      <c r="BU548" s="154"/>
      <c r="BV548" s="154"/>
      <c r="BW548" s="154"/>
      <c r="BX548" s="154"/>
      <c r="BY548" s="154"/>
      <c r="BZ548" s="154"/>
      <c r="CA548" s="154"/>
      <c r="CB548" s="154"/>
      <c r="CC548" s="154"/>
      <c r="CD548" s="154"/>
      <c r="CE548" s="154"/>
      <c r="CF548" s="154"/>
      <c r="CG548" s="154"/>
    </row>
    <row r="549" spans="2:85" x14ac:dyDescent="0.2">
      <c r="B549" s="167"/>
      <c r="C549" s="167"/>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D549" s="154"/>
      <c r="AE549" s="154"/>
      <c r="AF549" s="154"/>
      <c r="AG549" s="154"/>
      <c r="AH549" s="154"/>
      <c r="AI549" s="154"/>
      <c r="AJ549" s="154"/>
      <c r="AK549" s="154"/>
      <c r="AL549" s="154"/>
      <c r="AM549" s="154"/>
      <c r="AN549" s="154"/>
      <c r="AO549" s="154"/>
      <c r="AP549" s="154"/>
      <c r="AQ549" s="154"/>
      <c r="AR549" s="154"/>
      <c r="AS549" s="154"/>
      <c r="AT549" s="154"/>
      <c r="AU549" s="154"/>
      <c r="AV549" s="154"/>
      <c r="AW549" s="154"/>
      <c r="AX549" s="154"/>
      <c r="AY549" s="154"/>
      <c r="AZ549" s="154"/>
      <c r="BA549" s="154"/>
      <c r="BB549" s="154"/>
      <c r="BC549" s="154"/>
      <c r="BD549" s="154"/>
      <c r="BE549" s="154"/>
      <c r="BF549" s="154"/>
      <c r="BG549" s="154"/>
      <c r="BH549" s="154"/>
      <c r="BI549" s="154"/>
      <c r="BJ549" s="154"/>
      <c r="BK549" s="154"/>
      <c r="BL549" s="154"/>
      <c r="BM549" s="154"/>
      <c r="BN549" s="154"/>
      <c r="BO549" s="154"/>
      <c r="BP549" s="154"/>
      <c r="BQ549" s="154"/>
      <c r="BR549" s="154"/>
      <c r="BS549" s="154"/>
      <c r="BT549" s="154"/>
      <c r="BU549" s="154"/>
      <c r="BV549" s="154"/>
      <c r="BW549" s="154"/>
      <c r="BX549" s="154"/>
      <c r="BY549" s="154"/>
      <c r="BZ549" s="154"/>
      <c r="CA549" s="154"/>
      <c r="CB549" s="154"/>
      <c r="CC549" s="154"/>
      <c r="CD549" s="154"/>
      <c r="CE549" s="154"/>
      <c r="CF549" s="154"/>
      <c r="CG549" s="154"/>
    </row>
    <row r="550" spans="2:85" x14ac:dyDescent="0.2">
      <c r="B550" s="167"/>
      <c r="C550" s="167"/>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c r="AF550" s="154"/>
      <c r="AG550" s="154"/>
      <c r="AH550" s="154"/>
      <c r="AI550" s="154"/>
      <c r="AJ550" s="154"/>
      <c r="AK550" s="154"/>
      <c r="AL550" s="154"/>
      <c r="AM550" s="154"/>
      <c r="AN550" s="154"/>
      <c r="AO550" s="154"/>
      <c r="AP550" s="154"/>
      <c r="AQ550" s="154"/>
      <c r="AR550" s="154"/>
      <c r="AS550" s="154"/>
      <c r="AT550" s="154"/>
      <c r="AU550" s="154"/>
      <c r="AV550" s="154"/>
      <c r="AW550" s="154"/>
      <c r="AX550" s="154"/>
      <c r="AY550" s="154"/>
      <c r="AZ550" s="154"/>
      <c r="BA550" s="154"/>
      <c r="BB550" s="154"/>
      <c r="BC550" s="154"/>
      <c r="BD550" s="154"/>
      <c r="BE550" s="154"/>
      <c r="BF550" s="154"/>
      <c r="BG550" s="154"/>
      <c r="BH550" s="154"/>
      <c r="BI550" s="154"/>
      <c r="BJ550" s="154"/>
      <c r="BK550" s="154"/>
      <c r="BL550" s="154"/>
      <c r="BM550" s="154"/>
      <c r="BN550" s="154"/>
      <c r="BO550" s="154"/>
      <c r="BP550" s="154"/>
      <c r="BQ550" s="154"/>
      <c r="BR550" s="154"/>
      <c r="BS550" s="154"/>
      <c r="BT550" s="154"/>
      <c r="BU550" s="154"/>
      <c r="BV550" s="154"/>
      <c r="BW550" s="154"/>
      <c r="BX550" s="154"/>
      <c r="BY550" s="154"/>
      <c r="BZ550" s="154"/>
      <c r="CA550" s="154"/>
      <c r="CB550" s="154"/>
      <c r="CC550" s="154"/>
      <c r="CD550" s="154"/>
      <c r="CE550" s="154"/>
      <c r="CF550" s="154"/>
      <c r="CG550" s="154"/>
    </row>
    <row r="551" spans="2:85" x14ac:dyDescent="0.2">
      <c r="B551" s="167"/>
      <c r="C551" s="167"/>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4"/>
      <c r="AL551" s="154"/>
      <c r="AM551" s="154"/>
      <c r="AN551" s="154"/>
      <c r="AO551" s="154"/>
      <c r="AP551" s="154"/>
      <c r="AQ551" s="154"/>
      <c r="AR551" s="154"/>
      <c r="AS551" s="154"/>
      <c r="AT551" s="154"/>
      <c r="AU551" s="154"/>
      <c r="AV551" s="154"/>
      <c r="AW551" s="154"/>
      <c r="AX551" s="154"/>
      <c r="AY551" s="154"/>
      <c r="AZ551" s="154"/>
      <c r="BA551" s="154"/>
      <c r="BB551" s="154"/>
      <c r="BC551" s="154"/>
      <c r="BD551" s="154"/>
      <c r="BE551" s="154"/>
      <c r="BF551" s="154"/>
      <c r="BG551" s="154"/>
      <c r="BH551" s="154"/>
      <c r="BI551" s="154"/>
      <c r="BJ551" s="154"/>
      <c r="BK551" s="154"/>
      <c r="BL551" s="154"/>
      <c r="BM551" s="154"/>
      <c r="BN551" s="154"/>
      <c r="BO551" s="154"/>
      <c r="BP551" s="154"/>
      <c r="BQ551" s="154"/>
      <c r="BR551" s="154"/>
      <c r="BS551" s="154"/>
      <c r="BT551" s="154"/>
      <c r="BU551" s="154"/>
      <c r="BV551" s="154"/>
      <c r="BW551" s="154"/>
      <c r="BX551" s="154"/>
      <c r="BY551" s="154"/>
      <c r="BZ551" s="154"/>
      <c r="CA551" s="154"/>
      <c r="CB551" s="154"/>
      <c r="CC551" s="154"/>
      <c r="CD551" s="154"/>
      <c r="CE551" s="154"/>
      <c r="CF551" s="154"/>
      <c r="CG551" s="154"/>
    </row>
  </sheetData>
  <sheetProtection formatCells="0" formatColumns="0" formatRows="0" sort="0" autoFilter="0" pivotTables="0"/>
  <mergeCells count="277">
    <mergeCell ref="AY28:AY29"/>
    <mergeCell ref="U30:U31"/>
    <mergeCell ref="V30:V31"/>
    <mergeCell ref="W30:W31"/>
    <mergeCell ref="Y30:Y31"/>
    <mergeCell ref="Z30:Z31"/>
    <mergeCell ref="AA30:AA31"/>
    <mergeCell ref="AB30:AB31"/>
    <mergeCell ref="AD30:AD31"/>
    <mergeCell ref="AH30:AH31"/>
    <mergeCell ref="AI30:AI31"/>
    <mergeCell ref="AG28:AG29"/>
    <mergeCell ref="AH28:AH29"/>
    <mergeCell ref="AI28:AI29"/>
    <mergeCell ref="AO28:AO29"/>
    <mergeCell ref="AS28:AS29"/>
    <mergeCell ref="AT28:AT29"/>
    <mergeCell ref="AU28:AU29"/>
    <mergeCell ref="A15:A26"/>
    <mergeCell ref="B15:B26"/>
    <mergeCell ref="C15:C26"/>
    <mergeCell ref="D15:D26"/>
    <mergeCell ref="E15:E26"/>
    <mergeCell ref="A28:A29"/>
    <mergeCell ref="B28:B29"/>
    <mergeCell ref="C28:C29"/>
    <mergeCell ref="AF30:AF31"/>
    <mergeCell ref="D28:D29"/>
    <mergeCell ref="E28:E29"/>
    <mergeCell ref="A30:A31"/>
    <mergeCell ref="B30:B31"/>
    <mergeCell ref="C30:C31"/>
    <mergeCell ref="D30:D31"/>
    <mergeCell ref="E30:E31"/>
    <mergeCell ref="N30:N31"/>
    <mergeCell ref="H30:H31"/>
    <mergeCell ref="A4:A8"/>
    <mergeCell ref="B4:B8"/>
    <mergeCell ref="C4:C8"/>
    <mergeCell ref="D4:D8"/>
    <mergeCell ref="E4:E8"/>
    <mergeCell ref="A10:A11"/>
    <mergeCell ref="B10:B11"/>
    <mergeCell ref="C10:C11"/>
    <mergeCell ref="D10:D11"/>
    <mergeCell ref="E10:E11"/>
    <mergeCell ref="BS10:BS11"/>
    <mergeCell ref="BT10:BT11"/>
    <mergeCell ref="BR15:BR26"/>
    <mergeCell ref="BS15:BS26"/>
    <mergeCell ref="BT15:BT26"/>
    <mergeCell ref="BO15:BO26"/>
    <mergeCell ref="BP15:BP26"/>
    <mergeCell ref="BQ15:BQ26"/>
    <mergeCell ref="BR28:BR29"/>
    <mergeCell ref="BS28:BS29"/>
    <mergeCell ref="BT28:BT29"/>
    <mergeCell ref="BO28:BO29"/>
    <mergeCell ref="BP28:BP29"/>
    <mergeCell ref="BQ28:BQ29"/>
    <mergeCell ref="BO10:BO11"/>
    <mergeCell ref="BP10:BP11"/>
    <mergeCell ref="BQ10:BQ11"/>
    <mergeCell ref="BQ30:BQ31"/>
    <mergeCell ref="BR30:BR31"/>
    <mergeCell ref="BS30:BS31"/>
    <mergeCell ref="BT30:BT31"/>
    <mergeCell ref="BR10:BR11"/>
    <mergeCell ref="BO30:BO31"/>
    <mergeCell ref="BP30:BP31"/>
    <mergeCell ref="AM28:AM29"/>
    <mergeCell ref="AN28:AN29"/>
    <mergeCell ref="AY30:AY31"/>
    <mergeCell ref="AZ30:AZ31"/>
    <mergeCell ref="BA30:BA31"/>
    <mergeCell ref="BE30:BE31"/>
    <mergeCell ref="BF30:BF31"/>
    <mergeCell ref="BG30:BG31"/>
    <mergeCell ref="AM30:AM31"/>
    <mergeCell ref="AN30:AN31"/>
    <mergeCell ref="AO30:AO31"/>
    <mergeCell ref="AS30:AS31"/>
    <mergeCell ref="AT30:AT31"/>
    <mergeCell ref="AU30:AU31"/>
    <mergeCell ref="AM15:AM26"/>
    <mergeCell ref="AN15:AN26"/>
    <mergeCell ref="AO15:AO26"/>
    <mergeCell ref="J4:J8"/>
    <mergeCell ref="K4:K8"/>
    <mergeCell ref="L4:L8"/>
    <mergeCell ref="O4:O8"/>
    <mergeCell ref="AF28:AF29"/>
    <mergeCell ref="AE30:AE31"/>
    <mergeCell ref="J30:J31"/>
    <mergeCell ref="K30:K31"/>
    <mergeCell ref="L30:L31"/>
    <mergeCell ref="M30:M31"/>
    <mergeCell ref="O30:O31"/>
    <mergeCell ref="P30:P31"/>
    <mergeCell ref="Q30:Q31"/>
    <mergeCell ref="R30:R31"/>
    <mergeCell ref="T30:T31"/>
    <mergeCell ref="T28:T29"/>
    <mergeCell ref="U28:U29"/>
    <mergeCell ref="V28:V29"/>
    <mergeCell ref="W28:W29"/>
    <mergeCell ref="Y28:Y29"/>
    <mergeCell ref="Z28:Z29"/>
    <mergeCell ref="AA28:AA29"/>
    <mergeCell ref="AB28:AB29"/>
    <mergeCell ref="AD28:AD29"/>
    <mergeCell ref="M4:M8"/>
    <mergeCell ref="N4:N8"/>
    <mergeCell ref="N10:N11"/>
    <mergeCell ref="N15:N26"/>
    <mergeCell ref="N28:N29"/>
    <mergeCell ref="AF4:AF8"/>
    <mergeCell ref="J10:J11"/>
    <mergeCell ref="K10:K11"/>
    <mergeCell ref="L10:L11"/>
    <mergeCell ref="O10:O11"/>
    <mergeCell ref="P10:P11"/>
    <mergeCell ref="Q10:Q11"/>
    <mergeCell ref="M10:M11"/>
    <mergeCell ref="T10:T11"/>
    <mergeCell ref="U10:U11"/>
    <mergeCell ref="V10:V11"/>
    <mergeCell ref="Y10:Y11"/>
    <mergeCell ref="Z10:Z11"/>
    <mergeCell ref="AA10:AA11"/>
    <mergeCell ref="R10:R11"/>
    <mergeCell ref="W10:W11"/>
    <mergeCell ref="AB10:AB11"/>
    <mergeCell ref="AD10:AD11"/>
    <mergeCell ref="AE10:AE11"/>
    <mergeCell ref="I4:I8"/>
    <mergeCell ref="I10:I11"/>
    <mergeCell ref="I30:I31"/>
    <mergeCell ref="I15:I26"/>
    <mergeCell ref="I28:I29"/>
    <mergeCell ref="F4:F8"/>
    <mergeCell ref="G4:G8"/>
    <mergeCell ref="F10:F11"/>
    <mergeCell ref="G10:G11"/>
    <mergeCell ref="F15:F26"/>
    <mergeCell ref="G15:G26"/>
    <mergeCell ref="F28:F29"/>
    <mergeCell ref="G28:G29"/>
    <mergeCell ref="F30:F31"/>
    <mergeCell ref="G30:G31"/>
    <mergeCell ref="H4:H8"/>
    <mergeCell ref="H10:H11"/>
    <mergeCell ref="H15:H26"/>
    <mergeCell ref="H28:H29"/>
    <mergeCell ref="BG4:BG8"/>
    <mergeCell ref="BO4:BO8"/>
    <mergeCell ref="BP4:BP8"/>
    <mergeCell ref="BQ4:BQ8"/>
    <mergeCell ref="BR4:BR8"/>
    <mergeCell ref="BS4:BS8"/>
    <mergeCell ref="BT4:BT8"/>
    <mergeCell ref="AM10:AM11"/>
    <mergeCell ref="AN10:AN11"/>
    <mergeCell ref="AO10:AO11"/>
    <mergeCell ref="AS10:AS11"/>
    <mergeCell ref="AT10:AT11"/>
    <mergeCell ref="AU10:AU11"/>
    <mergeCell ref="AY10:AY11"/>
    <mergeCell ref="AZ10:AZ11"/>
    <mergeCell ref="BA10:BA11"/>
    <mergeCell ref="BE10:BE11"/>
    <mergeCell ref="BF10:BF11"/>
    <mergeCell ref="BG10:BG11"/>
    <mergeCell ref="AY4:AY8"/>
    <mergeCell ref="AZ4:AZ8"/>
    <mergeCell ref="BA4:BA8"/>
    <mergeCell ref="BE4:BE8"/>
    <mergeCell ref="BF4:BF8"/>
    <mergeCell ref="AS15:AS26"/>
    <mergeCell ref="AT15:AT26"/>
    <mergeCell ref="AU15:AU26"/>
    <mergeCell ref="AG10:AG11"/>
    <mergeCell ref="AH10:AH11"/>
    <mergeCell ref="AI10:AI11"/>
    <mergeCell ref="AG15:AG26"/>
    <mergeCell ref="AH15:AH26"/>
    <mergeCell ref="AI15:AI26"/>
    <mergeCell ref="AY15:AY26"/>
    <mergeCell ref="J28:J29"/>
    <mergeCell ref="J15:J26"/>
    <mergeCell ref="K15:K26"/>
    <mergeCell ref="L15:L26"/>
    <mergeCell ref="M15:M26"/>
    <mergeCell ref="O15:O26"/>
    <mergeCell ref="P15:P26"/>
    <mergeCell ref="Q15:Q26"/>
    <mergeCell ref="R15:R26"/>
    <mergeCell ref="T15:T26"/>
    <mergeCell ref="U15:U26"/>
    <mergeCell ref="V15:V26"/>
    <mergeCell ref="W15:W26"/>
    <mergeCell ref="Y15:Y26"/>
    <mergeCell ref="AE15:AE26"/>
    <mergeCell ref="AF15:AF26"/>
    <mergeCell ref="K28:K29"/>
    <mergeCell ref="L28:L29"/>
    <mergeCell ref="M28:M29"/>
    <mergeCell ref="O28:O29"/>
    <mergeCell ref="P28:P29"/>
    <mergeCell ref="Q28:Q29"/>
    <mergeCell ref="R28:R29"/>
    <mergeCell ref="AZ15:AZ26"/>
    <mergeCell ref="BA15:BA26"/>
    <mergeCell ref="BE15:BE26"/>
    <mergeCell ref="BF15:BF26"/>
    <mergeCell ref="BG15:BG26"/>
    <mergeCell ref="AZ28:AZ29"/>
    <mergeCell ref="BA28:BA29"/>
    <mergeCell ref="BE28:BE29"/>
    <mergeCell ref="BF28:BF29"/>
    <mergeCell ref="BG28:BG29"/>
    <mergeCell ref="BL1:BT1"/>
    <mergeCell ref="BR2:BT2"/>
    <mergeCell ref="AS2:AX2"/>
    <mergeCell ref="AY2:BD2"/>
    <mergeCell ref="BE2:BJ2"/>
    <mergeCell ref="BL2:BN2"/>
    <mergeCell ref="BO2:BQ2"/>
    <mergeCell ref="AG1:AI1"/>
    <mergeCell ref="AG2:AI2"/>
    <mergeCell ref="AH4:AH8"/>
    <mergeCell ref="AI4:AI8"/>
    <mergeCell ref="AM4:AM8"/>
    <mergeCell ref="AN4:AN8"/>
    <mergeCell ref="AO4:AO8"/>
    <mergeCell ref="AS4:AS8"/>
    <mergeCell ref="AT4:AT8"/>
    <mergeCell ref="AU4:AU8"/>
    <mergeCell ref="A2:A3"/>
    <mergeCell ref="B2:E2"/>
    <mergeCell ref="F2:F3"/>
    <mergeCell ref="G2:G3"/>
    <mergeCell ref="H2:H3"/>
    <mergeCell ref="I2:I3"/>
    <mergeCell ref="T2:X2"/>
    <mergeCell ref="AD2:AF2"/>
    <mergeCell ref="AJ2:AL2"/>
    <mergeCell ref="Y2:AC2"/>
    <mergeCell ref="J2:N2"/>
    <mergeCell ref="O2:S2"/>
    <mergeCell ref="AM2:AR2"/>
    <mergeCell ref="T4:T8"/>
    <mergeCell ref="AE4:AE8"/>
    <mergeCell ref="U4:U8"/>
    <mergeCell ref="S4:S8"/>
    <mergeCell ref="S10:S11"/>
    <mergeCell ref="S15:S26"/>
    <mergeCell ref="S28:S29"/>
    <mergeCell ref="S30:S31"/>
    <mergeCell ref="P4:P8"/>
    <mergeCell ref="Q4:Q8"/>
    <mergeCell ref="R4:R8"/>
    <mergeCell ref="AG4:AG8"/>
    <mergeCell ref="AG30:AG31"/>
    <mergeCell ref="V4:V8"/>
    <mergeCell ref="W4:W8"/>
    <mergeCell ref="Y4:Y8"/>
    <mergeCell ref="Z4:Z8"/>
    <mergeCell ref="AA4:AA8"/>
    <mergeCell ref="AB4:AB8"/>
    <mergeCell ref="AD4:AD8"/>
    <mergeCell ref="Z15:Z26"/>
    <mergeCell ref="AA15:AA26"/>
    <mergeCell ref="AB15:AB26"/>
    <mergeCell ref="AD15:AD26"/>
    <mergeCell ref="AE28:AE29"/>
    <mergeCell ref="AF10:AF11"/>
  </mergeCells>
  <dataValidations xWindow="798" yWindow="565"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G10:AI10 AI4 AG4:AH5 AG8:AH8" xr:uid="{00000000-0002-0000-0200-000005000000}"/>
    <dataValidation allowBlank="1" showInputMessage="1" showErrorMessage="1" prompt="Muestra los resultados de la ejecución frente a la programación" sqref="AU3 AA3 V3 Q3 L3 BT3 BG3 AO3 BA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Q3 BN3 BJ3 AX3 BD3" xr:uid="{00000000-0002-0000-0200-000013000000}"/>
    <dataValidation allowBlank="1" showInputMessage="1" showErrorMessage="1" prompt="Corresponde a la ejecución de tareas para el periodo reportado" sqref="AQ3 BI3 AW3 BC3" xr:uid="{00000000-0002-0000-0200-000014000000}"/>
    <dataValidation allowBlank="1" showInputMessage="1" showErrorMessage="1" prompt="Corresponde a la programación de tareas para el periodo, conforme al cronograma de cumplimiento en la vigencia" sqref="AP3 BH3 AV3 BB3" xr:uid="{00000000-0002-0000-0200-000015000000}"/>
    <dataValidation allowBlank="1" showInputMessage="1" showErrorMessage="1" prompt="Corresponde a la sumatoria de las tareas ejecutadas para el cumplimiento de la actividad" sqref="AZ3 BF3 AN3 AT3" xr:uid="{00000000-0002-0000-0200-000016000000}"/>
    <dataValidation allowBlank="1" showInputMessage="1" showErrorMessage="1" prompt="Corresponde a la sumatoria de las tareas programadas para el cumplimiento de la actividad" sqref="AY3 BE3 AS3 AM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B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C000000}"/>
    <dataValidation type="list" allowBlank="1" showInputMessage="1" showErrorMessage="1" sqref="F1:O1" xr:uid="{00000000-0002-0000-0200-00001D000000}">
      <formula1>Meses</formula1>
    </dataValidation>
    <dataValidation allowBlank="1" showInputMessage="1" showErrorMessage="1" prompt="Relacione el nombre de la meta del proyecto. Debe guardar coherencia con el registrado en la hoja de vida de indicador." sqref="G2:G3" xr:uid="{00000000-0002-0000-0200-00001E000000}"/>
    <dataValidation allowBlank="1" showInputMessage="1" showErrorMessage="1" prompt="Corresponde a la magnitud programada para el primer trimestre. Tener presente si ésta depende o no del avance de las actividades de la pestaña 3." sqref="J3" xr:uid="{00000000-0002-0000-0200-00001F000000}"/>
    <dataValidation allowBlank="1" showInputMessage="1" showErrorMessage="1" prompt="Corresponde a la magnitud ejecutada para el primer trimestre. Tener presente si ésta depende o no del avance de las actividades de la pestaña 3." sqref="K3" xr:uid="{00000000-0002-0000-0200-000020000000}"/>
    <dataValidation allowBlank="1" showInputMessage="1" showErrorMessage="1" prompt="Corresponde a la magnitud programada para el segundo trimestre. Tener presente si ésta depende o no del avance de las actividades de la pestaña 3." sqref="O3" xr:uid="{00000000-0002-0000-0200-000021000000}"/>
    <dataValidation allowBlank="1" showInputMessage="1" showErrorMessage="1" prompt="Corresponde a la magnitud ejecutada para el segundo trimestre. Tener presente si ésta depende o no del avance de las actividades de la pestaña 3." sqref="P3" xr:uid="{00000000-0002-0000-0200-000022000000}"/>
    <dataValidation allowBlank="1" showInputMessage="1" showErrorMessage="1" prompt="Corresponde a la magnitud programada para el tercer trimestre. Tener presente si ésta depende o no del avance de las actividades de la pestaña 3." sqref="T3" xr:uid="{00000000-0002-0000-0200-000023000000}"/>
    <dataValidation allowBlank="1" showInputMessage="1" showErrorMessage="1" prompt="Corresponde a la magnitud ejecutada para el tercer trimestre. Tener presente si ésta depende o no del avance de las actividades de la pestaña 3." sqref="U3" xr:uid="{00000000-0002-0000-0200-000024000000}"/>
    <dataValidation allowBlank="1" showInputMessage="1" showErrorMessage="1" prompt="Corresponde a la magnitud ejecutada para el cuarto trimestre. Tener presente si ésta depende o no del avance de las actividades de la pestaña 3." sqref="Z3" xr:uid="{00000000-0002-0000-0200-000025000000}"/>
    <dataValidation allowBlank="1" showInputMessage="1" showErrorMessage="1" prompt="Corresponde a la magnitud programada para el cuarto trimestre. Tener presente si ésta depende o no del avance de las actividades de la pestaña 3." sqref="Y3" xr:uid="{00000000-0002-0000-0200-000026000000}"/>
    <dataValidation allowBlank="1" showInputMessage="1" showErrorMessage="1" prompt="Relacione el nombre de las evidencias que dan cuenta de la gestión trimestral. Deben ser cargadas por trimestre en la carpeta destinada para ello." sqref="N3 AC3 X3 S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AB3 W3 R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hyperlinks>
    <hyperlink ref="N30" r:id="rId1" xr:uid="{00000000-0004-0000-0200-000000000000}"/>
  </hyperlinks>
  <pageMargins left="0.7" right="0.7" top="0.75" bottom="0.75" header="0.3" footer="0.3"/>
  <pageSetup paperSize="9" orientation="portrait" r:id="rId2"/>
  <ignoredErrors>
    <ignoredError sqref="BR14:BS14" formula="1"/>
  </ignoredErrors>
  <extLst>
    <ext xmlns:x14="http://schemas.microsoft.com/office/spreadsheetml/2009/9/main" uri="{CCE6A557-97BC-4b89-ADB6-D9C93CAAB3DF}">
      <x14:dataValidations xmlns:xm="http://schemas.microsoft.com/office/excel/2006/main" xWindow="798" yWindow="565" count="5">
        <x14:dataValidation type="list" allowBlank="1" showInputMessage="1" showErrorMessage="1" xr:uid="{00000000-0002-0000-0200-00002B000000}">
          <x14:formula1>
            <xm:f>LISTAS_1!$P$2:$P$4</xm:f>
          </x14:formula1>
          <xm:sqref>B4 B20 B22 B27:B28 B30:B33 B12:B16 B9:B10</xm:sqref>
        </x14:dataValidation>
        <x14:dataValidation type="list" allowBlank="1" showInputMessage="1" showErrorMessage="1" xr:uid="{00000000-0002-0000-0200-00002C000000}">
          <x14:formula1>
            <xm:f>LISTAS_1!$R$2:$R$8</xm:f>
          </x14:formula1>
          <xm:sqref>D4 D20 D22 D27:D28 D30:D33 D12:D16 D9:D10</xm:sqref>
        </x14:dataValidation>
        <x14:dataValidation type="list" allowBlank="1" showInputMessage="1" showErrorMessage="1" xr:uid="{00000000-0002-0000-0200-00002D000000}">
          <x14:formula1>
            <xm:f>LISTAS_1!$Q$2:$Q$7</xm:f>
          </x14:formula1>
          <xm:sqref>C4 C20 C22 C27:C28 C30:C33 C12:C16 C9:C10</xm:sqref>
        </x14:dataValidation>
        <x14:dataValidation type="list" allowBlank="1" showInputMessage="1" showErrorMessage="1" xr:uid="{00000000-0002-0000-0200-00002E000000}">
          <x14:formula1>
            <xm:f>LISTAS_1!$D$2:$D$38</xm:f>
          </x14:formula1>
          <xm:sqref>A4 A9:A10 A12:A15 A27:A28 A30 A32:A33</xm:sqref>
        </x14:dataValidation>
        <x14:dataValidation type="list" allowBlank="1" showInputMessage="1" showErrorMessage="1" xr:uid="{00000000-0002-0000-0200-00002F000000}">
          <x14:formula1>
            <xm:f>LISTAS_1!$K$2:$K$3</xm:f>
          </x14:formula1>
          <xm:sqref>I4 I9:I10 I30 I12:I15 I27:I28 I32:I33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28515625" defaultRowHeight="15" x14ac:dyDescent="0.25"/>
  <cols>
    <col min="1" max="1" width="4.42578125" customWidth="1"/>
    <col min="2" max="2" width="3.28515625" style="35" bestFit="1" customWidth="1"/>
    <col min="3" max="3" width="9.28515625" style="22"/>
    <col min="4" max="4" width="198.7109375" style="23" customWidth="1"/>
    <col min="5" max="5" width="9.28515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65" customHeight="1" x14ac:dyDescent="0.25">
      <c r="B2" s="505">
        <v>1</v>
      </c>
      <c r="C2" s="506" t="s">
        <v>141</v>
      </c>
      <c r="D2" s="507"/>
      <c r="E2" s="26"/>
    </row>
    <row r="3" spans="2:5" s="25" customFormat="1" x14ac:dyDescent="0.25">
      <c r="B3" s="505"/>
      <c r="C3" s="27">
        <v>1</v>
      </c>
      <c r="D3" s="28" t="s">
        <v>503</v>
      </c>
      <c r="E3" s="26"/>
    </row>
    <row r="4" spans="2:5" s="25" customFormat="1" x14ac:dyDescent="0.25">
      <c r="B4" s="505"/>
      <c r="C4" s="27">
        <v>2</v>
      </c>
      <c r="D4" s="28" t="s">
        <v>504</v>
      </c>
      <c r="E4" s="26"/>
    </row>
    <row r="5" spans="2:5" s="25" customFormat="1" x14ac:dyDescent="0.25">
      <c r="B5" s="505"/>
      <c r="C5" s="27">
        <v>3</v>
      </c>
      <c r="D5" s="28" t="s">
        <v>505</v>
      </c>
      <c r="E5" s="26"/>
    </row>
    <row r="6" spans="2:5" s="25" customFormat="1" ht="24" x14ac:dyDescent="0.25">
      <c r="B6" s="505"/>
      <c r="C6" s="27">
        <v>4</v>
      </c>
      <c r="D6" s="28" t="s">
        <v>506</v>
      </c>
      <c r="E6" s="26"/>
    </row>
    <row r="7" spans="2:5" s="25" customFormat="1" ht="24" x14ac:dyDescent="0.25">
      <c r="B7" s="505"/>
      <c r="C7" s="27">
        <v>5</v>
      </c>
      <c r="D7" s="28" t="s">
        <v>507</v>
      </c>
      <c r="E7" s="26"/>
    </row>
    <row r="8" spans="2:5" s="25" customFormat="1" ht="24" x14ac:dyDescent="0.25">
      <c r="B8" s="505"/>
      <c r="C8" s="27">
        <v>6</v>
      </c>
      <c r="D8" s="28" t="s">
        <v>508</v>
      </c>
      <c r="E8" s="26"/>
    </row>
    <row r="9" spans="2:5" s="25" customFormat="1" ht="24" x14ac:dyDescent="0.25">
      <c r="B9" s="505"/>
      <c r="C9" s="27">
        <v>7</v>
      </c>
      <c r="D9" s="28" t="s">
        <v>509</v>
      </c>
      <c r="E9" s="26"/>
    </row>
    <row r="10" spans="2:5" s="25" customFormat="1" x14ac:dyDescent="0.25">
      <c r="B10" s="508">
        <v>2</v>
      </c>
      <c r="C10" s="506" t="s">
        <v>142</v>
      </c>
      <c r="D10" s="507"/>
      <c r="E10" s="26"/>
    </row>
    <row r="11" spans="2:5" s="25" customFormat="1" x14ac:dyDescent="0.25">
      <c r="B11" s="509"/>
      <c r="C11" s="27">
        <v>8</v>
      </c>
      <c r="D11" s="28" t="s">
        <v>510</v>
      </c>
      <c r="E11" s="26"/>
    </row>
    <row r="12" spans="2:5" s="25" customFormat="1" ht="24" x14ac:dyDescent="0.25">
      <c r="B12" s="509"/>
      <c r="C12" s="27">
        <v>9</v>
      </c>
      <c r="D12" s="28" t="s">
        <v>511</v>
      </c>
      <c r="E12" s="26"/>
    </row>
    <row r="13" spans="2:5" s="25" customFormat="1" ht="24" x14ac:dyDescent="0.25">
      <c r="B13" s="509"/>
      <c r="C13" s="27">
        <v>10</v>
      </c>
      <c r="D13" s="28" t="s">
        <v>512</v>
      </c>
      <c r="E13" s="26"/>
    </row>
    <row r="14" spans="2:5" s="25" customFormat="1" ht="24" x14ac:dyDescent="0.25">
      <c r="B14" s="509"/>
      <c r="C14" s="27">
        <v>11</v>
      </c>
      <c r="D14" s="28" t="s">
        <v>513</v>
      </c>
      <c r="E14" s="26"/>
    </row>
    <row r="15" spans="2:5" s="25" customFormat="1" ht="36" x14ac:dyDescent="0.25">
      <c r="B15" s="509"/>
      <c r="C15" s="27">
        <v>12</v>
      </c>
      <c r="D15" s="28" t="s">
        <v>514</v>
      </c>
      <c r="E15" s="26"/>
    </row>
    <row r="16" spans="2:5" s="25" customFormat="1" ht="24" x14ac:dyDescent="0.25">
      <c r="B16" s="509"/>
      <c r="C16" s="27">
        <v>13</v>
      </c>
      <c r="D16" s="28" t="s">
        <v>515</v>
      </c>
      <c r="E16" s="26"/>
    </row>
    <row r="17" spans="2:5" s="25" customFormat="1" ht="24" x14ac:dyDescent="0.25">
      <c r="B17" s="509"/>
      <c r="C17" s="27">
        <v>14</v>
      </c>
      <c r="D17" s="28" t="s">
        <v>516</v>
      </c>
      <c r="E17" s="26"/>
    </row>
    <row r="18" spans="2:5" s="25" customFormat="1" ht="24" x14ac:dyDescent="0.25">
      <c r="B18" s="510"/>
      <c r="C18" s="27">
        <v>15</v>
      </c>
      <c r="D18" s="28" t="s">
        <v>517</v>
      </c>
      <c r="E18" s="26"/>
    </row>
    <row r="19" spans="2:5" s="25" customFormat="1" x14ac:dyDescent="0.25">
      <c r="B19" s="508">
        <v>3</v>
      </c>
      <c r="C19" s="506" t="s">
        <v>143</v>
      </c>
      <c r="D19" s="507"/>
      <c r="E19" s="26"/>
    </row>
    <row r="20" spans="2:5" s="25" customFormat="1" x14ac:dyDescent="0.25">
      <c r="B20" s="509"/>
      <c r="C20" s="27">
        <v>16</v>
      </c>
      <c r="D20" s="28" t="s">
        <v>518</v>
      </c>
      <c r="E20" s="26"/>
    </row>
    <row r="21" spans="2:5" s="25" customFormat="1" ht="24" x14ac:dyDescent="0.25">
      <c r="B21" s="509"/>
      <c r="C21" s="27">
        <v>17</v>
      </c>
      <c r="D21" s="28" t="s">
        <v>519</v>
      </c>
      <c r="E21" s="26"/>
    </row>
    <row r="22" spans="2:5" s="25" customFormat="1" x14ac:dyDescent="0.25">
      <c r="B22" s="509"/>
      <c r="C22" s="27">
        <v>18</v>
      </c>
      <c r="D22" s="28" t="s">
        <v>520</v>
      </c>
      <c r="E22" s="26"/>
    </row>
    <row r="23" spans="2:5" s="25" customFormat="1" x14ac:dyDescent="0.25">
      <c r="B23" s="509"/>
      <c r="C23" s="27">
        <v>19</v>
      </c>
      <c r="D23" s="28" t="s">
        <v>521</v>
      </c>
      <c r="E23" s="26"/>
    </row>
    <row r="24" spans="2:5" s="25" customFormat="1" x14ac:dyDescent="0.25">
      <c r="B24" s="509"/>
      <c r="C24" s="27">
        <v>20</v>
      </c>
      <c r="D24" s="28" t="s">
        <v>522</v>
      </c>
      <c r="E24" s="26"/>
    </row>
    <row r="25" spans="2:5" s="25" customFormat="1" x14ac:dyDescent="0.25">
      <c r="B25" s="509"/>
      <c r="C25" s="29">
        <v>21</v>
      </c>
      <c r="D25" s="30" t="s">
        <v>523</v>
      </c>
      <c r="E25" s="26"/>
    </row>
    <row r="26" spans="2:5" s="25" customFormat="1" ht="24" x14ac:dyDescent="0.25">
      <c r="B26" s="509"/>
      <c r="C26" s="27">
        <v>22</v>
      </c>
      <c r="D26" s="28" t="s">
        <v>524</v>
      </c>
      <c r="E26" s="26"/>
    </row>
    <row r="27" spans="2:5" s="25" customFormat="1" ht="24" x14ac:dyDescent="0.25">
      <c r="B27" s="509"/>
      <c r="C27" s="27">
        <v>23</v>
      </c>
      <c r="D27" s="28" t="s">
        <v>525</v>
      </c>
      <c r="E27" s="26"/>
    </row>
    <row r="28" spans="2:5" s="25" customFormat="1" x14ac:dyDescent="0.25">
      <c r="B28" s="509"/>
      <c r="C28" s="27">
        <v>24</v>
      </c>
      <c r="D28" s="28" t="s">
        <v>526</v>
      </c>
      <c r="E28" s="26"/>
    </row>
    <row r="29" spans="2:5" s="25" customFormat="1" x14ac:dyDescent="0.25">
      <c r="B29" s="509"/>
      <c r="C29" s="27">
        <v>25</v>
      </c>
      <c r="D29" s="28" t="s">
        <v>527</v>
      </c>
      <c r="E29" s="26"/>
    </row>
    <row r="30" spans="2:5" s="25" customFormat="1" ht="36" x14ac:dyDescent="0.25">
      <c r="B30" s="509"/>
      <c r="C30" s="27">
        <v>26</v>
      </c>
      <c r="D30" s="28" t="s">
        <v>528</v>
      </c>
      <c r="E30" s="26"/>
    </row>
    <row r="31" spans="2:5" s="25" customFormat="1" ht="24" x14ac:dyDescent="0.25">
      <c r="B31" s="509"/>
      <c r="C31" s="27">
        <v>27</v>
      </c>
      <c r="D31" s="28" t="s">
        <v>529</v>
      </c>
      <c r="E31" s="26"/>
    </row>
    <row r="32" spans="2:5" s="25" customFormat="1" x14ac:dyDescent="0.25">
      <c r="B32" s="510"/>
      <c r="C32" s="27">
        <v>28</v>
      </c>
      <c r="D32" s="28" t="s">
        <v>530</v>
      </c>
      <c r="E32" s="26"/>
    </row>
    <row r="33" spans="2:5" s="25" customFormat="1" x14ac:dyDescent="0.25">
      <c r="B33" s="508">
        <v>4</v>
      </c>
      <c r="C33" s="506" t="s">
        <v>144</v>
      </c>
      <c r="D33" s="507"/>
      <c r="E33" s="26"/>
    </row>
    <row r="34" spans="2:5" s="25" customFormat="1" x14ac:dyDescent="0.25">
      <c r="B34" s="509"/>
      <c r="C34" s="27">
        <v>29</v>
      </c>
      <c r="D34" s="28" t="s">
        <v>145</v>
      </c>
      <c r="E34" s="26"/>
    </row>
    <row r="35" spans="2:5" s="25" customFormat="1" x14ac:dyDescent="0.25">
      <c r="B35" s="509"/>
      <c r="C35" s="27">
        <v>30</v>
      </c>
      <c r="D35" s="28" t="s">
        <v>146</v>
      </c>
      <c r="E35" s="26"/>
    </row>
    <row r="36" spans="2:5" s="25" customFormat="1" x14ac:dyDescent="0.25">
      <c r="B36" s="509"/>
      <c r="C36" s="27">
        <v>31</v>
      </c>
      <c r="D36" s="28" t="s">
        <v>147</v>
      </c>
      <c r="E36" s="26"/>
    </row>
    <row r="37" spans="2:5" s="25" customFormat="1" x14ac:dyDescent="0.25">
      <c r="B37" s="509"/>
      <c r="C37" s="27">
        <v>32</v>
      </c>
      <c r="D37" s="28" t="s">
        <v>148</v>
      </c>
      <c r="E37" s="26"/>
    </row>
    <row r="38" spans="2:5" s="25" customFormat="1" ht="24" x14ac:dyDescent="0.25">
      <c r="B38" s="509"/>
      <c r="C38" s="27">
        <v>33</v>
      </c>
      <c r="D38" s="28" t="s">
        <v>149</v>
      </c>
      <c r="E38" s="26"/>
    </row>
    <row r="39" spans="2:5" s="25" customFormat="1" x14ac:dyDescent="0.25">
      <c r="B39" s="509"/>
      <c r="C39" s="27">
        <v>34</v>
      </c>
      <c r="D39" s="28" t="s">
        <v>150</v>
      </c>
      <c r="E39" s="26"/>
    </row>
    <row r="40" spans="2:5" s="25" customFormat="1" ht="36" x14ac:dyDescent="0.25">
      <c r="B40" s="509"/>
      <c r="C40" s="27">
        <v>35</v>
      </c>
      <c r="D40" s="28" t="s">
        <v>151</v>
      </c>
      <c r="E40" s="26"/>
    </row>
    <row r="41" spans="2:5" s="25" customFormat="1" ht="24" x14ac:dyDescent="0.25">
      <c r="B41" s="509"/>
      <c r="C41" s="27">
        <v>36</v>
      </c>
      <c r="D41" s="28" t="s">
        <v>152</v>
      </c>
      <c r="E41" s="26"/>
    </row>
    <row r="42" spans="2:5" s="25" customFormat="1" ht="36" x14ac:dyDescent="0.25">
      <c r="B42" s="509"/>
      <c r="C42" s="27">
        <v>37</v>
      </c>
      <c r="D42" s="28" t="s">
        <v>153</v>
      </c>
      <c r="E42" s="26"/>
    </row>
    <row r="43" spans="2:5" s="25" customFormat="1" ht="24" x14ac:dyDescent="0.25">
      <c r="B43" s="510"/>
      <c r="C43" s="27">
        <v>38</v>
      </c>
      <c r="D43" s="28" t="s">
        <v>154</v>
      </c>
      <c r="E43" s="26"/>
    </row>
    <row r="44" spans="2:5" s="25" customFormat="1" x14ac:dyDescent="0.25">
      <c r="B44" s="508">
        <v>5</v>
      </c>
      <c r="C44" s="506" t="s">
        <v>155</v>
      </c>
      <c r="D44" s="507"/>
      <c r="E44" s="26"/>
    </row>
    <row r="45" spans="2:5" s="25" customFormat="1" x14ac:dyDescent="0.25">
      <c r="B45" s="509"/>
      <c r="C45" s="27">
        <v>39</v>
      </c>
      <c r="D45" s="28" t="s">
        <v>156</v>
      </c>
      <c r="E45" s="26"/>
    </row>
    <row r="46" spans="2:5" s="25" customFormat="1" x14ac:dyDescent="0.25">
      <c r="B46" s="509"/>
      <c r="C46" s="27">
        <v>40</v>
      </c>
      <c r="D46" s="28" t="s">
        <v>157</v>
      </c>
      <c r="E46" s="26"/>
    </row>
    <row r="47" spans="2:5" s="25" customFormat="1" x14ac:dyDescent="0.25">
      <c r="B47" s="509"/>
      <c r="C47" s="27">
        <v>41</v>
      </c>
      <c r="D47" s="28" t="s">
        <v>158</v>
      </c>
      <c r="E47" s="26"/>
    </row>
    <row r="48" spans="2:5" s="25" customFormat="1" ht="24" x14ac:dyDescent="0.25">
      <c r="B48" s="509"/>
      <c r="C48" s="27">
        <v>42</v>
      </c>
      <c r="D48" s="28" t="s">
        <v>159</v>
      </c>
      <c r="E48" s="26"/>
    </row>
    <row r="49" spans="2:5" s="25" customFormat="1" x14ac:dyDescent="0.25">
      <c r="B49" s="509"/>
      <c r="C49" s="27">
        <v>43</v>
      </c>
      <c r="D49" s="28" t="s">
        <v>160</v>
      </c>
      <c r="E49" s="26"/>
    </row>
    <row r="50" spans="2:5" s="25" customFormat="1" ht="24" x14ac:dyDescent="0.25">
      <c r="B50" s="509"/>
      <c r="C50" s="27">
        <v>44</v>
      </c>
      <c r="D50" s="28" t="s">
        <v>161</v>
      </c>
      <c r="E50" s="26"/>
    </row>
    <row r="51" spans="2:5" s="25" customFormat="1" ht="24" x14ac:dyDescent="0.25">
      <c r="B51" s="509"/>
      <c r="C51" s="27">
        <v>45</v>
      </c>
      <c r="D51" s="28" t="s">
        <v>162</v>
      </c>
      <c r="E51" s="26"/>
    </row>
    <row r="52" spans="2:5" s="25" customFormat="1" x14ac:dyDescent="0.25">
      <c r="B52" s="509"/>
      <c r="C52" s="27">
        <v>46</v>
      </c>
      <c r="D52" s="28" t="s">
        <v>163</v>
      </c>
      <c r="E52" s="26"/>
    </row>
    <row r="53" spans="2:5" s="25" customFormat="1" x14ac:dyDescent="0.25">
      <c r="B53" s="510"/>
      <c r="C53" s="27">
        <v>47</v>
      </c>
      <c r="D53" s="28" t="s">
        <v>164</v>
      </c>
      <c r="E53" s="26"/>
    </row>
    <row r="54" spans="2:5" s="25" customFormat="1" x14ac:dyDescent="0.25">
      <c r="B54" s="508">
        <v>6</v>
      </c>
      <c r="C54" s="506" t="s">
        <v>165</v>
      </c>
      <c r="D54" s="507"/>
      <c r="E54" s="26"/>
    </row>
    <row r="55" spans="2:5" s="25" customFormat="1" x14ac:dyDescent="0.25">
      <c r="B55" s="509"/>
      <c r="C55" s="27">
        <v>48</v>
      </c>
      <c r="D55" s="28" t="s">
        <v>166</v>
      </c>
      <c r="E55" s="26"/>
    </row>
    <row r="56" spans="2:5" s="25" customFormat="1" ht="24" x14ac:dyDescent="0.25">
      <c r="B56" s="509"/>
      <c r="C56" s="27">
        <v>49</v>
      </c>
      <c r="D56" s="28" t="s">
        <v>167</v>
      </c>
      <c r="E56" s="26"/>
    </row>
    <row r="57" spans="2:5" s="25" customFormat="1" ht="24" x14ac:dyDescent="0.25">
      <c r="B57" s="509"/>
      <c r="C57" s="27">
        <v>50</v>
      </c>
      <c r="D57" s="28" t="s">
        <v>168</v>
      </c>
      <c r="E57" s="26"/>
    </row>
    <row r="58" spans="2:5" s="25" customFormat="1" ht="24" x14ac:dyDescent="0.25">
      <c r="B58" s="509"/>
      <c r="C58" s="27">
        <v>51</v>
      </c>
      <c r="D58" s="28" t="s">
        <v>169</v>
      </c>
      <c r="E58" s="26"/>
    </row>
    <row r="59" spans="2:5" s="25" customFormat="1" x14ac:dyDescent="0.25">
      <c r="B59" s="509"/>
      <c r="C59" s="27">
        <v>52</v>
      </c>
      <c r="D59" s="28" t="s">
        <v>170</v>
      </c>
      <c r="E59" s="26"/>
    </row>
    <row r="60" spans="2:5" s="25" customFormat="1" x14ac:dyDescent="0.25">
      <c r="B60" s="509"/>
      <c r="C60" s="27">
        <v>53</v>
      </c>
      <c r="D60" s="28" t="s">
        <v>171</v>
      </c>
      <c r="E60" s="26"/>
    </row>
    <row r="61" spans="2:5" s="25" customFormat="1" ht="24" x14ac:dyDescent="0.25">
      <c r="B61" s="509"/>
      <c r="C61" s="27">
        <v>54</v>
      </c>
      <c r="D61" s="28" t="s">
        <v>172</v>
      </c>
      <c r="E61" s="26"/>
    </row>
    <row r="62" spans="2:5" s="25" customFormat="1" x14ac:dyDescent="0.25">
      <c r="B62" s="510"/>
      <c r="C62" s="27">
        <v>55</v>
      </c>
      <c r="D62" s="28" t="s">
        <v>173</v>
      </c>
      <c r="E62" s="26"/>
    </row>
    <row r="63" spans="2:5" s="25" customFormat="1" x14ac:dyDescent="0.25">
      <c r="B63" s="508">
        <v>7</v>
      </c>
      <c r="C63" s="506" t="s">
        <v>174</v>
      </c>
      <c r="D63" s="507"/>
      <c r="E63" s="26"/>
    </row>
    <row r="64" spans="2:5" s="25" customFormat="1" x14ac:dyDescent="0.25">
      <c r="B64" s="509"/>
      <c r="C64" s="27">
        <v>56</v>
      </c>
      <c r="D64" s="28" t="s">
        <v>175</v>
      </c>
      <c r="E64" s="26"/>
    </row>
    <row r="65" spans="2:5" s="25" customFormat="1" x14ac:dyDescent="0.25">
      <c r="B65" s="509"/>
      <c r="C65" s="27">
        <v>57</v>
      </c>
      <c r="D65" s="28" t="s">
        <v>176</v>
      </c>
      <c r="E65" s="26"/>
    </row>
    <row r="66" spans="2:5" s="25" customFormat="1" x14ac:dyDescent="0.25">
      <c r="B66" s="509"/>
      <c r="C66" s="27">
        <v>58</v>
      </c>
      <c r="D66" s="28" t="s">
        <v>177</v>
      </c>
      <c r="E66" s="26"/>
    </row>
    <row r="67" spans="2:5" s="25" customFormat="1" ht="24" x14ac:dyDescent="0.25">
      <c r="B67" s="509"/>
      <c r="C67" s="27">
        <v>59</v>
      </c>
      <c r="D67" s="28" t="s">
        <v>178</v>
      </c>
      <c r="E67" s="26"/>
    </row>
    <row r="68" spans="2:5" s="25" customFormat="1" ht="24" x14ac:dyDescent="0.25">
      <c r="B68" s="510"/>
      <c r="C68" s="27">
        <v>60</v>
      </c>
      <c r="D68" s="28" t="s">
        <v>179</v>
      </c>
      <c r="E68" s="26"/>
    </row>
    <row r="69" spans="2:5" s="25" customFormat="1" x14ac:dyDescent="0.25">
      <c r="B69" s="508">
        <v>8</v>
      </c>
      <c r="C69" s="506" t="s">
        <v>180</v>
      </c>
      <c r="D69" s="507"/>
      <c r="E69" s="26"/>
    </row>
    <row r="70" spans="2:5" s="25" customFormat="1" x14ac:dyDescent="0.25">
      <c r="B70" s="509"/>
      <c r="C70" s="27">
        <v>61</v>
      </c>
      <c r="D70" s="28" t="s">
        <v>181</v>
      </c>
      <c r="E70" s="26"/>
    </row>
    <row r="71" spans="2:5" s="25" customFormat="1" x14ac:dyDescent="0.25">
      <c r="B71" s="509"/>
      <c r="C71" s="27">
        <v>62</v>
      </c>
      <c r="D71" s="28" t="s">
        <v>182</v>
      </c>
      <c r="E71" s="26"/>
    </row>
    <row r="72" spans="2:5" s="25" customFormat="1" ht="24" x14ac:dyDescent="0.25">
      <c r="B72" s="509"/>
      <c r="C72" s="27">
        <v>63</v>
      </c>
      <c r="D72" s="28" t="s">
        <v>183</v>
      </c>
      <c r="E72" s="26"/>
    </row>
    <row r="73" spans="2:5" s="25" customFormat="1" ht="24" x14ac:dyDescent="0.25">
      <c r="B73" s="509"/>
      <c r="C73" s="27">
        <v>64</v>
      </c>
      <c r="D73" s="28" t="s">
        <v>184</v>
      </c>
      <c r="E73" s="26"/>
    </row>
    <row r="74" spans="2:5" s="25" customFormat="1" x14ac:dyDescent="0.25">
      <c r="B74" s="509"/>
      <c r="C74" s="27">
        <v>65</v>
      </c>
      <c r="D74" s="28" t="s">
        <v>185</v>
      </c>
      <c r="E74" s="26"/>
    </row>
    <row r="75" spans="2:5" s="25" customFormat="1" x14ac:dyDescent="0.25">
      <c r="B75" s="509"/>
      <c r="C75" s="27">
        <v>66</v>
      </c>
      <c r="D75" s="28" t="s">
        <v>186</v>
      </c>
      <c r="E75" s="26"/>
    </row>
    <row r="76" spans="2:5" s="25" customFormat="1" ht="24" x14ac:dyDescent="0.25">
      <c r="B76" s="509"/>
      <c r="C76" s="27">
        <v>67</v>
      </c>
      <c r="D76" s="28" t="s">
        <v>187</v>
      </c>
      <c r="E76" s="26"/>
    </row>
    <row r="77" spans="2:5" s="25" customFormat="1" x14ac:dyDescent="0.25">
      <c r="B77" s="509"/>
      <c r="C77" s="27">
        <v>68</v>
      </c>
      <c r="D77" s="28" t="s">
        <v>188</v>
      </c>
      <c r="E77" s="26"/>
    </row>
    <row r="78" spans="2:5" s="25" customFormat="1" x14ac:dyDescent="0.25">
      <c r="B78" s="509"/>
      <c r="C78" s="27">
        <v>69</v>
      </c>
      <c r="D78" s="28" t="s">
        <v>189</v>
      </c>
      <c r="E78" s="26"/>
    </row>
    <row r="79" spans="2:5" s="25" customFormat="1" x14ac:dyDescent="0.25">
      <c r="B79" s="509"/>
      <c r="C79" s="27">
        <v>70</v>
      </c>
      <c r="D79" s="28" t="s">
        <v>190</v>
      </c>
      <c r="E79" s="26"/>
    </row>
    <row r="80" spans="2:5" s="25" customFormat="1" ht="24" x14ac:dyDescent="0.25">
      <c r="B80" s="509"/>
      <c r="C80" s="27">
        <v>71</v>
      </c>
      <c r="D80" s="28" t="s">
        <v>191</v>
      </c>
      <c r="E80" s="26"/>
    </row>
    <row r="81" spans="2:5" s="25" customFormat="1" x14ac:dyDescent="0.25">
      <c r="B81" s="510"/>
      <c r="C81" s="27">
        <v>72</v>
      </c>
      <c r="D81" s="28" t="s">
        <v>192</v>
      </c>
      <c r="E81" s="26"/>
    </row>
    <row r="82" spans="2:5" s="25" customFormat="1" x14ac:dyDescent="0.25">
      <c r="B82" s="508">
        <v>9</v>
      </c>
      <c r="C82" s="506" t="s">
        <v>193</v>
      </c>
      <c r="D82" s="507"/>
      <c r="E82" s="26"/>
    </row>
    <row r="83" spans="2:5" s="25" customFormat="1" ht="24" x14ac:dyDescent="0.25">
      <c r="B83" s="509"/>
      <c r="C83" s="27">
        <v>73</v>
      </c>
      <c r="D83" s="28" t="s">
        <v>194</v>
      </c>
      <c r="E83" s="26"/>
    </row>
    <row r="84" spans="2:5" s="25" customFormat="1" ht="24" x14ac:dyDescent="0.25">
      <c r="B84" s="509"/>
      <c r="C84" s="27">
        <v>74</v>
      </c>
      <c r="D84" s="28" t="s">
        <v>195</v>
      </c>
      <c r="E84" s="26"/>
    </row>
    <row r="85" spans="2:5" s="25" customFormat="1" ht="24" x14ac:dyDescent="0.25">
      <c r="B85" s="509"/>
      <c r="C85" s="27">
        <v>75</v>
      </c>
      <c r="D85" s="28" t="s">
        <v>196</v>
      </c>
      <c r="E85" s="26"/>
    </row>
    <row r="86" spans="2:5" s="25" customFormat="1" ht="24" x14ac:dyDescent="0.25">
      <c r="B86" s="509"/>
      <c r="C86" s="27">
        <v>76</v>
      </c>
      <c r="D86" s="28" t="s">
        <v>197</v>
      </c>
      <c r="E86" s="26"/>
    </row>
    <row r="87" spans="2:5" s="25" customFormat="1" ht="24" x14ac:dyDescent="0.25">
      <c r="B87" s="509"/>
      <c r="C87" s="27">
        <v>77</v>
      </c>
      <c r="D87" s="28" t="s">
        <v>198</v>
      </c>
      <c r="E87" s="26"/>
    </row>
    <row r="88" spans="2:5" s="25" customFormat="1" ht="24" x14ac:dyDescent="0.25">
      <c r="B88" s="509"/>
      <c r="C88" s="27">
        <v>78</v>
      </c>
      <c r="D88" s="28" t="s">
        <v>199</v>
      </c>
      <c r="E88" s="26"/>
    </row>
    <row r="89" spans="2:5" s="25" customFormat="1" ht="24" x14ac:dyDescent="0.25">
      <c r="B89" s="509"/>
      <c r="C89" s="27">
        <v>79</v>
      </c>
      <c r="D89" s="28" t="s">
        <v>200</v>
      </c>
      <c r="E89" s="26"/>
    </row>
    <row r="90" spans="2:5" s="25" customFormat="1" x14ac:dyDescent="0.25">
      <c r="B90" s="510"/>
      <c r="C90" s="27">
        <v>80</v>
      </c>
      <c r="D90" s="28" t="s">
        <v>201</v>
      </c>
      <c r="E90" s="26"/>
    </row>
    <row r="91" spans="2:5" s="25" customFormat="1" x14ac:dyDescent="0.25">
      <c r="B91" s="508">
        <v>10</v>
      </c>
      <c r="C91" s="506" t="s">
        <v>202</v>
      </c>
      <c r="D91" s="507"/>
      <c r="E91" s="26"/>
    </row>
    <row r="92" spans="2:5" s="25" customFormat="1" x14ac:dyDescent="0.25">
      <c r="B92" s="509"/>
      <c r="C92" s="27">
        <v>81</v>
      </c>
      <c r="D92" s="28" t="s">
        <v>203</v>
      </c>
      <c r="E92" s="26"/>
    </row>
    <row r="93" spans="2:5" s="25" customFormat="1" x14ac:dyDescent="0.25">
      <c r="B93" s="509"/>
      <c r="C93" s="27">
        <v>82</v>
      </c>
      <c r="D93" s="28" t="s">
        <v>204</v>
      </c>
      <c r="E93" s="26"/>
    </row>
    <row r="94" spans="2:5" s="25" customFormat="1" x14ac:dyDescent="0.25">
      <c r="B94" s="509"/>
      <c r="C94" s="27">
        <v>83</v>
      </c>
      <c r="D94" s="28" t="s">
        <v>205</v>
      </c>
      <c r="E94" s="26"/>
    </row>
    <row r="95" spans="2:5" s="25" customFormat="1" x14ac:dyDescent="0.25">
      <c r="B95" s="509"/>
      <c r="C95" s="27">
        <v>84</v>
      </c>
      <c r="D95" s="28" t="s">
        <v>206</v>
      </c>
      <c r="E95" s="26"/>
    </row>
    <row r="96" spans="2:5" s="25" customFormat="1" x14ac:dyDescent="0.25">
      <c r="B96" s="509"/>
      <c r="C96" s="27">
        <v>85</v>
      </c>
      <c r="D96" s="28" t="s">
        <v>207</v>
      </c>
      <c r="E96" s="26"/>
    </row>
    <row r="97" spans="2:5" s="25" customFormat="1" x14ac:dyDescent="0.25">
      <c r="B97" s="509"/>
      <c r="C97" s="27">
        <v>86</v>
      </c>
      <c r="D97" s="28" t="s">
        <v>208</v>
      </c>
      <c r="E97" s="26"/>
    </row>
    <row r="98" spans="2:5" s="25" customFormat="1" x14ac:dyDescent="0.25">
      <c r="B98" s="509"/>
      <c r="C98" s="27">
        <v>87</v>
      </c>
      <c r="D98" s="28" t="s">
        <v>209</v>
      </c>
      <c r="E98" s="26"/>
    </row>
    <row r="99" spans="2:5" s="25" customFormat="1" x14ac:dyDescent="0.25">
      <c r="B99" s="509"/>
      <c r="C99" s="27">
        <v>88</v>
      </c>
      <c r="D99" s="28" t="s">
        <v>210</v>
      </c>
      <c r="E99" s="26"/>
    </row>
    <row r="100" spans="2:5" s="25" customFormat="1" ht="24" x14ac:dyDescent="0.25">
      <c r="B100" s="509"/>
      <c r="C100" s="27">
        <v>89</v>
      </c>
      <c r="D100" s="28" t="s">
        <v>211</v>
      </c>
      <c r="E100" s="26"/>
    </row>
    <row r="101" spans="2:5" s="25" customFormat="1" x14ac:dyDescent="0.25">
      <c r="B101" s="510"/>
      <c r="C101" s="27">
        <v>90</v>
      </c>
      <c r="D101" s="28" t="s">
        <v>212</v>
      </c>
      <c r="E101" s="26"/>
    </row>
    <row r="102" spans="2:5" s="25" customFormat="1" x14ac:dyDescent="0.25">
      <c r="B102" s="508">
        <v>11</v>
      </c>
      <c r="C102" s="506" t="s">
        <v>213</v>
      </c>
      <c r="D102" s="507"/>
      <c r="E102" s="26"/>
    </row>
    <row r="103" spans="2:5" s="25" customFormat="1" x14ac:dyDescent="0.25">
      <c r="B103" s="509"/>
      <c r="C103" s="29">
        <v>91</v>
      </c>
      <c r="D103" s="30" t="s">
        <v>214</v>
      </c>
      <c r="E103" s="26"/>
    </row>
    <row r="104" spans="2:5" s="25" customFormat="1" ht="24" x14ac:dyDescent="0.25">
      <c r="B104" s="509"/>
      <c r="C104" s="29">
        <v>92</v>
      </c>
      <c r="D104" s="30" t="s">
        <v>215</v>
      </c>
      <c r="E104" s="26"/>
    </row>
    <row r="105" spans="2:5" s="25" customFormat="1" x14ac:dyDescent="0.25">
      <c r="B105" s="509"/>
      <c r="C105" s="27">
        <v>93</v>
      </c>
      <c r="D105" s="28" t="s">
        <v>216</v>
      </c>
      <c r="E105" s="26"/>
    </row>
    <row r="106" spans="2:5" s="25" customFormat="1" x14ac:dyDescent="0.25">
      <c r="B106" s="509"/>
      <c r="C106" s="27">
        <v>94</v>
      </c>
      <c r="D106" s="28" t="s">
        <v>217</v>
      </c>
      <c r="E106" s="26"/>
    </row>
    <row r="107" spans="2:5" s="25" customFormat="1" ht="24" x14ac:dyDescent="0.25">
      <c r="B107" s="509"/>
      <c r="C107" s="27">
        <v>95</v>
      </c>
      <c r="D107" s="28" t="s">
        <v>218</v>
      </c>
      <c r="E107" s="26"/>
    </row>
    <row r="108" spans="2:5" s="25" customFormat="1" x14ac:dyDescent="0.25">
      <c r="B108" s="509"/>
      <c r="C108" s="27">
        <v>96</v>
      </c>
      <c r="D108" s="28" t="s">
        <v>219</v>
      </c>
      <c r="E108" s="26"/>
    </row>
    <row r="109" spans="2:5" s="25" customFormat="1" x14ac:dyDescent="0.25">
      <c r="B109" s="509"/>
      <c r="C109" s="27">
        <v>97</v>
      </c>
      <c r="D109" s="28" t="s">
        <v>220</v>
      </c>
      <c r="E109" s="26"/>
    </row>
    <row r="110" spans="2:5" s="25" customFormat="1" x14ac:dyDescent="0.25">
      <c r="B110" s="509"/>
      <c r="C110" s="27">
        <v>98</v>
      </c>
      <c r="D110" s="28" t="s">
        <v>221</v>
      </c>
      <c r="E110" s="26"/>
    </row>
    <row r="111" spans="2:5" s="25" customFormat="1" ht="36" x14ac:dyDescent="0.25">
      <c r="B111" s="509"/>
      <c r="C111" s="27">
        <v>99</v>
      </c>
      <c r="D111" s="28" t="s">
        <v>222</v>
      </c>
      <c r="E111" s="26"/>
    </row>
    <row r="112" spans="2:5" s="25" customFormat="1" x14ac:dyDescent="0.25">
      <c r="B112" s="510"/>
      <c r="C112" s="27">
        <v>100</v>
      </c>
      <c r="D112" s="28" t="s">
        <v>223</v>
      </c>
      <c r="E112" s="26"/>
    </row>
    <row r="113" spans="2:5" s="25" customFormat="1" x14ac:dyDescent="0.25">
      <c r="B113" s="508">
        <v>12</v>
      </c>
      <c r="C113" s="506" t="s">
        <v>224</v>
      </c>
      <c r="D113" s="507"/>
      <c r="E113" s="26"/>
    </row>
    <row r="114" spans="2:5" s="25" customFormat="1" ht="24" x14ac:dyDescent="0.25">
      <c r="B114" s="509"/>
      <c r="C114" s="27">
        <v>101</v>
      </c>
      <c r="D114" s="28" t="s">
        <v>225</v>
      </c>
      <c r="E114" s="26"/>
    </row>
    <row r="115" spans="2:5" s="25" customFormat="1" x14ac:dyDescent="0.25">
      <c r="B115" s="509"/>
      <c r="C115" s="27">
        <v>102</v>
      </c>
      <c r="D115" s="28" t="s">
        <v>226</v>
      </c>
      <c r="E115" s="26"/>
    </row>
    <row r="116" spans="2:5" s="25" customFormat="1" ht="24" x14ac:dyDescent="0.25">
      <c r="B116" s="509"/>
      <c r="C116" s="27">
        <v>103</v>
      </c>
      <c r="D116" s="28" t="s">
        <v>227</v>
      </c>
      <c r="E116" s="26"/>
    </row>
    <row r="117" spans="2:5" s="25" customFormat="1" ht="24" x14ac:dyDescent="0.25">
      <c r="B117" s="509"/>
      <c r="C117" s="27">
        <v>104</v>
      </c>
      <c r="D117" s="28" t="s">
        <v>228</v>
      </c>
      <c r="E117" s="26"/>
    </row>
    <row r="118" spans="2:5" s="25" customFormat="1" x14ac:dyDescent="0.25">
      <c r="B118" s="509"/>
      <c r="C118" s="27">
        <v>105</v>
      </c>
      <c r="D118" s="28" t="s">
        <v>229</v>
      </c>
      <c r="E118" s="26"/>
    </row>
    <row r="119" spans="2:5" s="25" customFormat="1" x14ac:dyDescent="0.25">
      <c r="B119" s="509"/>
      <c r="C119" s="27">
        <v>106</v>
      </c>
      <c r="D119" s="28" t="s">
        <v>230</v>
      </c>
      <c r="E119" s="26"/>
    </row>
    <row r="120" spans="2:5" s="25" customFormat="1" x14ac:dyDescent="0.25">
      <c r="B120" s="509"/>
      <c r="C120" s="27">
        <v>107</v>
      </c>
      <c r="D120" s="28" t="s">
        <v>231</v>
      </c>
      <c r="E120" s="26"/>
    </row>
    <row r="121" spans="2:5" s="25" customFormat="1" x14ac:dyDescent="0.25">
      <c r="B121" s="509"/>
      <c r="C121" s="27">
        <v>108</v>
      </c>
      <c r="D121" s="28" t="s">
        <v>232</v>
      </c>
      <c r="E121" s="26"/>
    </row>
    <row r="122" spans="2:5" s="25" customFormat="1" x14ac:dyDescent="0.25">
      <c r="B122" s="509"/>
      <c r="C122" s="27">
        <v>109</v>
      </c>
      <c r="D122" s="28" t="s">
        <v>233</v>
      </c>
      <c r="E122" s="26"/>
    </row>
    <row r="123" spans="2:5" s="25" customFormat="1" x14ac:dyDescent="0.25">
      <c r="B123" s="509"/>
      <c r="C123" s="27">
        <v>110</v>
      </c>
      <c r="D123" s="28" t="s">
        <v>234</v>
      </c>
      <c r="E123" s="26"/>
    </row>
    <row r="124" spans="2:5" s="25" customFormat="1" ht="36" x14ac:dyDescent="0.25">
      <c r="B124" s="510"/>
      <c r="C124" s="27">
        <v>111</v>
      </c>
      <c r="D124" s="28" t="s">
        <v>235</v>
      </c>
      <c r="E124" s="26"/>
    </row>
    <row r="125" spans="2:5" s="25" customFormat="1" x14ac:dyDescent="0.25">
      <c r="B125" s="508">
        <v>13</v>
      </c>
      <c r="C125" s="506" t="s">
        <v>236</v>
      </c>
      <c r="D125" s="507"/>
      <c r="E125" s="26"/>
    </row>
    <row r="126" spans="2:5" s="25" customFormat="1" x14ac:dyDescent="0.25">
      <c r="B126" s="509"/>
      <c r="C126" s="27">
        <v>112</v>
      </c>
      <c r="D126" s="28" t="s">
        <v>237</v>
      </c>
      <c r="E126" s="26"/>
    </row>
    <row r="127" spans="2:5" s="25" customFormat="1" x14ac:dyDescent="0.25">
      <c r="B127" s="509"/>
      <c r="C127" s="27">
        <v>113</v>
      </c>
      <c r="D127" s="28" t="s">
        <v>238</v>
      </c>
      <c r="E127" s="26"/>
    </row>
    <row r="128" spans="2:5" s="25" customFormat="1" x14ac:dyDescent="0.25">
      <c r="B128" s="509"/>
      <c r="C128" s="27">
        <v>114</v>
      </c>
      <c r="D128" s="28" t="s">
        <v>239</v>
      </c>
      <c r="E128" s="26"/>
    </row>
    <row r="129" spans="2:5" s="25" customFormat="1" ht="36" x14ac:dyDescent="0.25">
      <c r="B129" s="509"/>
      <c r="C129" s="27">
        <v>115</v>
      </c>
      <c r="D129" s="28" t="s">
        <v>240</v>
      </c>
      <c r="E129" s="26"/>
    </row>
    <row r="130" spans="2:5" s="25" customFormat="1" ht="24" x14ac:dyDescent="0.25">
      <c r="B130" s="510"/>
      <c r="C130" s="27">
        <v>116</v>
      </c>
      <c r="D130" s="28" t="s">
        <v>241</v>
      </c>
      <c r="E130" s="26"/>
    </row>
    <row r="131" spans="2:5" s="25" customFormat="1" x14ac:dyDescent="0.25">
      <c r="B131" s="508">
        <v>14</v>
      </c>
      <c r="C131" s="506" t="s">
        <v>242</v>
      </c>
      <c r="D131" s="507"/>
      <c r="E131" s="26"/>
    </row>
    <row r="132" spans="2:5" s="25" customFormat="1" x14ac:dyDescent="0.25">
      <c r="B132" s="509"/>
      <c r="C132" s="27">
        <v>117</v>
      </c>
      <c r="D132" s="28" t="s">
        <v>243</v>
      </c>
      <c r="E132" s="26"/>
    </row>
    <row r="133" spans="2:5" s="25" customFormat="1" ht="24" x14ac:dyDescent="0.25">
      <c r="B133" s="509"/>
      <c r="C133" s="27">
        <v>118</v>
      </c>
      <c r="D133" s="28" t="s">
        <v>244</v>
      </c>
      <c r="E133" s="26"/>
    </row>
    <row r="134" spans="2:5" s="25" customFormat="1" x14ac:dyDescent="0.25">
      <c r="B134" s="509"/>
      <c r="C134" s="27">
        <v>119</v>
      </c>
      <c r="D134" s="28" t="s">
        <v>245</v>
      </c>
      <c r="E134" s="26"/>
    </row>
    <row r="135" spans="2:5" s="25" customFormat="1" ht="24" x14ac:dyDescent="0.25">
      <c r="B135" s="509"/>
      <c r="C135" s="27">
        <v>120</v>
      </c>
      <c r="D135" s="28" t="s">
        <v>246</v>
      </c>
      <c r="E135" s="26"/>
    </row>
    <row r="136" spans="2:5" s="25" customFormat="1" x14ac:dyDescent="0.25">
      <c r="B136" s="509"/>
      <c r="C136" s="27">
        <v>121</v>
      </c>
      <c r="D136" s="28" t="s">
        <v>247</v>
      </c>
      <c r="E136" s="26"/>
    </row>
    <row r="137" spans="2:5" s="25" customFormat="1" ht="36" x14ac:dyDescent="0.25">
      <c r="B137" s="509"/>
      <c r="C137" s="27">
        <v>122</v>
      </c>
      <c r="D137" s="28" t="s">
        <v>248</v>
      </c>
      <c r="E137" s="26"/>
    </row>
    <row r="138" spans="2:5" s="25" customFormat="1" ht="24" x14ac:dyDescent="0.25">
      <c r="B138" s="509"/>
      <c r="C138" s="27">
        <v>123</v>
      </c>
      <c r="D138" s="28" t="s">
        <v>249</v>
      </c>
      <c r="E138" s="26"/>
    </row>
    <row r="139" spans="2:5" s="25" customFormat="1" ht="36" x14ac:dyDescent="0.25">
      <c r="B139" s="509"/>
      <c r="C139" s="27">
        <v>124</v>
      </c>
      <c r="D139" s="28" t="s">
        <v>250</v>
      </c>
      <c r="E139" s="26"/>
    </row>
    <row r="140" spans="2:5" s="25" customFormat="1" x14ac:dyDescent="0.25">
      <c r="B140" s="509"/>
      <c r="C140" s="27">
        <v>125</v>
      </c>
      <c r="D140" s="28" t="s">
        <v>251</v>
      </c>
      <c r="E140" s="26"/>
    </row>
    <row r="141" spans="2:5" s="25" customFormat="1" ht="24" x14ac:dyDescent="0.25">
      <c r="B141" s="510"/>
      <c r="C141" s="27">
        <v>126</v>
      </c>
      <c r="D141" s="28" t="s">
        <v>252</v>
      </c>
      <c r="E141" s="26"/>
    </row>
    <row r="142" spans="2:5" s="25" customFormat="1" x14ac:dyDescent="0.25">
      <c r="B142" s="508">
        <v>15</v>
      </c>
      <c r="C142" s="506" t="s">
        <v>253</v>
      </c>
      <c r="D142" s="507"/>
      <c r="E142" s="26"/>
    </row>
    <row r="143" spans="2:5" s="25" customFormat="1" ht="24" x14ac:dyDescent="0.25">
      <c r="B143" s="509"/>
      <c r="C143" s="27">
        <v>127</v>
      </c>
      <c r="D143" s="28" t="s">
        <v>254</v>
      </c>
      <c r="E143" s="26"/>
    </row>
    <row r="144" spans="2:5" s="25" customFormat="1" x14ac:dyDescent="0.25">
      <c r="B144" s="509"/>
      <c r="C144" s="27">
        <v>128</v>
      </c>
      <c r="D144" s="28" t="s">
        <v>255</v>
      </c>
      <c r="E144" s="26"/>
    </row>
    <row r="145" spans="2:5" s="25" customFormat="1" x14ac:dyDescent="0.25">
      <c r="B145" s="509"/>
      <c r="C145" s="27">
        <v>129</v>
      </c>
      <c r="D145" s="28" t="s">
        <v>256</v>
      </c>
      <c r="E145" s="26"/>
    </row>
    <row r="146" spans="2:5" s="25" customFormat="1" x14ac:dyDescent="0.25">
      <c r="B146" s="509"/>
      <c r="C146" s="27">
        <v>130</v>
      </c>
      <c r="D146" s="28" t="s">
        <v>257</v>
      </c>
      <c r="E146" s="26"/>
    </row>
    <row r="147" spans="2:5" s="25" customFormat="1" x14ac:dyDescent="0.25">
      <c r="B147" s="509"/>
      <c r="C147" s="27">
        <v>131</v>
      </c>
      <c r="D147" s="28" t="s">
        <v>258</v>
      </c>
      <c r="E147" s="26"/>
    </row>
    <row r="148" spans="2:5" s="25" customFormat="1" x14ac:dyDescent="0.25">
      <c r="B148" s="509"/>
      <c r="C148" s="27">
        <v>132</v>
      </c>
      <c r="D148" s="28" t="s">
        <v>259</v>
      </c>
      <c r="E148" s="26"/>
    </row>
    <row r="149" spans="2:5" s="25" customFormat="1" x14ac:dyDescent="0.25">
      <c r="B149" s="509"/>
      <c r="C149" s="27">
        <v>133</v>
      </c>
      <c r="D149" s="28" t="s">
        <v>260</v>
      </c>
      <c r="E149" s="26"/>
    </row>
    <row r="150" spans="2:5" s="25" customFormat="1" x14ac:dyDescent="0.25">
      <c r="B150" s="509"/>
      <c r="C150" s="27">
        <v>134</v>
      </c>
      <c r="D150" s="28" t="s">
        <v>261</v>
      </c>
      <c r="E150" s="26"/>
    </row>
    <row r="151" spans="2:5" s="25" customFormat="1" x14ac:dyDescent="0.25">
      <c r="B151" s="509"/>
      <c r="C151" s="27">
        <v>135</v>
      </c>
      <c r="D151" s="28" t="s">
        <v>262</v>
      </c>
      <c r="E151" s="26"/>
    </row>
    <row r="152" spans="2:5" s="25" customFormat="1" x14ac:dyDescent="0.25">
      <c r="B152" s="509"/>
      <c r="C152" s="27">
        <v>136</v>
      </c>
      <c r="D152" s="28" t="s">
        <v>263</v>
      </c>
      <c r="E152" s="26"/>
    </row>
    <row r="153" spans="2:5" s="25" customFormat="1" ht="24" x14ac:dyDescent="0.25">
      <c r="B153" s="509"/>
      <c r="C153" s="27">
        <v>137</v>
      </c>
      <c r="D153" s="28" t="s">
        <v>264</v>
      </c>
      <c r="E153" s="26"/>
    </row>
    <row r="154" spans="2:5" s="25" customFormat="1" x14ac:dyDescent="0.25">
      <c r="B154" s="510"/>
      <c r="C154" s="27">
        <v>138</v>
      </c>
      <c r="D154" s="28" t="s">
        <v>265</v>
      </c>
      <c r="E154" s="26"/>
    </row>
    <row r="155" spans="2:5" s="25" customFormat="1" x14ac:dyDescent="0.25">
      <c r="B155" s="508">
        <v>16</v>
      </c>
      <c r="C155" s="506" t="s">
        <v>266</v>
      </c>
      <c r="D155" s="507"/>
      <c r="E155" s="26"/>
    </row>
    <row r="156" spans="2:5" s="25" customFormat="1" x14ac:dyDescent="0.25">
      <c r="B156" s="509"/>
      <c r="C156" s="27">
        <v>139</v>
      </c>
      <c r="D156" s="31" t="s">
        <v>267</v>
      </c>
      <c r="E156" s="26"/>
    </row>
    <row r="157" spans="2:5" s="25" customFormat="1" x14ac:dyDescent="0.25">
      <c r="B157" s="509"/>
      <c r="C157" s="27">
        <v>140</v>
      </c>
      <c r="D157" s="28" t="s">
        <v>268</v>
      </c>
      <c r="E157" s="26"/>
    </row>
    <row r="158" spans="2:5" s="25" customFormat="1" x14ac:dyDescent="0.25">
      <c r="B158" s="509"/>
      <c r="C158" s="27">
        <v>141</v>
      </c>
      <c r="D158" s="28" t="s">
        <v>269</v>
      </c>
      <c r="E158" s="26"/>
    </row>
    <row r="159" spans="2:5" s="25" customFormat="1" x14ac:dyDescent="0.25">
      <c r="B159" s="509"/>
      <c r="C159" s="27">
        <v>142</v>
      </c>
      <c r="D159" s="28" t="s">
        <v>270</v>
      </c>
      <c r="E159" s="26"/>
    </row>
    <row r="160" spans="2:5" s="25" customFormat="1" x14ac:dyDescent="0.25">
      <c r="B160" s="509"/>
      <c r="C160" s="29">
        <v>143</v>
      </c>
      <c r="D160" s="30" t="s">
        <v>271</v>
      </c>
      <c r="E160" s="26"/>
    </row>
    <row r="161" spans="2:5" s="25" customFormat="1" x14ac:dyDescent="0.25">
      <c r="B161" s="509"/>
      <c r="C161" s="29">
        <v>144</v>
      </c>
      <c r="D161" s="30" t="s">
        <v>272</v>
      </c>
      <c r="E161" s="26"/>
    </row>
    <row r="162" spans="2:5" s="25" customFormat="1" x14ac:dyDescent="0.25">
      <c r="B162" s="509"/>
      <c r="C162" s="29">
        <v>145</v>
      </c>
      <c r="D162" s="30" t="s">
        <v>273</v>
      </c>
      <c r="E162" s="26"/>
    </row>
    <row r="163" spans="2:5" s="25" customFormat="1" x14ac:dyDescent="0.25">
      <c r="B163" s="509"/>
      <c r="C163" s="27">
        <v>146</v>
      </c>
      <c r="D163" s="28" t="s">
        <v>274</v>
      </c>
      <c r="E163" s="26"/>
    </row>
    <row r="164" spans="2:5" s="25" customFormat="1" x14ac:dyDescent="0.25">
      <c r="B164" s="509"/>
      <c r="C164" s="27">
        <v>147</v>
      </c>
      <c r="D164" s="28" t="s">
        <v>275</v>
      </c>
      <c r="E164" s="26"/>
    </row>
    <row r="165" spans="2:5" s="25" customFormat="1" x14ac:dyDescent="0.25">
      <c r="B165" s="509"/>
      <c r="C165" s="29">
        <v>148</v>
      </c>
      <c r="D165" s="30" t="s">
        <v>276</v>
      </c>
      <c r="E165" s="26"/>
    </row>
    <row r="166" spans="2:5" s="25" customFormat="1" ht="24" x14ac:dyDescent="0.25">
      <c r="B166" s="509"/>
      <c r="C166" s="27">
        <v>149</v>
      </c>
      <c r="D166" s="28" t="s">
        <v>277</v>
      </c>
      <c r="E166" s="26"/>
    </row>
    <row r="167" spans="2:5" s="25" customFormat="1" x14ac:dyDescent="0.25">
      <c r="B167" s="510"/>
      <c r="C167" s="27">
        <v>150</v>
      </c>
      <c r="D167" s="28" t="s">
        <v>278</v>
      </c>
      <c r="E167" s="26"/>
    </row>
    <row r="168" spans="2:5" s="25" customFormat="1" x14ac:dyDescent="0.25">
      <c r="B168" s="505">
        <v>17</v>
      </c>
      <c r="C168" s="506" t="s">
        <v>279</v>
      </c>
      <c r="D168" s="507"/>
      <c r="E168" s="26"/>
    </row>
    <row r="169" spans="2:5" s="25" customFormat="1" x14ac:dyDescent="0.25">
      <c r="B169" s="505"/>
      <c r="C169" s="27">
        <v>151</v>
      </c>
      <c r="D169" s="28" t="s">
        <v>280</v>
      </c>
      <c r="E169" s="26"/>
    </row>
    <row r="170" spans="2:5" s="25" customFormat="1" ht="36" x14ac:dyDescent="0.25">
      <c r="B170" s="505"/>
      <c r="C170" s="27">
        <v>152</v>
      </c>
      <c r="D170" s="28" t="s">
        <v>281</v>
      </c>
      <c r="E170" s="26"/>
    </row>
    <row r="171" spans="2:5" s="25" customFormat="1" x14ac:dyDescent="0.25">
      <c r="B171" s="505"/>
      <c r="C171" s="27">
        <v>153</v>
      </c>
      <c r="D171" s="28" t="s">
        <v>282</v>
      </c>
      <c r="E171" s="26"/>
    </row>
    <row r="172" spans="2:5" s="25" customFormat="1" ht="24" x14ac:dyDescent="0.25">
      <c r="B172" s="505"/>
      <c r="C172" s="27">
        <v>154</v>
      </c>
      <c r="D172" s="28" t="s">
        <v>283</v>
      </c>
      <c r="E172" s="26"/>
    </row>
    <row r="173" spans="2:5" s="25" customFormat="1" x14ac:dyDescent="0.25">
      <c r="B173" s="505"/>
      <c r="C173" s="27">
        <v>155</v>
      </c>
      <c r="D173" s="28" t="s">
        <v>284</v>
      </c>
      <c r="E173" s="26"/>
    </row>
    <row r="174" spans="2:5" s="25" customFormat="1" ht="24" x14ac:dyDescent="0.25">
      <c r="B174" s="505"/>
      <c r="C174" s="27">
        <v>156</v>
      </c>
      <c r="D174" s="28" t="s">
        <v>285</v>
      </c>
      <c r="E174" s="26"/>
    </row>
    <row r="175" spans="2:5" s="25" customFormat="1" ht="24" x14ac:dyDescent="0.25">
      <c r="B175" s="505"/>
      <c r="C175" s="27">
        <v>157</v>
      </c>
      <c r="D175" s="28" t="s">
        <v>286</v>
      </c>
      <c r="E175" s="26"/>
    </row>
    <row r="176" spans="2:5" s="25" customFormat="1" ht="24" x14ac:dyDescent="0.25">
      <c r="B176" s="505"/>
      <c r="C176" s="27">
        <v>158</v>
      </c>
      <c r="D176" s="28" t="s">
        <v>287</v>
      </c>
      <c r="E176" s="26"/>
    </row>
    <row r="177" spans="2:5" s="25" customFormat="1" ht="24" x14ac:dyDescent="0.25">
      <c r="B177" s="505"/>
      <c r="C177" s="27">
        <v>159</v>
      </c>
      <c r="D177" s="28" t="s">
        <v>288</v>
      </c>
      <c r="E177" s="26"/>
    </row>
    <row r="178" spans="2:5" s="25" customFormat="1" ht="24" x14ac:dyDescent="0.25">
      <c r="B178" s="505"/>
      <c r="C178" s="27">
        <v>160</v>
      </c>
      <c r="D178" s="28" t="s">
        <v>289</v>
      </c>
      <c r="E178" s="26"/>
    </row>
    <row r="179" spans="2:5" s="25" customFormat="1" x14ac:dyDescent="0.25">
      <c r="B179" s="505"/>
      <c r="C179" s="27">
        <v>161</v>
      </c>
      <c r="D179" s="28" t="s">
        <v>290</v>
      </c>
      <c r="E179" s="26"/>
    </row>
    <row r="180" spans="2:5" s="25" customFormat="1" ht="24" x14ac:dyDescent="0.25">
      <c r="B180" s="505"/>
      <c r="C180" s="27">
        <v>162</v>
      </c>
      <c r="D180" s="28" t="s">
        <v>291</v>
      </c>
      <c r="E180" s="26"/>
    </row>
    <row r="181" spans="2:5" s="25" customFormat="1" x14ac:dyDescent="0.25">
      <c r="B181" s="505"/>
      <c r="C181" s="27">
        <v>163</v>
      </c>
      <c r="D181" s="28" t="s">
        <v>292</v>
      </c>
      <c r="E181" s="26"/>
    </row>
    <row r="182" spans="2:5" s="25" customFormat="1" x14ac:dyDescent="0.25">
      <c r="B182" s="505"/>
      <c r="C182" s="27">
        <v>164</v>
      </c>
      <c r="D182" s="28" t="s">
        <v>293</v>
      </c>
      <c r="E182" s="26"/>
    </row>
    <row r="183" spans="2:5" s="25" customFormat="1" x14ac:dyDescent="0.25">
      <c r="B183" s="505"/>
      <c r="C183" s="27">
        <v>165</v>
      </c>
      <c r="D183" s="28" t="s">
        <v>294</v>
      </c>
      <c r="E183" s="26"/>
    </row>
    <row r="184" spans="2:5" s="25" customFormat="1" ht="24" x14ac:dyDescent="0.25">
      <c r="B184" s="505"/>
      <c r="C184" s="27">
        <v>166</v>
      </c>
      <c r="D184" s="28" t="s">
        <v>295</v>
      </c>
      <c r="E184" s="26"/>
    </row>
    <row r="185" spans="2:5" s="25" customFormat="1" x14ac:dyDescent="0.25">
      <c r="B185" s="505"/>
      <c r="C185" s="27">
        <v>167</v>
      </c>
      <c r="D185" s="28" t="s">
        <v>296</v>
      </c>
      <c r="E185" s="26"/>
    </row>
    <row r="186" spans="2:5" s="25" customFormat="1" ht="36" x14ac:dyDescent="0.25">
      <c r="B186" s="505"/>
      <c r="C186" s="27">
        <v>168</v>
      </c>
      <c r="D186" s="28" t="s">
        <v>297</v>
      </c>
      <c r="E186" s="26"/>
    </row>
    <row r="187" spans="2:5" s="25" customFormat="1" ht="24" x14ac:dyDescent="0.25">
      <c r="B187" s="505"/>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7109375" style="75" customWidth="1"/>
    <col min="7" max="7" width="11.42578125" style="60" customWidth="1"/>
    <col min="8" max="11" width="20.7109375" style="60" customWidth="1"/>
    <col min="12" max="12" width="35" style="60" customWidth="1"/>
    <col min="13" max="16" width="11.42578125" style="60" customWidth="1"/>
    <col min="17" max="17" width="15.71093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71093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71093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71093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71093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71093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71093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71093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71093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71093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71093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71093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71093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71093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71093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71093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71093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71093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71093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71093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71093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71093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71093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71093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71093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71093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71093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71093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71093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71093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71093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71093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71093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71093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71093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71093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71093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71093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71093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71093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71093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71093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71093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71093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71093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71093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71093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71093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71093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71093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71093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71093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71093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71093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71093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71093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71093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71093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71093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71093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71093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71093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71093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71093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513" t="s">
        <v>302</v>
      </c>
      <c r="I1" s="513"/>
      <c r="J1" s="513"/>
      <c r="K1" s="513"/>
      <c r="L1" s="514" t="s">
        <v>303</v>
      </c>
      <c r="M1" s="515"/>
      <c r="N1" s="515"/>
      <c r="O1" s="515"/>
      <c r="P1" s="62"/>
      <c r="Q1" s="516" t="s">
        <v>304</v>
      </c>
      <c r="R1" s="516"/>
      <c r="S1" s="516"/>
      <c r="T1" s="516"/>
    </row>
    <row r="2" spans="1:20" ht="12" customHeight="1" thickBot="1" x14ac:dyDescent="0.35">
      <c r="A2" s="63" t="s">
        <v>439</v>
      </c>
      <c r="C2" s="64" t="s">
        <v>305</v>
      </c>
      <c r="E2" s="65">
        <v>1</v>
      </c>
      <c r="F2" s="65" t="s">
        <v>306</v>
      </c>
      <c r="H2" s="517" t="s">
        <v>307</v>
      </c>
      <c r="I2" s="518"/>
      <c r="J2" s="518"/>
      <c r="K2" s="519"/>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520"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521"/>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522" t="s">
        <v>403</v>
      </c>
      <c r="R27" s="523"/>
      <c r="S27" s="523"/>
      <c r="T27" s="524"/>
    </row>
    <row r="28" spans="1:20" ht="12" customHeight="1" thickBot="1" x14ac:dyDescent="0.35">
      <c r="A28" s="91" t="s">
        <v>404</v>
      </c>
      <c r="C28" s="64" t="s">
        <v>405</v>
      </c>
      <c r="E28" s="65">
        <v>98</v>
      </c>
      <c r="F28" s="65" t="s">
        <v>406</v>
      </c>
      <c r="M28" s="50">
        <v>129957</v>
      </c>
      <c r="N28" s="50">
        <v>65924</v>
      </c>
      <c r="O28" s="50">
        <v>64033</v>
      </c>
      <c r="P28" s="66"/>
      <c r="Q28" s="517" t="s">
        <v>307</v>
      </c>
      <c r="R28" s="518"/>
      <c r="S28" s="518"/>
      <c r="T28" s="519"/>
    </row>
    <row r="29" spans="1:20" ht="12" customHeight="1" x14ac:dyDescent="0.3">
      <c r="A29" s="74" t="s">
        <v>407</v>
      </c>
      <c r="C29" s="64" t="s">
        <v>408</v>
      </c>
      <c r="M29" s="50">
        <v>127797</v>
      </c>
      <c r="N29" s="50">
        <v>64838</v>
      </c>
      <c r="O29" s="50">
        <v>62959</v>
      </c>
      <c r="P29" s="66"/>
      <c r="Q29" s="511" t="s">
        <v>312</v>
      </c>
      <c r="R29" s="76">
        <v>2015</v>
      </c>
      <c r="S29" s="77"/>
      <c r="T29" s="78"/>
    </row>
    <row r="30" spans="1:20" ht="12" customHeight="1" x14ac:dyDescent="0.3">
      <c r="A30" s="74" t="s">
        <v>409</v>
      </c>
      <c r="C30" s="64" t="s">
        <v>410</v>
      </c>
      <c r="M30" s="50">
        <v>125232</v>
      </c>
      <c r="N30" s="50">
        <v>63602</v>
      </c>
      <c r="O30" s="50">
        <v>61630</v>
      </c>
      <c r="P30" s="66"/>
      <c r="Q30" s="512"/>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28515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71093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527" t="s">
        <v>41</v>
      </c>
      <c r="D1" s="527"/>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526" t="s">
        <v>12</v>
      </c>
      <c r="D5" s="526"/>
      <c r="E5" s="7"/>
      <c r="F5" s="4"/>
    </row>
    <row r="6" spans="1:6" ht="16.5" x14ac:dyDescent="0.2">
      <c r="A6" s="4"/>
      <c r="B6" s="19">
        <v>2</v>
      </c>
      <c r="C6" s="526" t="s">
        <v>46</v>
      </c>
      <c r="D6" s="526"/>
      <c r="E6" s="7"/>
      <c r="F6" s="4"/>
    </row>
    <row r="7" spans="1:6" ht="16.5" x14ac:dyDescent="0.2">
      <c r="A7" s="4"/>
      <c r="B7" s="19">
        <v>3</v>
      </c>
      <c r="C7" s="526" t="s">
        <v>13</v>
      </c>
      <c r="D7" s="526"/>
      <c r="E7" s="7"/>
      <c r="F7" s="4"/>
    </row>
    <row r="8" spans="1:6" ht="16.5" x14ac:dyDescent="0.2">
      <c r="A8" s="4"/>
      <c r="B8" s="19">
        <v>4</v>
      </c>
      <c r="C8" s="528" t="s">
        <v>14</v>
      </c>
      <c r="D8" s="528"/>
      <c r="E8" s="8"/>
      <c r="F8" s="4"/>
    </row>
    <row r="9" spans="1:6" ht="45" customHeight="1" x14ac:dyDescent="0.2">
      <c r="A9" s="4"/>
      <c r="B9" s="19">
        <v>5</v>
      </c>
      <c r="C9" s="526" t="s">
        <v>15</v>
      </c>
      <c r="D9" s="526"/>
      <c r="E9" s="7"/>
      <c r="F9" s="4"/>
    </row>
    <row r="10" spans="1:6" ht="12.75" customHeight="1" x14ac:dyDescent="0.2">
      <c r="A10" s="4"/>
      <c r="B10" s="19">
        <v>6</v>
      </c>
      <c r="C10" s="526" t="s">
        <v>16</v>
      </c>
      <c r="D10" s="526"/>
      <c r="E10" s="7"/>
      <c r="F10" s="4"/>
    </row>
    <row r="11" spans="1:6" ht="31.5" customHeight="1" x14ac:dyDescent="0.2">
      <c r="A11" s="4"/>
      <c r="B11" s="19">
        <v>7</v>
      </c>
      <c r="C11" s="526" t="s">
        <v>136</v>
      </c>
      <c r="D11" s="526"/>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525" t="s">
        <v>47</v>
      </c>
      <c r="D14" s="525"/>
      <c r="E14" s="9"/>
      <c r="F14" s="4"/>
    </row>
    <row r="15" spans="1:6" ht="13.5" customHeight="1" x14ac:dyDescent="0.2">
      <c r="A15" s="10"/>
      <c r="B15" s="19">
        <v>11</v>
      </c>
      <c r="C15" s="525" t="s">
        <v>37</v>
      </c>
      <c r="D15" s="525"/>
      <c r="E15" s="10"/>
      <c r="F15" s="4"/>
    </row>
    <row r="16" spans="1:6" ht="15.75" customHeight="1" x14ac:dyDescent="0.2">
      <c r="A16" s="11"/>
      <c r="B16" s="19">
        <v>12</v>
      </c>
      <c r="C16" s="525" t="s">
        <v>36</v>
      </c>
      <c r="D16" s="525"/>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14"/>
  <sheetViews>
    <sheetView zoomScale="80" zoomScaleNormal="80" workbookViewId="0">
      <selection activeCell="C3" sqref="C3"/>
    </sheetView>
  </sheetViews>
  <sheetFormatPr baseColWidth="10" defaultColWidth="11.42578125" defaultRowHeight="12.75" x14ac:dyDescent="0.2"/>
  <cols>
    <col min="1" max="1" width="18" style="232" customWidth="1"/>
    <col min="2" max="2" width="6.28515625" style="232" customWidth="1"/>
    <col min="3" max="3" width="41" style="232" customWidth="1"/>
    <col min="4" max="4" width="12" style="232" customWidth="1"/>
    <col min="5" max="14" width="14.28515625" style="232" customWidth="1"/>
    <col min="15" max="16" width="15.28515625" style="232" customWidth="1"/>
    <col min="17" max="18" width="16.7109375" style="232" customWidth="1"/>
    <col min="19" max="16384" width="11.42578125" style="232"/>
  </cols>
  <sheetData>
    <row r="1" spans="1:66" x14ac:dyDescent="0.2">
      <c r="B1" s="233"/>
      <c r="C1" s="233"/>
      <c r="D1" s="233"/>
      <c r="E1" s="233"/>
      <c r="F1" s="233"/>
      <c r="G1" s="233"/>
      <c r="H1" s="233"/>
      <c r="I1" s="233"/>
      <c r="J1" s="233"/>
      <c r="K1" s="233"/>
      <c r="L1" s="233"/>
      <c r="M1" s="233"/>
      <c r="N1" s="233"/>
      <c r="O1" s="233"/>
      <c r="P1" s="233"/>
      <c r="Q1" s="233"/>
      <c r="R1" s="233"/>
    </row>
    <row r="2" spans="1:66" s="239" customFormat="1" ht="51.75" customHeight="1" x14ac:dyDescent="0.2">
      <c r="A2" s="234" t="s">
        <v>463</v>
      </c>
      <c r="B2" s="235" t="s">
        <v>533</v>
      </c>
      <c r="C2" s="235" t="s">
        <v>534</v>
      </c>
      <c r="D2" s="236" t="s">
        <v>586</v>
      </c>
      <c r="E2" s="236" t="s">
        <v>676</v>
      </c>
      <c r="F2" s="236" t="s">
        <v>677</v>
      </c>
      <c r="G2" s="236" t="s">
        <v>678</v>
      </c>
      <c r="H2" s="236" t="s">
        <v>679</v>
      </c>
      <c r="I2" s="236" t="s">
        <v>680</v>
      </c>
      <c r="J2" s="236" t="s">
        <v>681</v>
      </c>
      <c r="K2" s="236" t="s">
        <v>682</v>
      </c>
      <c r="L2" s="236" t="s">
        <v>683</v>
      </c>
      <c r="M2" s="236" t="s">
        <v>684</v>
      </c>
      <c r="N2" s="236" t="s">
        <v>685</v>
      </c>
      <c r="O2" s="237" t="s">
        <v>587</v>
      </c>
      <c r="P2" s="237" t="s">
        <v>588</v>
      </c>
      <c r="Q2" s="238" t="s">
        <v>668</v>
      </c>
      <c r="R2" s="238" t="s">
        <v>669</v>
      </c>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row>
    <row r="3" spans="1:66" ht="90" customHeight="1" x14ac:dyDescent="0.2">
      <c r="A3" s="240" t="s">
        <v>478</v>
      </c>
      <c r="B3" s="205">
        <v>1</v>
      </c>
      <c r="C3" s="196" t="s">
        <v>737</v>
      </c>
      <c r="D3" s="230" t="s">
        <v>749</v>
      </c>
      <c r="E3" s="241">
        <v>1</v>
      </c>
      <c r="F3" s="242">
        <v>1</v>
      </c>
      <c r="G3" s="241">
        <v>0.99999999999999989</v>
      </c>
      <c r="H3" s="242">
        <v>0.99999999999999989</v>
      </c>
      <c r="I3" s="241">
        <v>1</v>
      </c>
      <c r="J3" s="242">
        <v>0.99999999999999989</v>
      </c>
      <c r="K3" s="241">
        <v>1</v>
      </c>
      <c r="L3" s="242">
        <f>'[2]2. ACTIVIDADES,TAREAS, METAS'!BS4</f>
        <v>0.99999999999999989</v>
      </c>
      <c r="M3" s="241">
        <v>1</v>
      </c>
      <c r="N3" s="242">
        <f>'2. ACTIVIDADES,TAREAS, METAS'!BS4</f>
        <v>0.08</v>
      </c>
      <c r="O3" s="243">
        <v>1</v>
      </c>
      <c r="P3" s="242">
        <f t="shared" ref="P3:P10" si="0">(F3+H3+J3+L3+N3)/5</f>
        <v>0.81600000000000006</v>
      </c>
      <c r="Q3" s="242">
        <f t="shared" ref="Q3:Q9" si="1">(F3+H3+J3+L3+N3)/5</f>
        <v>0.81600000000000006</v>
      </c>
      <c r="R3" s="244">
        <f>(F3+H3+J3+L3+N3)/5</f>
        <v>0.81600000000000006</v>
      </c>
    </row>
    <row r="4" spans="1:66" ht="70.5" customHeight="1" x14ac:dyDescent="0.2">
      <c r="A4" s="240" t="s">
        <v>478</v>
      </c>
      <c r="B4" s="245">
        <v>3</v>
      </c>
      <c r="C4" s="246" t="s">
        <v>738</v>
      </c>
      <c r="D4" s="230" t="s">
        <v>59</v>
      </c>
      <c r="E4" s="241">
        <v>0.8</v>
      </c>
      <c r="F4" s="242">
        <v>1</v>
      </c>
      <c r="G4" s="241">
        <v>0.8</v>
      </c>
      <c r="H4" s="242">
        <v>0.8</v>
      </c>
      <c r="I4" s="241">
        <v>0.8</v>
      </c>
      <c r="J4" s="242">
        <v>0.87</v>
      </c>
      <c r="K4" s="241">
        <v>0.8</v>
      </c>
      <c r="L4" s="242">
        <f>'[2]2. ACTIVIDADES,TAREAS, METAS'!BS9</f>
        <v>0.96909999999999996</v>
      </c>
      <c r="M4" s="241">
        <v>0.8</v>
      </c>
      <c r="N4" s="242">
        <f>'2. ACTIVIDADES,TAREAS, METAS'!BS9</f>
        <v>0</v>
      </c>
      <c r="O4" s="243">
        <v>0.8</v>
      </c>
      <c r="P4" s="242">
        <f t="shared" si="0"/>
        <v>0.72782000000000002</v>
      </c>
      <c r="Q4" s="242">
        <f t="shared" si="1"/>
        <v>0.72782000000000002</v>
      </c>
      <c r="R4" s="244">
        <f t="shared" ref="R4:R9" si="2">(F4+H4+J4+L4+N4)/5</f>
        <v>0.72782000000000002</v>
      </c>
    </row>
    <row r="5" spans="1:66" ht="70.5" customHeight="1" x14ac:dyDescent="0.2">
      <c r="A5" s="240" t="s">
        <v>478</v>
      </c>
      <c r="B5" s="205">
        <v>5</v>
      </c>
      <c r="C5" s="246" t="s">
        <v>739</v>
      </c>
      <c r="D5" s="230" t="s">
        <v>691</v>
      </c>
      <c r="E5" s="241">
        <v>1</v>
      </c>
      <c r="F5" s="242">
        <v>1</v>
      </c>
      <c r="G5" s="241">
        <v>1</v>
      </c>
      <c r="H5" s="242">
        <v>1</v>
      </c>
      <c r="I5" s="241">
        <v>1</v>
      </c>
      <c r="J5" s="242">
        <v>1</v>
      </c>
      <c r="K5" s="241">
        <v>1</v>
      </c>
      <c r="L5" s="242">
        <f>'[2]2. ACTIVIDADES,TAREAS, METAS'!BS10</f>
        <v>1</v>
      </c>
      <c r="M5" s="241">
        <v>1</v>
      </c>
      <c r="N5" s="242">
        <f>'2. ACTIVIDADES,TAREAS, METAS'!BS10</f>
        <v>0.25</v>
      </c>
      <c r="O5" s="243">
        <v>1</v>
      </c>
      <c r="P5" s="242">
        <f t="shared" si="0"/>
        <v>0.85</v>
      </c>
      <c r="Q5" s="242">
        <f t="shared" si="1"/>
        <v>0.85</v>
      </c>
      <c r="R5" s="244">
        <f t="shared" si="2"/>
        <v>0.85</v>
      </c>
    </row>
    <row r="6" spans="1:66" ht="70.5" customHeight="1" x14ac:dyDescent="0.2">
      <c r="A6" s="240" t="s">
        <v>478</v>
      </c>
      <c r="B6" s="245">
        <v>6</v>
      </c>
      <c r="C6" s="246" t="s">
        <v>740</v>
      </c>
      <c r="D6" s="230" t="s">
        <v>691</v>
      </c>
      <c r="E6" s="241">
        <v>0.8</v>
      </c>
      <c r="F6" s="242">
        <v>1</v>
      </c>
      <c r="G6" s="241">
        <v>0.8</v>
      </c>
      <c r="H6" s="242">
        <v>0.8</v>
      </c>
      <c r="I6" s="241">
        <v>0.8</v>
      </c>
      <c r="J6" s="242">
        <v>0.876</v>
      </c>
      <c r="K6" s="241">
        <v>0.8</v>
      </c>
      <c r="L6" s="242">
        <f>'[2]2. ACTIVIDADES,TAREAS, METAS'!BS12</f>
        <v>0.82</v>
      </c>
      <c r="M6" s="241">
        <v>0.8</v>
      </c>
      <c r="N6" s="242">
        <f>'2. ACTIVIDADES,TAREAS, METAS'!BS11</f>
        <v>0</v>
      </c>
      <c r="O6" s="243">
        <v>0.8</v>
      </c>
      <c r="P6" s="242">
        <f t="shared" si="0"/>
        <v>0.69920000000000004</v>
      </c>
      <c r="Q6" s="242">
        <f t="shared" si="1"/>
        <v>0.69920000000000004</v>
      </c>
      <c r="R6" s="244">
        <f t="shared" si="2"/>
        <v>0.69920000000000004</v>
      </c>
    </row>
    <row r="7" spans="1:66" ht="70.5" customHeight="1" x14ac:dyDescent="0.2">
      <c r="A7" s="240" t="s">
        <v>478</v>
      </c>
      <c r="B7" s="245">
        <v>7</v>
      </c>
      <c r="C7" s="246" t="s">
        <v>741</v>
      </c>
      <c r="D7" s="230" t="s">
        <v>691</v>
      </c>
      <c r="E7" s="241">
        <v>1</v>
      </c>
      <c r="F7" s="242">
        <v>1</v>
      </c>
      <c r="G7" s="241">
        <v>0.8</v>
      </c>
      <c r="H7" s="242">
        <v>0.8</v>
      </c>
      <c r="I7" s="241">
        <v>0.8</v>
      </c>
      <c r="J7" s="242">
        <v>0.876</v>
      </c>
      <c r="K7" s="241">
        <v>0.8</v>
      </c>
      <c r="L7" s="242">
        <f>'[2]2. ACTIVIDADES,TAREAS, METAS'!BS13</f>
        <v>0.8</v>
      </c>
      <c r="M7" s="241">
        <v>0.8</v>
      </c>
      <c r="N7" s="242">
        <f>'2. ACTIVIDADES,TAREAS, METAS'!BS13</f>
        <v>0</v>
      </c>
      <c r="O7" s="243">
        <v>0.8</v>
      </c>
      <c r="P7" s="242">
        <f t="shared" si="0"/>
        <v>0.69520000000000004</v>
      </c>
      <c r="Q7" s="242">
        <f t="shared" si="1"/>
        <v>0.69520000000000004</v>
      </c>
      <c r="R7" s="244">
        <f t="shared" si="2"/>
        <v>0.69520000000000004</v>
      </c>
    </row>
    <row r="8" spans="1:66" ht="70.5" customHeight="1" x14ac:dyDescent="0.2">
      <c r="A8" s="240" t="s">
        <v>478</v>
      </c>
      <c r="B8" s="245">
        <v>10</v>
      </c>
      <c r="C8" s="246" t="s">
        <v>750</v>
      </c>
      <c r="D8" s="230" t="s">
        <v>691</v>
      </c>
      <c r="E8" s="241">
        <v>0.8</v>
      </c>
      <c r="F8" s="242">
        <v>0.8</v>
      </c>
      <c r="G8" s="241">
        <v>1</v>
      </c>
      <c r="H8" s="242">
        <v>1</v>
      </c>
      <c r="I8" s="241">
        <v>1</v>
      </c>
      <c r="J8" s="242">
        <v>1</v>
      </c>
      <c r="K8" s="241">
        <v>1</v>
      </c>
      <c r="L8" s="242">
        <f>'[2]2. ACTIVIDADES,TAREAS, METAS'!BS14</f>
        <v>1.0004999999999999</v>
      </c>
      <c r="M8" s="241">
        <v>1</v>
      </c>
      <c r="N8" s="242">
        <f>'2. ACTIVIDADES,TAREAS, METAS'!BS14</f>
        <v>0.31090000000000001</v>
      </c>
      <c r="O8" s="243">
        <v>1</v>
      </c>
      <c r="P8" s="242">
        <f t="shared" si="0"/>
        <v>0.8222799999999999</v>
      </c>
      <c r="Q8" s="242">
        <f t="shared" si="1"/>
        <v>0.8222799999999999</v>
      </c>
      <c r="R8" s="244">
        <f t="shared" si="2"/>
        <v>0.8222799999999999</v>
      </c>
    </row>
    <row r="9" spans="1:66" ht="70.5" customHeight="1" x14ac:dyDescent="0.2">
      <c r="A9" s="240" t="s">
        <v>478</v>
      </c>
      <c r="B9" s="247">
        <v>27</v>
      </c>
      <c r="C9" s="248" t="s">
        <v>743</v>
      </c>
      <c r="D9" s="230" t="s">
        <v>691</v>
      </c>
      <c r="E9" s="249">
        <v>1</v>
      </c>
      <c r="F9" s="250">
        <v>1</v>
      </c>
      <c r="G9" s="249">
        <v>0.99999999999999989</v>
      </c>
      <c r="H9" s="250">
        <v>0.99999999999999989</v>
      </c>
      <c r="I9" s="249">
        <v>1</v>
      </c>
      <c r="J9" s="250">
        <v>1</v>
      </c>
      <c r="K9" s="241">
        <v>1</v>
      </c>
      <c r="L9" s="242">
        <f>'[2]2. ACTIVIDADES,TAREAS, METAS'!BS15</f>
        <v>1</v>
      </c>
      <c r="M9" s="241">
        <v>1</v>
      </c>
      <c r="N9" s="242">
        <f>'2. ACTIVIDADES,TAREAS, METAS'!BS15</f>
        <v>0</v>
      </c>
      <c r="O9" s="243">
        <v>1</v>
      </c>
      <c r="P9" s="242">
        <f t="shared" si="0"/>
        <v>0.8</v>
      </c>
      <c r="Q9" s="242">
        <f t="shared" si="1"/>
        <v>0.8</v>
      </c>
      <c r="R9" s="244">
        <f t="shared" si="2"/>
        <v>0.8</v>
      </c>
    </row>
    <row r="10" spans="1:66" ht="70.5" customHeight="1" x14ac:dyDescent="0.2">
      <c r="A10" s="240" t="s">
        <v>478</v>
      </c>
      <c r="B10" s="251">
        <v>28</v>
      </c>
      <c r="C10" s="252" t="s">
        <v>744</v>
      </c>
      <c r="D10" s="230" t="s">
        <v>691</v>
      </c>
      <c r="E10" s="241">
        <v>0</v>
      </c>
      <c r="F10" s="242">
        <v>0</v>
      </c>
      <c r="G10" s="241">
        <v>0.1</v>
      </c>
      <c r="H10" s="242">
        <v>0.1</v>
      </c>
      <c r="I10" s="241">
        <v>0.1</v>
      </c>
      <c r="J10" s="242">
        <v>0.1</v>
      </c>
      <c r="K10" s="241">
        <v>0.1</v>
      </c>
      <c r="L10" s="242">
        <f>'[2]2. ACTIVIDADES,TAREAS, METAS'!BS27</f>
        <v>0.15</v>
      </c>
      <c r="M10" s="241">
        <v>0.1</v>
      </c>
      <c r="N10" s="242">
        <f>'2. ACTIVIDADES,TAREAS, METAS'!BS27</f>
        <v>0</v>
      </c>
      <c r="O10" s="243">
        <v>0.1</v>
      </c>
      <c r="P10" s="242">
        <f t="shared" si="0"/>
        <v>6.9999999999999993E-2</v>
      </c>
      <c r="Q10" s="242">
        <f>(H10+J10+L10+N10)/4</f>
        <v>8.7499999999999994E-2</v>
      </c>
      <c r="R10" s="244">
        <f>(H10+J10+L10+N10)/4</f>
        <v>8.7499999999999994E-2</v>
      </c>
    </row>
    <row r="11" spans="1:66" ht="70.5" customHeight="1" x14ac:dyDescent="0.2">
      <c r="A11" s="240" t="s">
        <v>478</v>
      </c>
      <c r="B11" s="251">
        <v>29</v>
      </c>
      <c r="C11" s="252" t="s">
        <v>745</v>
      </c>
      <c r="D11" s="230" t="s">
        <v>691</v>
      </c>
      <c r="E11" s="253">
        <v>0</v>
      </c>
      <c r="F11" s="254">
        <v>0</v>
      </c>
      <c r="G11" s="253">
        <v>95</v>
      </c>
      <c r="H11" s="286">
        <v>0.95</v>
      </c>
      <c r="I11" s="253">
        <v>95</v>
      </c>
      <c r="J11" s="286">
        <v>0.98299999999999998</v>
      </c>
      <c r="K11" s="253">
        <v>95</v>
      </c>
      <c r="L11" s="286">
        <v>0.96</v>
      </c>
      <c r="M11" s="253">
        <v>95</v>
      </c>
      <c r="N11" s="255">
        <f>'2. ACTIVIDADES,TAREAS, METAS'!BS28</f>
        <v>0</v>
      </c>
      <c r="O11" s="255">
        <v>95</v>
      </c>
      <c r="P11" s="257">
        <f>(H11+J11+L11+N11)/4</f>
        <v>0.72324999999999995</v>
      </c>
      <c r="Q11" s="287">
        <f>(H11+J11+L11+N11)/4</f>
        <v>0.72324999999999995</v>
      </c>
      <c r="R11" s="244">
        <f>(H11+J11+L11+N11)/4</f>
        <v>0.72324999999999995</v>
      </c>
    </row>
    <row r="12" spans="1:66" ht="70.5" customHeight="1" x14ac:dyDescent="0.2">
      <c r="A12" s="240" t="s">
        <v>478</v>
      </c>
      <c r="B12" s="251">
        <v>30</v>
      </c>
      <c r="C12" s="256" t="s">
        <v>746</v>
      </c>
      <c r="D12" s="230" t="s">
        <v>691</v>
      </c>
      <c r="E12" s="241">
        <v>0</v>
      </c>
      <c r="F12" s="242">
        <v>0</v>
      </c>
      <c r="G12" s="241">
        <v>0</v>
      </c>
      <c r="H12" s="242">
        <v>0</v>
      </c>
      <c r="I12" s="241">
        <v>1</v>
      </c>
      <c r="J12" s="242">
        <v>1</v>
      </c>
      <c r="K12" s="241">
        <v>1</v>
      </c>
      <c r="L12" s="242">
        <f>'[2]2. ACTIVIDADES,TAREAS, METAS'!BS30</f>
        <v>1</v>
      </c>
      <c r="M12" s="241">
        <v>1</v>
      </c>
      <c r="N12" s="242">
        <f>'2. ACTIVIDADES,TAREAS, METAS'!BS30</f>
        <v>0</v>
      </c>
      <c r="O12" s="243">
        <v>1</v>
      </c>
      <c r="P12" s="257">
        <f>(J12+L12+N12)/3</f>
        <v>0.66666666666666663</v>
      </c>
      <c r="Q12" s="242">
        <f>(J12+L12+N12)/3</f>
        <v>0.66666666666666663</v>
      </c>
      <c r="R12" s="244">
        <f>(J12+L12+N12)/3</f>
        <v>0.66666666666666663</v>
      </c>
    </row>
    <row r="13" spans="1:66" ht="70.5" customHeight="1" x14ac:dyDescent="0.2">
      <c r="A13" s="240" t="s">
        <v>478</v>
      </c>
      <c r="B13" s="251">
        <v>31</v>
      </c>
      <c r="C13" s="246" t="s">
        <v>747</v>
      </c>
      <c r="D13" s="230" t="s">
        <v>691</v>
      </c>
      <c r="E13" s="241">
        <v>0</v>
      </c>
      <c r="F13" s="242">
        <v>0</v>
      </c>
      <c r="G13" s="241">
        <v>0</v>
      </c>
      <c r="H13" s="242">
        <v>0</v>
      </c>
      <c r="I13" s="241">
        <v>1</v>
      </c>
      <c r="J13" s="243">
        <v>1</v>
      </c>
      <c r="K13" s="258">
        <v>1</v>
      </c>
      <c r="L13" s="242">
        <f>'[2]2. ACTIVIDADES,TAREAS, METAS'!BS32</f>
        <v>1</v>
      </c>
      <c r="M13" s="241">
        <v>1</v>
      </c>
      <c r="N13" s="242">
        <f>'2. ACTIVIDADES,TAREAS, METAS'!BS32</f>
        <v>0</v>
      </c>
      <c r="O13" s="243">
        <v>1</v>
      </c>
      <c r="P13" s="257">
        <f>(J13+L13+N13)/3</f>
        <v>0.66666666666666663</v>
      </c>
      <c r="Q13" s="242">
        <f>(J13+L13+N13)/3</f>
        <v>0.66666666666666663</v>
      </c>
      <c r="R13" s="244">
        <f>(J13+L13+N13)/3</f>
        <v>0.66666666666666663</v>
      </c>
    </row>
    <row r="14" spans="1:66" ht="70.5" customHeight="1" x14ac:dyDescent="0.2">
      <c r="A14" s="240" t="s">
        <v>478</v>
      </c>
      <c r="B14" s="251">
        <v>32</v>
      </c>
      <c r="C14" s="246" t="s">
        <v>748</v>
      </c>
      <c r="D14" s="230" t="s">
        <v>691</v>
      </c>
      <c r="E14" s="241">
        <v>0</v>
      </c>
      <c r="F14" s="242">
        <v>0</v>
      </c>
      <c r="G14" s="241">
        <v>0</v>
      </c>
      <c r="H14" s="242">
        <v>0</v>
      </c>
      <c r="I14" s="241">
        <v>1</v>
      </c>
      <c r="J14" s="257">
        <v>1</v>
      </c>
      <c r="K14" s="258">
        <v>1</v>
      </c>
      <c r="L14" s="242">
        <f>'[2]2. ACTIVIDADES,TAREAS, METAS'!BS33</f>
        <v>1</v>
      </c>
      <c r="M14" s="241">
        <v>1</v>
      </c>
      <c r="N14" s="242">
        <f>'2. ACTIVIDADES,TAREAS, METAS'!BS33</f>
        <v>0.25</v>
      </c>
      <c r="O14" s="243">
        <v>1</v>
      </c>
      <c r="P14" s="257">
        <f>(J14+L14+N14)/3</f>
        <v>0.75</v>
      </c>
      <c r="Q14" s="242">
        <f>(J14+L14+N14)/3</f>
        <v>0.75</v>
      </c>
      <c r="R14" s="244">
        <f>(J14+L14+N14)/3</f>
        <v>0.75</v>
      </c>
    </row>
  </sheetData>
  <sheetProtection formatCells="0" formatColumns="0" formatRows="0" sort="0" autoFilter="0" pivotTables="0"/>
  <phoneticPr fontId="52"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ignoredErrors>
    <ignoredError sqref="R10" formula="1"/>
  </ignoredErrors>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A3:A14</xm:sqref>
        </x14:dataValidation>
        <x14:dataValidation type="list" allowBlank="1" showInputMessage="1" showErrorMessage="1" xr:uid="{00000000-0002-0000-0600-00000A000000}">
          <x14:formula1>
            <xm:f>LISTAS_1!$F$2:$F$5</xm:f>
          </x14:formula1>
          <xm:sqref>D3:D14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workbookViewId="0">
      <selection activeCell="S1" sqref="A1:XFD1048576"/>
    </sheetView>
  </sheetViews>
  <sheetFormatPr baseColWidth="10" defaultColWidth="11.42578125" defaultRowHeight="12.75" x14ac:dyDescent="0.2"/>
  <cols>
    <col min="1" max="2" width="11.42578125" style="102"/>
    <col min="3" max="3" width="10.28515625" style="102" customWidth="1"/>
    <col min="4" max="4" width="38.28515625" style="102" customWidth="1"/>
    <col min="5" max="5" width="18.42578125" style="114" customWidth="1"/>
    <col min="6" max="6" width="11.42578125" style="114"/>
    <col min="7" max="7" width="12.7109375" style="114" customWidth="1"/>
    <col min="8" max="9" width="11.42578125" style="114"/>
    <col min="10" max="10" width="13.28515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536</v>
      </c>
      <c r="Q1" s="101" t="s">
        <v>543</v>
      </c>
      <c r="R1" s="101" t="s">
        <v>544</v>
      </c>
      <c r="S1" s="101" t="s">
        <v>895</v>
      </c>
    </row>
    <row r="2" spans="1:19" ht="11.25" customHeight="1" x14ac:dyDescent="0.2">
      <c r="A2" s="102" t="s">
        <v>502</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545</v>
      </c>
      <c r="Q2" s="108" t="s">
        <v>541</v>
      </c>
      <c r="R2" s="102" t="s">
        <v>548</v>
      </c>
      <c r="S2" s="109" t="s">
        <v>896</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546</v>
      </c>
      <c r="Q3" s="108" t="s">
        <v>537</v>
      </c>
      <c r="R3" s="108" t="s">
        <v>554</v>
      </c>
      <c r="S3" s="109" t="s">
        <v>897</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547</v>
      </c>
      <c r="Q4" s="108" t="s">
        <v>538</v>
      </c>
      <c r="R4" s="102" t="s">
        <v>549</v>
      </c>
      <c r="S4" s="109" t="s">
        <v>898</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553</v>
      </c>
      <c r="S5" s="109" t="s">
        <v>899</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550</v>
      </c>
      <c r="S6" s="109" t="s">
        <v>900</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551</v>
      </c>
      <c r="S7" s="109" t="s">
        <v>901</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552</v>
      </c>
      <c r="S8" s="109" t="s">
        <v>902</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903</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904</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651</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905</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906</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589</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590</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591</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907</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908</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909</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910</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911</v>
      </c>
    </row>
    <row r="23" spans="2:19" ht="11.25" customHeight="1" x14ac:dyDescent="0.2">
      <c r="B23" s="105" t="s">
        <v>107</v>
      </c>
      <c r="C23" s="105" t="s">
        <v>107</v>
      </c>
      <c r="D23" s="105" t="s">
        <v>912</v>
      </c>
      <c r="E23" s="106" t="s">
        <v>107</v>
      </c>
      <c r="F23" s="106" t="s">
        <v>107</v>
      </c>
      <c r="G23" s="106" t="s">
        <v>107</v>
      </c>
      <c r="H23" s="106" t="s">
        <v>107</v>
      </c>
      <c r="I23" s="106" t="s">
        <v>107</v>
      </c>
      <c r="J23" s="106" t="s">
        <v>107</v>
      </c>
      <c r="K23" s="106" t="s">
        <v>107</v>
      </c>
      <c r="L23" s="106"/>
      <c r="M23" s="106"/>
      <c r="N23" s="106" t="s">
        <v>107</v>
      </c>
      <c r="O23" s="106"/>
      <c r="P23" s="105"/>
      <c r="S23" s="109" t="s">
        <v>913</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109" t="s">
        <v>914</v>
      </c>
    </row>
    <row r="25" spans="2:19" ht="11.25" customHeight="1" x14ac:dyDescent="0.2">
      <c r="B25" s="105" t="s">
        <v>107</v>
      </c>
      <c r="C25" s="113" t="s">
        <v>107</v>
      </c>
      <c r="D25" s="103" t="s">
        <v>488</v>
      </c>
      <c r="E25" s="106" t="s">
        <v>107</v>
      </c>
      <c r="F25" s="106" t="s">
        <v>107</v>
      </c>
      <c r="G25" s="106" t="s">
        <v>107</v>
      </c>
      <c r="H25" s="106" t="s">
        <v>107</v>
      </c>
      <c r="I25" s="106" t="s">
        <v>107</v>
      </c>
      <c r="J25" s="106" t="s">
        <v>107</v>
      </c>
      <c r="K25" s="106" t="s">
        <v>107</v>
      </c>
      <c r="L25" s="106"/>
      <c r="M25" s="106"/>
      <c r="N25" s="106" t="s">
        <v>107</v>
      </c>
      <c r="O25" s="106"/>
      <c r="P25" s="105"/>
      <c r="S25" s="109" t="s">
        <v>915</v>
      </c>
    </row>
    <row r="26" spans="2:19" ht="11.25" customHeight="1" x14ac:dyDescent="0.2">
      <c r="B26" s="105" t="s">
        <v>107</v>
      </c>
      <c r="C26" s="113" t="s">
        <v>107</v>
      </c>
      <c r="D26" s="103" t="s">
        <v>489</v>
      </c>
      <c r="E26" s="106" t="s">
        <v>107</v>
      </c>
      <c r="F26" s="106" t="s">
        <v>107</v>
      </c>
      <c r="G26" s="106" t="s">
        <v>107</v>
      </c>
      <c r="H26" s="106" t="s">
        <v>107</v>
      </c>
      <c r="I26" s="106" t="s">
        <v>107</v>
      </c>
      <c r="J26" s="106" t="s">
        <v>107</v>
      </c>
      <c r="K26" s="106" t="s">
        <v>107</v>
      </c>
      <c r="L26" s="106"/>
      <c r="M26" s="106"/>
      <c r="N26" s="106" t="s">
        <v>107</v>
      </c>
      <c r="O26" s="106"/>
      <c r="P26" s="105"/>
      <c r="S26" s="109" t="s">
        <v>916</v>
      </c>
    </row>
    <row r="27" spans="2:19" ht="11.25" customHeight="1" x14ac:dyDescent="0.2">
      <c r="B27" s="105" t="s">
        <v>107</v>
      </c>
      <c r="C27" s="113" t="s">
        <v>107</v>
      </c>
      <c r="D27" s="103" t="s">
        <v>490</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491</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Hoja1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cp:lastModifiedBy>
  <cp:lastPrinted>2020-03-24T13:06:38Z</cp:lastPrinted>
  <dcterms:created xsi:type="dcterms:W3CDTF">2016-09-13T14:01:46Z</dcterms:created>
  <dcterms:modified xsi:type="dcterms:W3CDTF">2024-04-19T17:48:41Z</dcterms:modified>
</cp:coreProperties>
</file>