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13_ncr:1_{8519F2F8-CBFC-4AD8-9CFD-1796BAAABD50}" xr6:coauthVersionLast="47" xr6:coauthVersionMax="47" xr10:uidLastSave="{00000000-0000-0000-0000-000000000000}"/>
  <bookViews>
    <workbookView xWindow="-120" yWindow="-120" windowWidth="29040" windowHeight="15840" tabRatio="833"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2" i="61" l="1"/>
  <c r="AX12" i="61"/>
  <c r="BD12" i="61"/>
  <c r="BJ12" i="61"/>
  <c r="BL12" i="61"/>
  <c r="BM12" i="61"/>
  <c r="BN12" i="61" s="1"/>
  <c r="BF4" i="61" l="1"/>
  <c r="BF6" i="61"/>
  <c r="BF7" i="61"/>
  <c r="BF10" i="61"/>
  <c r="BF13" i="61"/>
  <c r="BF16" i="61"/>
  <c r="BF17" i="61"/>
  <c r="BF18" i="61"/>
  <c r="BJ21" i="61" l="1"/>
  <c r="BJ20" i="61"/>
  <c r="BJ19" i="61"/>
  <c r="BJ18" i="61"/>
  <c r="BE18" i="61"/>
  <c r="BJ17" i="61"/>
  <c r="BE17" i="61"/>
  <c r="BJ16" i="61"/>
  <c r="BE16" i="61"/>
  <c r="BJ15" i="61"/>
  <c r="BJ14" i="61"/>
  <c r="BJ13" i="61"/>
  <c r="BE13" i="61"/>
  <c r="BJ11" i="61"/>
  <c r="BJ10" i="61"/>
  <c r="BE10" i="61"/>
  <c r="BJ9" i="61"/>
  <c r="BJ8" i="61"/>
  <c r="BJ7" i="61"/>
  <c r="BE7" i="61"/>
  <c r="BJ6" i="61"/>
  <c r="BE6" i="61"/>
  <c r="BJ5" i="61"/>
  <c r="BJ4" i="61"/>
  <c r="BE4" i="61"/>
  <c r="BD21" i="61"/>
  <c r="BD20" i="61"/>
  <c r="BD19" i="61"/>
  <c r="BD18" i="61"/>
  <c r="AZ18" i="61"/>
  <c r="AY18" i="61"/>
  <c r="BD17" i="61"/>
  <c r="AZ17" i="61"/>
  <c r="AY17" i="61"/>
  <c r="BD16" i="61"/>
  <c r="AZ16" i="61"/>
  <c r="AY16" i="61"/>
  <c r="BD15" i="61"/>
  <c r="BD14" i="61"/>
  <c r="BD13" i="61"/>
  <c r="AZ13" i="61"/>
  <c r="AY13" i="61"/>
  <c r="BD11" i="61"/>
  <c r="BD10" i="61"/>
  <c r="AZ10" i="61"/>
  <c r="AY10" i="61"/>
  <c r="BD9" i="61"/>
  <c r="BD8" i="61"/>
  <c r="BD7" i="61"/>
  <c r="AZ7" i="61"/>
  <c r="AY7" i="61"/>
  <c r="BD6" i="61"/>
  <c r="AZ6" i="61"/>
  <c r="AY6" i="61"/>
  <c r="BD5" i="61"/>
  <c r="BD4" i="61"/>
  <c r="AZ4" i="61"/>
  <c r="AY4" i="61"/>
  <c r="AX21" i="61"/>
  <c r="AX20" i="61"/>
  <c r="AX19" i="61"/>
  <c r="AX18" i="61"/>
  <c r="AT18" i="61"/>
  <c r="AS18" i="61"/>
  <c r="AX17" i="61"/>
  <c r="AT17" i="61"/>
  <c r="AS17" i="61"/>
  <c r="AX16" i="61"/>
  <c r="AT16" i="61"/>
  <c r="AS16" i="61"/>
  <c r="AX15" i="61"/>
  <c r="AX14" i="61"/>
  <c r="AX13" i="61"/>
  <c r="AT13" i="61"/>
  <c r="AS13" i="61"/>
  <c r="AX11" i="61"/>
  <c r="AX10" i="61"/>
  <c r="AT10" i="61"/>
  <c r="AS10" i="61"/>
  <c r="AX9" i="61"/>
  <c r="AX8" i="61"/>
  <c r="AX7" i="61"/>
  <c r="AT7" i="61"/>
  <c r="AS7" i="61"/>
  <c r="AX6" i="61"/>
  <c r="AT6" i="61"/>
  <c r="AS6" i="61"/>
  <c r="AX5" i="61"/>
  <c r="AX4" i="61"/>
  <c r="AT4" i="61"/>
  <c r="AS4" i="61"/>
  <c r="AM18" i="61"/>
  <c r="AM17" i="61"/>
  <c r="AM16" i="61"/>
  <c r="AM13" i="61"/>
  <c r="J16" i="61" l="1"/>
  <c r="Z10" i="61"/>
  <c r="Z4" i="61"/>
  <c r="Y4" i="61"/>
  <c r="BO13" i="61"/>
  <c r="U16" i="61"/>
  <c r="BG16" i="61"/>
  <c r="AU17" i="61"/>
  <c r="BO18" i="61"/>
  <c r="BO17" i="61"/>
  <c r="BA16" i="61"/>
  <c r="T16" i="61"/>
  <c r="AU16" i="61"/>
  <c r="O16" i="61"/>
  <c r="T4" i="61"/>
  <c r="BA10" i="61"/>
  <c r="T10" i="61"/>
  <c r="P16" i="61"/>
  <c r="U4" i="61"/>
  <c r="U10" i="61"/>
  <c r="O4" i="61"/>
  <c r="P4" i="61"/>
  <c r="BG10" i="61"/>
  <c r="Y10" i="61"/>
  <c r="AU10" i="61"/>
  <c r="O10" i="61"/>
  <c r="BO16" i="61"/>
  <c r="P10" i="61"/>
  <c r="Y16" i="61"/>
  <c r="Z16" i="61"/>
  <c r="BG17" i="61"/>
  <c r="BG6" i="61"/>
  <c r="BG13" i="61"/>
  <c r="BG7" i="61"/>
  <c r="BG4" i="61"/>
  <c r="BG18" i="61"/>
  <c r="BA6" i="61"/>
  <c r="BA18" i="61"/>
  <c r="BA7" i="61"/>
  <c r="BA4" i="61"/>
  <c r="BA17" i="61"/>
  <c r="BA13" i="61"/>
  <c r="AU13" i="61"/>
  <c r="AU18" i="61"/>
  <c r="AU4" i="61"/>
  <c r="AU6" i="61"/>
  <c r="AU7" i="61"/>
  <c r="AA4" i="61" l="1"/>
  <c r="AA10" i="61"/>
  <c r="Q10" i="61"/>
  <c r="V16" i="61"/>
  <c r="AA16" i="61"/>
  <c r="Q16" i="61"/>
  <c r="V4" i="61"/>
  <c r="BR16" i="61"/>
  <c r="V10" i="61"/>
  <c r="Q4" i="61"/>
  <c r="BP4" i="61"/>
  <c r="AN6" i="61"/>
  <c r="BP6" i="61" s="1"/>
  <c r="AN7" i="61"/>
  <c r="BP7" i="61" s="1"/>
  <c r="AN10" i="61"/>
  <c r="AN13" i="61"/>
  <c r="BP13" i="61" s="1"/>
  <c r="BQ13" i="61" s="1"/>
  <c r="AN16" i="61"/>
  <c r="AN17" i="61"/>
  <c r="BP17" i="61" s="1"/>
  <c r="BQ17" i="61" s="1"/>
  <c r="AN18" i="61"/>
  <c r="BP18" i="61" s="1"/>
  <c r="BQ18" i="61" s="1"/>
  <c r="AM10" i="61"/>
  <c r="AM7" i="61"/>
  <c r="AM6" i="61"/>
  <c r="AM4" i="61"/>
  <c r="AI18" i="61"/>
  <c r="AI17" i="61"/>
  <c r="AI13" i="61"/>
  <c r="AI10" i="61"/>
  <c r="AI6" i="61"/>
  <c r="BL6" i="61"/>
  <c r="BM4" i="61"/>
  <c r="BM5" i="61"/>
  <c r="BM6" i="61"/>
  <c r="BM7" i="61"/>
  <c r="BM8" i="61"/>
  <c r="BM9" i="61"/>
  <c r="BM10" i="61"/>
  <c r="BM11" i="61"/>
  <c r="BM13" i="61"/>
  <c r="BM14" i="61"/>
  <c r="BM15" i="61"/>
  <c r="BM16" i="61"/>
  <c r="BM17" i="61"/>
  <c r="BM18" i="61"/>
  <c r="BM19" i="61"/>
  <c r="BM20" i="61"/>
  <c r="BM21" i="61"/>
  <c r="BL5" i="61"/>
  <c r="BL7" i="61"/>
  <c r="BL8" i="61"/>
  <c r="BL9" i="61"/>
  <c r="BL10" i="61"/>
  <c r="BL11" i="61"/>
  <c r="BL13" i="61"/>
  <c r="BL14" i="61"/>
  <c r="BL15" i="61"/>
  <c r="BL16" i="61"/>
  <c r="BL17" i="61"/>
  <c r="BL18" i="61"/>
  <c r="BL19" i="61"/>
  <c r="BL20" i="61"/>
  <c r="BL21" i="61"/>
  <c r="AR16" i="61"/>
  <c r="AR17" i="61"/>
  <c r="AR18" i="61"/>
  <c r="AR19" i="61"/>
  <c r="AR20" i="61"/>
  <c r="AR21" i="61"/>
  <c r="BN16" i="61" l="1"/>
  <c r="AO13" i="61"/>
  <c r="AO7" i="61"/>
  <c r="BN14" i="61"/>
  <c r="BN18" i="61"/>
  <c r="BN15" i="61"/>
  <c r="J10" i="61"/>
  <c r="BR10" i="61" s="1"/>
  <c r="BO10" i="61"/>
  <c r="AO4" i="61"/>
  <c r="J4" i="61"/>
  <c r="BR4" i="61" s="1"/>
  <c r="BN19" i="61"/>
  <c r="AO6" i="61"/>
  <c r="BO6" i="61"/>
  <c r="BQ6" i="61" s="1"/>
  <c r="AO18" i="61"/>
  <c r="AO17" i="61"/>
  <c r="K16" i="61"/>
  <c r="BP16" i="61"/>
  <c r="BQ16" i="61" s="1"/>
  <c r="AO16" i="61"/>
  <c r="AO10" i="61"/>
  <c r="K10" i="61"/>
  <c r="BP10" i="61"/>
  <c r="K4" i="61"/>
  <c r="BS4" i="61" s="1"/>
  <c r="BN17" i="61"/>
  <c r="BN20" i="61"/>
  <c r="BN6" i="61"/>
  <c r="BN13" i="61"/>
  <c r="BN11" i="61"/>
  <c r="BN10" i="61"/>
  <c r="BN21" i="61"/>
  <c r="BN9" i="61"/>
  <c r="BN8" i="61"/>
  <c r="BN7" i="61"/>
  <c r="BN5" i="61"/>
  <c r="N3" i="65" l="1"/>
  <c r="P3" i="65" s="1"/>
  <c r="BQ10" i="61"/>
  <c r="BS16" i="61"/>
  <c r="N5" i="65" s="1"/>
  <c r="L16" i="61"/>
  <c r="L10" i="61"/>
  <c r="BS10" i="61"/>
  <c r="N4" i="65" s="1"/>
  <c r="R3" i="65"/>
  <c r="Q3" i="65"/>
  <c r="AR14" i="61"/>
  <c r="AR13" i="61"/>
  <c r="AR11" i="61"/>
  <c r="BL4" i="61"/>
  <c r="AR5" i="61"/>
  <c r="AR6" i="61"/>
  <c r="AR7" i="61"/>
  <c r="AR8" i="61"/>
  <c r="AR9" i="61"/>
  <c r="AR10" i="61"/>
  <c r="AR15" i="61"/>
  <c r="AR4" i="61"/>
  <c r="L4" i="61"/>
  <c r="BT16" i="61" l="1"/>
  <c r="BT10" i="61"/>
  <c r="BN4" i="61"/>
  <c r="BO4" i="61"/>
  <c r="BO7" i="61"/>
  <c r="R5" i="65" l="1"/>
  <c r="P5" i="65"/>
  <c r="Q5" i="65"/>
  <c r="R4" i="65"/>
  <c r="P4" i="65"/>
  <c r="Q4" i="65"/>
  <c r="BQ4" i="61"/>
  <c r="BQ7" i="61"/>
  <c r="BT4" i="61" l="1"/>
  <c r="BI3" i="61"/>
  <c r="BH3" i="61"/>
  <c r="BF3" i="61"/>
  <c r="BE3" i="61"/>
  <c r="BC3" i="61"/>
  <c r="BB3" i="61"/>
  <c r="AZ3" i="61"/>
  <c r="AY3" i="61"/>
  <c r="AW3" i="61"/>
  <c r="AV3" i="61"/>
  <c r="AT3" i="61"/>
  <c r="AS3" i="61"/>
  <c r="AQ3" i="61"/>
  <c r="AP3" i="61"/>
  <c r="AN3" i="61"/>
  <c r="AM3" i="61"/>
  <c r="T25" i="62" l="1"/>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Chirley Chamorro Montoya</author>
  </authors>
  <commentList>
    <comment ref="AR4" authorId="0" shapeId="0" xr:uid="{00000000-0006-0000-0200-000001000000}">
      <text>
        <r>
          <rPr>
            <b/>
            <sz val="9"/>
            <color indexed="81"/>
            <rFont val="Tahoma"/>
            <charset val="1"/>
          </rPr>
          <t>Chirley Chamorro Montoya:</t>
        </r>
        <r>
          <rPr>
            <sz val="9"/>
            <color indexed="81"/>
            <rFont val="Tahoma"/>
            <charset val="1"/>
          </rPr>
          <t xml:space="preserve">
Revisar manigtud ejecutada el % esta sobrejecutado debe dar todo 24 y la sumatoria da 34%</t>
        </r>
      </text>
    </comment>
    <comment ref="BM4" authorId="0" shapeId="0" xr:uid="{00000000-0006-0000-0200-000002000000}">
      <text>
        <r>
          <rPr>
            <b/>
            <sz val="9"/>
            <color indexed="81"/>
            <rFont val="Tahoma"/>
            <charset val="1"/>
          </rPr>
          <t>Chirley Chamorro Montoya:</t>
        </r>
        <r>
          <rPr>
            <sz val="9"/>
            <color indexed="81"/>
            <rFont val="Tahoma"/>
            <charset val="1"/>
          </rPr>
          <t xml:space="preserve">
Revisar ejecución de las atreas da 34% y debe dar 24%</t>
        </r>
      </text>
    </comment>
  </commentList>
</comments>
</file>

<file path=xl/sharedStrings.xml><?xml version="1.0" encoding="utf-8"?>
<sst xmlns="http://schemas.openxmlformats.org/spreadsheetml/2006/main" count="1328" uniqueCount="796">
  <si>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</si>
  <si>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</si>
  <si>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</si>
  <si>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</si>
  <si>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</si>
  <si>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</si>
  <si>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</si>
  <si>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</si>
  <si>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</si>
  <si>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</si>
  <si>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</si>
  <si>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</si>
  <si>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</si>
  <si>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</si>
  <si>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</si>
  <si>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</si>
  <si>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</si>
  <si>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</si>
  <si>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</si>
  <si>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</si>
  <si>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</si>
  <si>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</si>
  <si>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</si>
  <si>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</si>
  <si>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</si>
  <si>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</si>
  <si>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</si>
  <si>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</si>
  <si>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</si>
  <si>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</si>
  <si>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</si>
  <si>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</si>
  <si>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</si>
  <si>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</si>
  <si>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</si>
  <si>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</si>
  <si>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</si>
  <si>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</si>
  <si>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</si>
  <si>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</si>
  <si>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</si>
  <si>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</si>
  <si>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</si>
  <si>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</si>
  <si>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</si>
  <si>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</si>
  <si>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</si>
  <si>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</si>
  <si>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</si>
  <si>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</si>
  <si>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</si>
  <si>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</si>
  <si>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</si>
  <si>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</si>
  <si>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</si>
  <si>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</si>
  <si>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</si>
  <si>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</si>
  <si>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</si>
  <si>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</si>
  <si>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</si>
  <si>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</si>
  <si>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</si>
  <si>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</si>
  <si>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</si>
  <si>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</si>
  <si>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</si>
  <si>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</si>
  <si>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</si>
  <si>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</si>
  <si>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</si>
  <si>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</si>
  <si>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</si>
  <si>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</si>
  <si>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</si>
  <si>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</si>
  <si>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</si>
  <si>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</si>
  <si>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</si>
  <si>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</si>
  <si>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</si>
  <si>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</si>
  <si>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</si>
  <si>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</si>
  <si>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</si>
  <si>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</si>
  <si>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</si>
  <si>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</si>
  <si>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</si>
  <si>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</si>
  <si>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</si>
  <si>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</si>
  <si>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</si>
  <si>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</si>
  <si>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</si>
  <si>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</si>
  <si>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</si>
  <si>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</si>
  <si>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</si>
  <si>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</si>
  <si>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</si>
  <si>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</si>
  <si>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</si>
  <si>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</si>
  <si>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</si>
  <si>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</si>
  <si>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</si>
  <si>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</si>
  <si>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</si>
  <si>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</si>
  <si>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</si>
  <si>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</si>
  <si>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</si>
  <si>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</si>
  <si>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</si>
  <si>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</si>
  <si>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</si>
  <si>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</si>
  <si>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</si>
  <si>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</si>
  <si>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</si>
  <si>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</si>
  <si>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</si>
  <si>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</si>
  <si>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</si>
  <si>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</si>
  <si>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</si>
  <si>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</si>
  <si>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</si>
  <si>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</si>
  <si>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</si>
  <si>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</si>
  <si>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</si>
  <si>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</si>
  <si>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</si>
  <si>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</si>
  <si>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</si>
  <si>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</si>
  <si>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</si>
  <si>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</si>
  <si>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</si>
  <si>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</si>
  <si>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</si>
  <si>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</si>
  <si>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</si>
  <si>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</si>
  <si>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</si>
  <si>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</si>
  <si>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</si>
  <si>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</si>
  <si>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</si>
  <si>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</si>
  <si>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</si>
  <si>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</si>
  <si>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</si>
  <si>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</si>
  <si>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</si>
  <si>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</si>
  <si>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</si>
  <si>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</si>
  <si>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</si>
  <si>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</si>
  <si>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</si>
  <si>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</si>
  <si>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</si>
  <si>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</si>
  <si>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</si>
  <si>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</si>
  <si>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</si>
  <si>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</si>
  <si>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</si>
  <si>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</si>
  <si>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</si>
  <si>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</si>
  <si>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</si>
  <si>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</si>
  <si>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</si>
  <si>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</si>
  <si>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</si>
  <si>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</si>
  <si>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</si>
  <si>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</si>
  <si>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</si>
  <si>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</si>
  <si>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</si>
  <si>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</si>
  <si>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</si>
  <si>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</si>
  <si>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</si>
  <si>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</si>
  <si>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</si>
  <si>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</si>
  <si>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</si>
  <si>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</si>
  <si>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</si>
  <si>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</si>
  <si>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</si>
  <si>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</si>
  <si>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</si>
  <si>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</si>
  <si>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</si>
  <si>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</si>
  <si>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</si>
  <si>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</si>
  <si>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</si>
  <si>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</si>
  <si>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</si>
  <si>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</si>
  <si>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</si>
  <si>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</si>
  <si>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</si>
  <si>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</si>
  <si>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</si>
  <si>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</si>
  <si>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</si>
  <si>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</si>
  <si>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</si>
  <si>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</si>
  <si>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</si>
  <si>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</si>
  <si>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</si>
  <si>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</si>
  <si>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</si>
  <si>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</si>
  <si>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</si>
  <si>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</si>
  <si>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</si>
  <si>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</si>
  <si>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</si>
  <si>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</si>
  <si>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</si>
  <si>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</si>
  <si>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</si>
  <si>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</si>
  <si>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</si>
  <si>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</si>
  <si>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</si>
  <si>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</si>
  <si>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</si>
  <si>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</si>
  <si>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</si>
  <si>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</si>
  <si>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</si>
  <si>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</si>
  <si>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</si>
  <si>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</si>
  <si>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</si>
  <si>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</si>
  <si>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</si>
  <si>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</si>
  <si>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</si>
  <si>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</si>
  <si>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</si>
  <si>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</si>
  <si>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</si>
  <si>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</si>
  <si>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</si>
  <si>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</si>
  <si>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</si>
  <si>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</si>
  <si>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</si>
  <si>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</si>
  <si>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</si>
  <si>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</si>
  <si>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</si>
  <si>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</si>
  <si>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</si>
  <si>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</si>
  <si>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</si>
  <si>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</si>
  <si>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</si>
  <si>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</si>
  <si>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</si>
  <si>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</si>
  <si>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</si>
  <si>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</si>
  <si>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</si>
  <si>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</si>
  <si>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</si>
  <si>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</si>
  <si>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</si>
  <si>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</si>
  <si>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</si>
  <si>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</si>
  <si>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</si>
  <si>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</si>
  <si>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</si>
  <si>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</si>
  <si>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</si>
  <si>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</si>
  <si>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</si>
  <si>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</si>
  <si>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</si>
  <si>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</si>
  <si>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</si>
  <si>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</si>
  <si>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</si>
  <si>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</si>
  <si>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</si>
  <si>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</si>
  <si>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</si>
  <si>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</si>
  <si>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</si>
  <si>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</si>
  <si>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</si>
  <si>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</si>
  <si>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</si>
  <si>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</si>
  <si>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</si>
  <si>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</si>
  <si>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</si>
  <si>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</si>
  <si>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</si>
  <si>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</si>
  <si>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</si>
  <si>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</si>
  <si>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</si>
  <si>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</si>
  <si>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</si>
  <si>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</si>
  <si>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</si>
  <si>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</si>
  <si>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</si>
  <si>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</si>
  <si>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</si>
  <si>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</si>
  <si>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</si>
  <si>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</si>
  <si>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</si>
  <si>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</si>
  <si>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</si>
  <si>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</si>
  <si>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</si>
  <si>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</si>
  <si>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</si>
  <si>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</si>
  <si>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</si>
  <si>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</si>
  <si>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</si>
  <si>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</si>
  <si>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</si>
  <si>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</si>
  <si>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</si>
  <si>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</si>
  <si>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</si>
  <si>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</si>
  <si>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</si>
  <si>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</si>
  <si>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</si>
  <si>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</si>
  <si>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</si>
  <si>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</si>
  <si>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</si>
  <si>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</si>
  <si>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</si>
  <si>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</si>
  <si>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</si>
  <si>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</si>
  <si>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</si>
  <si>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</si>
  <si>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</si>
  <si>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</si>
  <si>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</si>
  <si>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</si>
  <si>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</si>
  <si>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</si>
  <si>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</si>
  <si>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</si>
  <si>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</si>
  <si>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</si>
  <si>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</si>
  <si>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</si>
  <si>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</si>
  <si>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</si>
  <si>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</si>
  <si>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</si>
  <si>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</si>
  <si>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</si>
  <si>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</si>
  <si>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</si>
  <si>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</si>
  <si>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</si>
  <si>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</si>
  <si>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</si>
  <si>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</si>
  <si>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</si>
  <si>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</si>
  <si>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</si>
  <si>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</si>
  <si>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</si>
  <si>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</si>
  <si>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</si>
  <si>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</si>
  <si>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</si>
  <si>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</si>
  <si>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</si>
  <si>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</si>
  <si>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</si>
  <si>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</si>
  <si>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</si>
  <si>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</si>
  <si>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</si>
  <si>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</si>
  <si>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</si>
  <si>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</si>
  <si>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</si>
  <si>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</si>
  <si>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</si>
  <si>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</si>
  <si>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</si>
  <si>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</si>
  <si>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</si>
  <si>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</si>
  <si>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</si>
  <si>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</si>
  <si>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</si>
  <si>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</si>
  <si>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</si>
  <si>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</si>
  <si>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</si>
  <si>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</si>
  <si>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</si>
  <si>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</si>
  <si>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</si>
  <si>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</si>
  <si>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</si>
  <si>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</si>
  <si>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</si>
  <si>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</si>
  <si>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</si>
  <si>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</si>
  <si>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</si>
  <si>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</si>
  <si>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</si>
  <si>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</si>
  <si>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</si>
  <si>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</si>
  <si>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</si>
  <si>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</si>
  <si>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</si>
  <si>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</si>
  <si>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</si>
  <si>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</si>
  <si>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</si>
  <si>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</si>
  <si>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</si>
  <si>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</si>
  <si>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</si>
  <si>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</si>
  <si>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</si>
  <si>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</si>
  <si>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</si>
  <si>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</si>
  <si>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</si>
  <si>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</si>
  <si>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</si>
  <si>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</si>
  <si>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</si>
  <si>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</si>
  <si>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</si>
  <si>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</si>
  <si>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</si>
  <si>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</si>
  <si>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</si>
  <si>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</si>
  <si>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</si>
  <si>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</si>
  <si>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</si>
  <si>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</si>
  <si>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</si>
  <si>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</si>
  <si>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</si>
  <si>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</si>
  <si>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</si>
  <si>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</si>
  <si>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</si>
  <si>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</si>
  <si>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</si>
  <si>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</si>
  <si>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</si>
  <si>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</si>
  <si>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</si>
  <si>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</si>
  <si>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</si>
  <si>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</si>
  <si>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</si>
  <si>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</si>
  <si>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</si>
  <si>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</si>
  <si>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</si>
  <si>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</si>
  <si>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</si>
  <si>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</si>
  <si>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</si>
  <si>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</si>
  <si>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</si>
  <si>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</si>
  <si>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</si>
  <si>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</si>
  <si>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</si>
  <si>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</si>
  <si>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</si>
  <si>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</si>
  <si>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</si>
  <si>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</si>
  <si>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</si>
  <si>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</si>
  <si>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</si>
  <si>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</si>
  <si>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</si>
  <si>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</si>
  <si>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</si>
  <si>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</si>
  <si>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</si>
  <si>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</si>
  <si>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</si>
  <si>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</si>
  <si>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</si>
  <si>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</si>
  <si>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</si>
  <si>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</si>
  <si>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</si>
  <si>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</si>
  <si>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</si>
  <si>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</si>
  <si>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</si>
  <si>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</si>
  <si>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</si>
  <si>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</si>
  <si>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</si>
  <si>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</si>
  <si>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</si>
  <si>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</si>
  <si>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</si>
  <si>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</si>
  <si>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</si>
  <si>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</si>
  <si>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</si>
  <si>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</si>
  <si>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</si>
  <si>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</si>
  <si>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</si>
  <si>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</si>
  <si>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</si>
  <si>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</si>
  <si>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</si>
  <si>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</si>
  <si>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</si>
  <si>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</si>
  <si>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</si>
  <si>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</si>
  <si>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</si>
  <si>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</si>
  <si>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</si>
  <si>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</si>
  <si>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</si>
  <si>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</si>
  <si>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</si>
  <si>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</si>
  <si>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</si>
  <si>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</si>
  <si>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</si>
  <si>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</si>
  <si>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</si>
  <si>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</si>
  <si>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</si>
  <si>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</si>
  <si>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</si>
  <si>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</si>
  <si>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</si>
  <si>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</si>
  <si>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</si>
  <si>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</si>
  <si>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</si>
  <si>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</si>
  <si>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</si>
  <si>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</si>
  <si>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</si>
  <si>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</si>
  <si>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</si>
  <si>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</si>
  <si>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</si>
  <si>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</si>
  <si>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</si>
  <si>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</si>
  <si>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</si>
  <si>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</si>
  <si>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</si>
  <si>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</si>
  <si>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</si>
  <si>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</si>
  <si>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</si>
  <si>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</si>
  <si>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</si>
  <si>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</si>
  <si>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</si>
  <si>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</si>
  <si>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</si>
  <si>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</si>
  <si>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</si>
  <si>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</si>
  <si>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</si>
  <si>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</si>
  <si>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</si>
  <si>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</si>
  <si>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</si>
  <si>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</si>
  <si>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</si>
  <si>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</si>
  <si>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</si>
  <si>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</si>
  <si>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</si>
  <si>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</si>
  <si>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</si>
  <si>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</si>
  <si>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</si>
  <si>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</si>
  <si>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</si>
  <si>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</si>
  <si>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</si>
  <si>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</si>
  <si>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</si>
  <si>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</si>
  <si>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</si>
  <si>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</si>
  <si>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</si>
  <si>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</si>
  <si>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</si>
  <si>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</si>
  <si>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</si>
  <si>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</si>
  <si>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</si>
  <si>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</si>
  <si>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</si>
  <si>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</si>
  <si>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</si>
  <si>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</si>
  <si>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</si>
  <si>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</si>
  <si>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</si>
  <si>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</si>
  <si>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</si>
  <si>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</si>
  <si>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</si>
  <si>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</si>
  <si>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</si>
  <si>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</si>
  <si>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</si>
  <si>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</si>
  <si>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</si>
  <si>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</si>
  <si>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</si>
  <si>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</si>
  <si>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</si>
  <si>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</si>
  <si>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</si>
  <si>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</si>
  <si>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</si>
  <si>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</si>
  <si>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</si>
  <si>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</si>
  <si>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</si>
  <si>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</si>
  <si>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</si>
  <si>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</si>
  <si>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</si>
  <si>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</si>
  <si>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</si>
  <si>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</si>
  <si>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</si>
  <si>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</si>
  <si>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</si>
  <si>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</si>
  <si>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Porcentaje  %</t>
  </si>
  <si>
    <t>Registros Administrativos</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</si>
  <si>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</si>
  <si>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</si>
  <si>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</si>
  <si>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</si>
  <si>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</si>
  <si>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</si>
  <si>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</si>
  <si>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</si>
  <si>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</si>
  <si>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</si>
  <si>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</si>
  <si>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Adelantar el diseño  correspondientes para adelantar las acciones pedagógicas</t>
  </si>
  <si>
    <t>Actualizar e implementar el programa de Promotores Escolares en Seguridad Vial - PESVI y realizar un evento pedagógico anual que convoque a los promotores.</t>
  </si>
  <si>
    <t xml:space="preserve">Diseñar y actualización de la oferta pedagógica dirigida a los diferentes actores viales. </t>
  </si>
  <si>
    <t>Implementar y desarrollar las acciones pedagógicas y de educación vial</t>
  </si>
  <si>
    <t>Evaluar y hacer el seguimiento a las acciones implementadas frente a pedagogía y educación vial</t>
  </si>
  <si>
    <t xml:space="preserve">Realizar seguimiento a la implementación de los lineamientos pedagógicos en cultura ciudadana y educación vial. </t>
  </si>
  <si>
    <t>Actualizar el instrumento de medición y realizar  la evaluación de las acciones pedagógicas frente a formación.</t>
  </si>
  <si>
    <t>Realizar informe de análisis de los resultados.</t>
  </si>
  <si>
    <t>Divulgación en canales de comunicación interna</t>
  </si>
  <si>
    <t>Medición y resultados</t>
  </si>
  <si>
    <t>Lograr el 95% de niveles de apropiación de los contenidos de comunicación interna en los encuestados</t>
  </si>
  <si>
    <t>Adelantar el diseño</t>
  </si>
  <si>
    <t>Implementar acciones para promocionar las redes sociales</t>
  </si>
  <si>
    <t>Mantener la publicación   de notas de interés colectivo</t>
  </si>
  <si>
    <t>Divulgar información de interés de la ciudadanía  frente al sistema de movilidad</t>
  </si>
  <si>
    <t>Realizar Monitoreo</t>
  </si>
  <si>
    <t>Verificar que los enlaces en la página web que llevan a las redes sociales sean consultados y eficientes para direccionar al ciudadano</t>
  </si>
  <si>
    <t>Responder mensualmente y de manera aleatoria como mínimo a 50 inquietudes o comentarios allegados a través de las redes sociales frente a las actividades implementadas por la Entidad y que se requiera una contestación de manera inmediata</t>
  </si>
  <si>
    <t xml:space="preserve">Realizar  el 100 % de las acciones frente a  información y formación en temáticas relacionadas con seguridad vial en la ciudad y cultura ciudadana para la movilidad. </t>
  </si>
  <si>
    <t xml:space="preserve">Realizar el 100% de las actividades  la apropiación de los contenidos divulgados a través de los diferentes canales de comunicación interna </t>
  </si>
  <si>
    <t>Realizar el 100% de las actividades para incrementar el alcance de las cuentas de redes sociales de la SDM: Facebook, Instagram, Twitter, YouTube y Linkedin</t>
  </si>
  <si>
    <t>Realizar  el 100 % de las acciones frente a  información y formación en temáticas relacionadas con seguridad vial en la ciudad y cultura ciudadana para la movilidad.</t>
  </si>
  <si>
    <t>Realizar el 100% de las actividades para incrementar el número de seguidores de las cuentas de redes sociales de la SDM:Facebook, Instagram, Twitter, Youtube y Linkedin.</t>
  </si>
  <si>
    <t>Comunicaciones y Cultura para la Movilidad</t>
  </si>
  <si>
    <t>5. Información y Comunicación</t>
  </si>
  <si>
    <t>15. Política de Transparencia, acceso a la información pública y lucha contra la corrupción</t>
  </si>
  <si>
    <t>PE02_Comunicaciones y Cultura para la Movilidad</t>
  </si>
  <si>
    <t>Estratégico</t>
  </si>
  <si>
    <t>Oficina Asesora de Comunicaciones y Cultura para la Movilidad</t>
  </si>
  <si>
    <t>N.A</t>
  </si>
  <si>
    <t>Base de Datos y/o registros de la OACCM - P.A.A.</t>
  </si>
  <si>
    <t>La variable mide el porcentaje de avance de las acciones ejecutadas en el periodo, con el fin  de verificar el cumplimiento de  las  acciones programadas</t>
  </si>
  <si>
    <t>La variable mide el porcentaje de avance de las acciones programadas en el periodo, con el fin de dar cumplimiento a las acciones programadas en la vigencia,  de acuerdo con la especificidad de cada acción y la necesidad del tiempo para su ejecución.</t>
  </si>
  <si>
    <t>Paula Tatiana Arenas González</t>
  </si>
  <si>
    <t>Andrés Fabian Contento Muñoz</t>
  </si>
  <si>
    <t>Ledys Magaly Moreno Basto</t>
  </si>
  <si>
    <t>POA  Oficina Asesora de Comunicaciones y Cultura para la Movilidad
Meta 7 - Realizar  el 100 % de las acciones frente a  información y formación en temáticas relacionadas con seguridad vial en la ciudad y cultura ciudadana para la movilidad.</t>
  </si>
  <si>
    <t>Información y  formación en seguridad vial y cultura para la movilidad</t>
  </si>
  <si>
    <t>Excel, archivo plano, pdf</t>
  </si>
  <si>
    <t xml:space="preserve">En cumplimiento del Plan Maestro de Movilidad Decreto 319 de 2006
Plan de Seguridad Vial. Decreto 813 de 2017
Plan de Movilidad Escolar Decreto 594 de 2015 </t>
  </si>
  <si>
    <t>Medir el grado de cumplimiento de las acciones definidas para el proceso de información y formación en temas de seguridad vial y cultura para la movilidad</t>
  </si>
  <si>
    <t>Corresponde a las actividades ponderadas de las acciondes implementadasque hacen  parte de la información y formación, en el periodo de reporte</t>
  </si>
  <si>
    <t xml:space="preserve">Porcentaje de avance en acciones ejecutadas frente a información y formación / Porcentaje de avance  de acciones  programadas  </t>
  </si>
  <si>
    <t>Total porcentaje actividades ejecutadas</t>
  </si>
  <si>
    <t xml:space="preserve"> Total  porcentaje de actividades programadas</t>
  </si>
  <si>
    <t>Numérico</t>
  </si>
  <si>
    <t>Sergio Jiménez</t>
  </si>
  <si>
    <t xml:space="preserve">POA  Oficina Asesora de Comunicaciones y Cultura para la Movilidad
Meta 8 - Realizar el 100% de las actividades  la apropiación de los contenidos divulgados a través de los diferentes canales de comunicación interna </t>
  </si>
  <si>
    <t>Apropiación de contenidos difundidos a través de los canales de comunicación interna</t>
  </si>
  <si>
    <t>Excel, pdf, archivo plano</t>
  </si>
  <si>
    <r>
      <t>Indicador fue creado para medir la apropiación por parte de los colaboradores de la SDM  de los contenidos transmitidos a través de los canales de comunicación interna, en cumplimiento del Plan de Comunicaciones y Cultura para la Movilidad,  requerido en  el numeral 7 del articulo 5 del  Decreto 672 de 2018 "</t>
    </r>
    <r>
      <rPr>
        <i/>
        <sz val="10"/>
        <rFont val="Calibri"/>
        <family val="2"/>
        <scheme val="minor"/>
      </rPr>
      <t>Por medio del cual se modifica la estructura organizacional de la Secretaría Distrital, de Movilidad y se dictan otras disposiciones" .</t>
    </r>
  </si>
  <si>
    <t>Medir el grado de apropiación de los contenidos de los mensajes transmitidos a través de los canales de comunicación interna.</t>
  </si>
  <si>
    <t>Corresponde a las actividades ponderadas de las acciondes implementadasque hacen  parte de la apropiación de contenidos difundidos a través de los canales de comunicación interna</t>
  </si>
  <si>
    <t xml:space="preserve">Porcentaje de avance en acciones ejecutadas frente a la apropiación de contenidos / Porcentaje de avance  de acciones  programadas  </t>
  </si>
  <si>
    <t>Karen Cortés</t>
  </si>
  <si>
    <t>POA  Oficina Asesora de Comunicaciones y Cultura para la Movilidad
Meta 9 - Realizar el 100% de las actividades para incrementar el número de seguidores de las cuentas de redes sociales de la SDM:Facebook, Instagram, Twitter, Youtube y Linkedin.</t>
  </si>
  <si>
    <t>Redes Sociales</t>
  </si>
  <si>
    <r>
      <t>Indicador creado para medir la funcionalidad de las publicaciones a través del  aumento de los seguidores en redes sociales, en cumplimiento del Plan de Comunicaciones y Cultura para la Movilidad,  requerido en  el numeral 7 del articulo 5 del  Decreto 672 de 2018 "</t>
    </r>
    <r>
      <rPr>
        <i/>
        <sz val="10"/>
        <rFont val="Calibri"/>
        <family val="2"/>
        <scheme val="minor"/>
      </rPr>
      <t>Por medio del cual se modifica la estructura organizacional de la Secretaría Distrital, de Movilidad y se dictan otras disposiciones</t>
    </r>
    <r>
      <rPr>
        <sz val="10"/>
        <rFont val="Calibri"/>
        <family val="2"/>
        <scheme val="minor"/>
      </rPr>
      <t>" .</t>
    </r>
  </si>
  <si>
    <t>Medir a cuántos ciudadanos se impacta con mensajes emitidos a través de las redes sociales</t>
  </si>
  <si>
    <t>Corresponde a las actividades ponderadas de las acciones implementadas que hacen  parte de las redes sociales</t>
  </si>
  <si>
    <t xml:space="preserve">Porcentaje de avance de las actividades implementadas para incrementar el número de seguidores en redes sociales /Porcentaje total de avance de las actividades programadas para incrementar el número de seguidores en redes sociales  </t>
  </si>
  <si>
    <t>Total porcentaje actividades implementadas</t>
  </si>
  <si>
    <t>Lina Garcia</t>
  </si>
  <si>
    <t xml:space="preserve">Realizar informes de la métricas y analíticas del comportamiento de las redes sociales </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</si>
  <si>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</si>
  <si>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</si>
  <si>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</si>
  <si>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</si>
  <si>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</si>
  <si>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</si>
  <si>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</si>
  <si>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</si>
  <si>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</si>
  <si>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</si>
  <si>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</si>
  <si>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</si>
  <si>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</si>
  <si>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</si>
  <si>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</si>
  <si>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</si>
  <si>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</si>
  <si>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</si>
  <si>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</si>
  <si>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</si>
  <si>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</si>
  <si>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</si>
  <si>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</si>
  <si>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</si>
  <si>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</si>
  <si>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Objetivos de los Sistemas de Gestión:
OSGC (Calidad), OSGGA (Ambiental), OSGAS (Antisoborno), OSGSST (Seguridad y Salud en el Trabajo), OSGSI (Seguridad de la Información) y OSGCN (Continuidad de Negocio)</t>
  </si>
  <si>
    <t>OSGAS- Implementar las buenas prácticas antisoborno contenidas en la norma ISO 37001:2016.
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</si>
  <si>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Aumentar en un  1.0 %  el número  de interacciones en las publicaciones de redes sociales, tomando como referencia la vigencia anterior</t>
  </si>
  <si>
    <t xml:space="preserve">Ejecutar 1.100  acciones pedagógicas frente a información y formación en temas de cultura ciudadana y educación vial. </t>
  </si>
  <si>
    <t>Divulgar  información de interes para las y los colaboradores de la SDM, a través de los canales de comunicación interna</t>
  </si>
  <si>
    <t xml:space="preserve">Diseñar e implementar una campaña o estrategia de
comunicación interna para el fortalecimiento institucional
</t>
  </si>
  <si>
    <t>Realizar medición de la aporopiación de comtenidos de comunicación interna</t>
  </si>
  <si>
    <t>Construir un  informe con los resultados de la encuesta de medición</t>
  </si>
  <si>
    <t xml:space="preserve">Se implementaron 11 sesiones de capacitación a promotores escolares, donde se contribuyó con el fortalecimiento de las capacidades de los estudiantes en temas de educación vial y cultura para la movilidad.
Por otra parte, las actividades lúdico pedagógicas diseñadas en el primer trimestre fueron: obra musical con prudencia me muevo con seguridad, obra “la banda de la vía”, guion mal parqueados anónimos, “mal parqueado anónimos” de la secretaría distrital de movilidad, flashmob “Bogotá se mueve sostenible con prudencia”. 
Ahora bien, se desarrollaron 395 acciones pedagógicas. De estas acciones, 92 se enfocaron en áreas con alta incidencia de siniestros viales y factores de riesgo, impactando a usuarios de la vía, en el espacio público. Adicionalmente, se ejecutaron 240 acciones dirigidas a personal administrativo, operativo y operadores de vehículos, buscando la apropiación de conocimientos y la modificación de comportamientos de riesgo, promoviendo así acciones preventivas y correctivas para garantizar la seguridad y la integridad propia y de los demás actores viales. Asimismo, se implementaron 63 acciones en instituciones educativas públicas y privadas, con el objetivo de fomentar y promover una movilidad segura y construir una cultura para la movilidad en este escenario. A través de la implementación de las acciones pedagógicas se logró sensibilizar a la ciudadanía en temas de educación vial y cultura para la movilidad como lo son: factores de riesgo en la movilidad, elementos de protección, cuidado y protección de la vida, especialmente de los actores viales más vulnerables (peatones, ciclistas y motociclistas).
Asimismo, se ajustó el instrumento de medición utilizado en empresas, entidades e instituciones educativas para ser aplicado a niños, niñas y adolescentes con el fin de evaluar los resultados de las acciones desarrollados en plan aula. Se hizo un informe de análisis de resultados de la información capturada a través del instrumento de medición, en el que se obtuvo información sociodemográfica, se identificaron percepciones acerca de factores de riesgo en la movilidad, conocimientos sobre seguridad vial y disposición a comportamientos protectores.
</t>
  </si>
  <si>
    <t xml:space="preserve">Informe_programa_promotores_escolares_PESVI
Informe_diseñar_y_actualización_de_la_oferta_pedagógica
Informe_1_trim_Ejecutar_1100_acciones_pedagógicas
Listas de chequeo
Instrumento_Plan_Aula
Informe_de_medición_de_resultados_I_trimestre_2024
</t>
  </si>
  <si>
    <t xml:space="preserve">Los logros alcanzados en el primer trimestre fueron:
a.  11 sesiones de capacitación a promotores escolares en seguridad vial, en 8 instituciones educativas, para un total de 269 promotores capacitados. 
b. Diseñó de 4 actividades lúdico pedagógicas y actualización de un módulo de capacitación. Con el diseño y actualización de las actividades lúdico pedagógicas se logró adaptar y enriquecer el portafolio de servicios, proporcionando herramientas y recursos actualizados que responden a las necesidades específicas de peatones, ciclistas, conductores y demás usuarios de la vía. 
c. Desarrollo de 395 acciones pedagógicas, en las que participaron 24.252 personas: 
240 intervenciones en empresas y entidades, con la asistencia de 6.656 ciudadanos y ciudadanas
92 jornadas pedagógicas en vía con diferentes actores viales, participaron 10.952 personas.
63 acciones pedagógicas en instituciones educativas, en las que estuvieron presente 6.644 personas.
d. Aplicación de 3 listas de chequeo para el seguimiento a la implementación de los lineamientos y actualización de un instrumento de medición de las acciones pedagógicas desarrolladas en instituciones educativas.
e. Posterior a las acciones pedagógicas desarrolladas en empresas, entidades e instituciones educativas se encontró que: 1) Aumentó en un porcentaje del 10% la conciencia sobre la cultura y educación ciudadana como recurso para cambiar los malos hábitos en las vías, por encima de las sanciones. 2) Se incrementó el conocimiento de la diferencia entre siniestros y accidentes viales entre un 34,3% y un 23,1%. 3) Se incrementó en un 6,5% el porcentaje de las personas que percibieron la velocidad como factor de riesgo. 4) Se aumentó la disposición a usar medios alternativos de transporte como: utilizar bicicleta (8,7%), utilizar transporte público (7,5%) y utilizar transporte multimodal (12,1%). 6) Los entrevistados manifestaron haber aprendido principalmente acerca de normatividad y señales de tránsito (23%), cultura ciudadana (22,8%) y diferencias entre accidentalidad y siniestralidad (14,3%) En las acciones desarrolladas en vía se encontró: 1. Los participantes manifestaron que las multas y comparendos era el principal recurso para cambiar los malos hábitos en las vías (72,54%), porcentaje que disminuyó en un 12,01% posterior a la intervención. 2. Posterior a la intervención aumentó en un 5,43% el porcentaje de las personas que consideraban la velocidad como un factor de riesgo. 3) Después de la acción pedagógica se incrementó en un 35,8 y en 31,1% el porcentaje de las personas que reconocieron la diferencia entre un siniestro y un accidente vial. 4) Posterior a la intervención se aumentó en un 15% el porcentaje de las personas que reconocieron la importancia de ampliar las vias para proteger la vida de los actores viales más vulnerables.
</t>
  </si>
  <si>
    <t xml:space="preserve">
a. La población que ha sido beneficiada con la implementación de las acciones pedagógicas fue: a. 6.530 niños, niñas y adolescentes, entre los 3 a los 17 años; de los cuales el 49,57% se identificó de género femenino y el 50,43% de género masculino. b. Jóvenes, en total participaron 5.994 personas de las cuales el 27,11% se identificó de género femenino, el 72,77% de género masculino y 0,12% como transgénero. c. Adultos, en total participaron 10.602 personas, de las cuales el 22,83% se identificó de género femenino, 77% de género masculino y 0,17% como transgénero. d. Personas mayores, participaron 756 personas de las cuales el 19,84% se identificó como género femenino y el 80,16% de género masculino. c. Se intervino en 19 (diecinueve) localidades.
b. Acciones en empresas, entidades e instituciones educativas: Se contó con la participación de habitante de las localidades de Bogotá, contando con el mayor número de participantes las localidades Bosa (18,5%), Ciudad Bolívar (14,6%), Kennedy (11,7%) y Suba (10,4%). Se contó con participantes con roles como: conductor de transporte público SITP (66,6%), otro (12%), conductor de transporte especial (8,3%) y funcionarios de instituciones educativas (6,7%). El rango etario de los participantes está representado principalmente por personas adultas entre 18 años hasta mayores de 66; siendo las personas entre 30 y 34 años quienes más participan (16,4%, seguido por personas entre los 40 a 44% (14,2%) y 35 a 39 (12,3%). La mayor parte de las personas encuestadas fueron representados por el sexo masculino (80%), seguido por mujeres (19,7%), e intersexual /no binario (0,4%). Acciones en vía: La mayor parte de las personas encuestadas fueron representados por el género masculino (76,97%), seguido por el género femenino (23,03%) Se evidenció la participación de personas de diversas edades, comprendidas entre menores de 18 años hasta mayores de 66; siendo las personas entre 29 a 44 años (51,01%) quienes más participaron en este tipo de mediciones, seguido por las personas entre 23 a 28 (21,48%) y las personas entre 45 a 59 años (15,44%). De las 43 acciones pedagógicas evaluadas se encontró que el porcentaje de mayor de participantes se identificaba con el rol de ciclista (60,5%), mientras que el otro porcentaje lo hacía con el rol de motociclista (39,5%).
c. Ciudadanía en general. Niños, niñas y adolescentes que participan en la estrategia de plan aula de instituciones educativas públicas y privadas en las 20 localidades de la ciudad de Bogotá
</t>
  </si>
  <si>
    <t xml:space="preserve">En el primer trimestre del año, con cambio de administración se han mejorado, cambiado y actualizado las piezas gráficas, formatos, nombres de los productos de comunicación interna, esto con el fin de darle un dinamismo y un nuevo aire a lo que se comunica constantemente y, así transmitir la información adecuada, a través del canal más conveniente. 
De igual manera, se diseñaron 3 estrategias enfocadas en el fortalecimiento institucional. 
a. La primera, es una propuesta para dar a conocer al interior la entidad las acciones que diseñan e implementan las diferentes dependencias. La solicitud fue realizada por la Dirección de Talento Humano y que lleva como nombre “Conozcamos Nuestra Entidad”.
b. La segunda tiene que ver con el fortalecimiento y participación de los colaboradores en los “Días de la Movilidad Sostenible”, primer jueves de cada mes, establecido por decreto distrital para todas las entidades del distrito. El apoyo se dará en la promoción, cubrimiento del evento y la socialización de piezas gráficas y videos. 
c. La tercera es la creación de la campaña para promocionar la participación en la construcción del Plan de Desarrollo.
</t>
  </si>
  <si>
    <t xml:space="preserve">Piezas publicadas
Piezas diseño de campaña
</t>
  </si>
  <si>
    <t xml:space="preserve">a. El mayor avance de este trimestre fue la organización y la actualización del look (línea gráfica y nombres) de los productos de comunicación interna como: boletín de monitoreo de medios, el boletín de comunicación interna Movilidad en la Mira, el top 5 de la semana que ahora incluye noticias del sector movilidad, Movilidad en cifras, servidores de corazón, el noticiero y grupos de Whatsapp Conectados Nos Movemos.
b. Participación activa de los colaboradores en la campaña del Plan de Desarrollo y en los de la movilidad sostenible.
c. 65 piezas diseñadas 
d. 80 piezas divulgadas
</t>
  </si>
  <si>
    <t xml:space="preserve">Servidores y Servidoras de la Secretaría Distrital de Movilidad.
</t>
  </si>
  <si>
    <t xml:space="preserve">Se realizaron transmisiones en vivo, publicaciones de cuestionarios para interactuar con los seguidores, así como se crearon piezas con mensajes claros y dinámicos y, se divulgó información en colaboración con otras entidades, permitiendo que más ciudadanos siguieran, consultaran e interactuaran con las redes sociales. De igual manera, se divulgó información de interés dirigida a la ciudadanía frente al pico y placa, alerta ambiental, nuevas tarifas del transporte público, pico y placa solidario y cierres viales por obras.
Durante el primer trimestre se aclararon las dudas de la ciudadanía, principalmente sobre la plataforma del pico y placa solidario, pico y placa regional durante los días festivos y acerca de los trámites y servicios que brinda la Entidad. Se realizó la verificación individual a los ocho enlaces y un componente tipo frame que redireccionan a las redes sociales de la SDM. Se observa el correcto funcionamiento de los nueve recursos. 
</t>
  </si>
  <si>
    <t>Muestreo acciones en redes sociales
Muestreo publicación en redes sociales
Muestreo interacción en redes sociales
Validación de los enlaces a redes.xlsx
Muestreo respuestas redes sociales</t>
  </si>
  <si>
    <t xml:space="preserve">En el I trimestre 2024, se alcanzaron los siguientes logros:
a. Se realizaron 24 acciones, logrando un alcance de 3.268.000, lo que representa que la información publicada en redes sociales fue consultada un 10 % más que el trimestre anterior.
b. Se realizaron 932 publicaciones
c. Las interacciones aumentaron el 3.2 % frente al periodo anterior El total de los seguidores nuevos de este trimestre fue: 15.726
d. Se brindó información oportuna sobre el pico y placa regional de semana santa a través de las redes sociales, logrando reducir en un 20 % el número de comparendos impuestos en vía por incumplir la medida, en comparación con el mismo periodo del año anterior.
e. Las publicaciones de pico y placa, así como las del control al mal parqueo, alcanzaron 2860 comentarios, logrando incrementar en un 3.2 % las interacciones totales en comparación al periodo anterior.
f. Se brindaron 192 respuestas en redes sociales, logrando que los ciudadanos pudieran resolver de forma oportuna sus inquietudes y se generara una cercanía positiva entre el ciudadano y la entidad
g. 99.81% de disponibilidad de los enlaces y recursos con 2181 horas de estado activo y 4 horas de mantenimiento preventivo.
</t>
  </si>
  <si>
    <t xml:space="preserve">Hombres y mujeres entre 18 y 55 años que siguen y consultan las redes sociales de la entidad
Toda la ciudadanía de la región metropolitana y demás grupos sociales interesados que acceden desde una una red social.
</t>
  </si>
  <si>
    <t>Se actualizarón los numerales 9,10, 11 y 21 de acuerdo 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</si>
</sst>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color theme="1"/>
      <name val="Arial"/>
      <family val="2"/>
    </font>
    <font>
      <b/>
      <sz val="10"/>
      <name val="Calibri"/>
      <family val="2"/>
      <scheme val="minor"/>
    </font>
    <font>
      <sz val="8"/>
      <name val="Calibri"/>
      <family val="2"/>
      <scheme val="minor"/>
    </font>
    <font>
      <i/>
      <sz val="10"/>
      <name val="Calibri"/>
      <family val="2"/>
      <scheme val="minor"/>
    </font>
    <font>
      <sz val="10"/>
      <color theme="1"/>
      <name val="Calibri"/>
      <family val="2"/>
    </font>
    <font>
      <sz val="10"/>
      <color rgb="FFFF0000"/>
      <name val="Calibri"/>
      <family val="2"/>
      <scheme val="minor"/>
    </font>
    <font>
      <sz val="9"/>
      <color indexed="81"/>
      <name val="Tahoma"/>
      <charset val="1"/>
    </font>
    <font>
      <b/>
      <sz val="9"/>
      <color indexed="81"/>
      <name val="Tahoma"/>
      <charset val="1"/>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rgb="FFFFFF00"/>
        <bgColor indexed="64"/>
      </patternFill>
    </fill>
    <fill>
      <patternFill patternType="solid">
        <fgColor theme="6"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style="hair">
        <color indexed="64"/>
      </left>
      <right style="hair">
        <color indexed="64"/>
      </right>
      <top style="hair">
        <color theme="1"/>
      </top>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cellStyleXfs>
  <cellXfs count="404">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6" fillId="21" borderId="50"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4" fontId="32" fillId="0" borderId="2" xfId="0" applyNumberFormat="1" applyFont="1" applyBorder="1"/>
    <xf numFmtId="0" fontId="32" fillId="0" borderId="2" xfId="0" applyFont="1" applyBorder="1"/>
    <xf numFmtId="0" fontId="52" fillId="2" borderId="0" xfId="19" applyFont="1" applyFill="1"/>
    <xf numFmtId="10" fontId="39" fillId="2" borderId="2" xfId="0" applyNumberFormat="1" applyFont="1" applyFill="1" applyBorder="1" applyAlignment="1">
      <alignment horizontal="center" vertical="center"/>
    </xf>
    <xf numFmtId="0" fontId="53" fillId="2" borderId="0" xfId="0" applyFont="1" applyFill="1" applyAlignment="1">
      <alignment vertical="center" wrapText="1"/>
    </xf>
    <xf numFmtId="10" fontId="39" fillId="2" borderId="2" xfId="0" applyNumberFormat="1" applyFont="1" applyFill="1" applyBorder="1" applyAlignment="1">
      <alignment horizontal="center" vertical="center" wrapText="1"/>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0" xfId="0" applyFont="1" applyFill="1" applyAlignment="1">
      <alignment vertical="center" wrapText="1"/>
    </xf>
    <xf numFmtId="0" fontId="32" fillId="2" borderId="0" xfId="0" applyFont="1" applyFill="1" applyAlignment="1">
      <alignment wrapText="1"/>
    </xf>
    <xf numFmtId="0" fontId="39" fillId="0" borderId="2" xfId="2" applyNumberFormat="1" applyFont="1" applyFill="1" applyBorder="1" applyAlignment="1" applyProtection="1">
      <alignment horizontal="left" vertical="center" wrapText="1"/>
      <protection locked="0"/>
    </xf>
    <xf numFmtId="0" fontId="53"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10" fontId="31" fillId="2" borderId="2" xfId="1" applyNumberFormat="1" applyFont="1" applyFill="1" applyBorder="1" applyAlignment="1" applyProtection="1">
      <alignment horizontal="center" vertical="center" wrapText="1"/>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0" fontId="39" fillId="2" borderId="13" xfId="0" applyNumberFormat="1" applyFont="1" applyFill="1" applyBorder="1" applyAlignment="1">
      <alignment horizontal="center" vertical="center"/>
    </xf>
    <xf numFmtId="10" fontId="39" fillId="8" borderId="2" xfId="16" applyNumberFormat="1" applyFont="1" applyFill="1" applyBorder="1" applyAlignment="1">
      <alignment horizontal="center" vertical="center" wrapText="1"/>
    </xf>
    <xf numFmtId="0" fontId="39" fillId="0" borderId="2" xfId="1" applyNumberFormat="1" applyFont="1" applyFill="1" applyBorder="1" applyAlignment="1" applyProtection="1">
      <alignment horizontal="center" vertical="center" wrapText="1"/>
      <protection locked="0"/>
    </xf>
    <xf numFmtId="0" fontId="39" fillId="0" borderId="2" xfId="0" applyFont="1" applyBorder="1" applyAlignment="1" applyProtection="1">
      <alignment horizontal="left" vertical="center" wrapText="1"/>
      <protection locked="0"/>
    </xf>
    <xf numFmtId="9" fontId="39" fillId="0" borderId="2" xfId="0" applyNumberFormat="1" applyFont="1" applyBorder="1" applyAlignment="1" applyProtection="1">
      <alignment horizontal="center" vertical="center"/>
      <protection locked="0"/>
    </xf>
    <xf numFmtId="10" fontId="39" fillId="0" borderId="2" xfId="1" applyNumberFormat="1" applyFont="1" applyFill="1" applyBorder="1" applyAlignment="1">
      <alignment horizontal="center" vertical="center"/>
    </xf>
    <xf numFmtId="1" fontId="39" fillId="0" borderId="2" xfId="2" applyNumberFormat="1" applyFont="1" applyFill="1" applyBorder="1" applyAlignment="1" applyProtection="1">
      <alignment horizontal="center" vertical="center"/>
      <protection locked="0"/>
    </xf>
    <xf numFmtId="10" fontId="39" fillId="0" borderId="2" xfId="1" applyNumberFormat="1" applyFont="1" applyFill="1" applyBorder="1" applyAlignment="1" applyProtection="1">
      <alignment horizontal="center" vertical="center"/>
    </xf>
    <xf numFmtId="10" fontId="39" fillId="2" borderId="2" xfId="1" applyNumberFormat="1" applyFont="1" applyFill="1" applyBorder="1" applyAlignment="1">
      <alignment horizontal="center" vertical="center"/>
    </xf>
    <xf numFmtId="0" fontId="39" fillId="0" borderId="2" xfId="0" applyFont="1" applyBorder="1" applyAlignment="1" applyProtection="1">
      <alignment horizontal="left" vertical="center"/>
      <protection locked="0"/>
    </xf>
    <xf numFmtId="1" fontId="39" fillId="0" borderId="2" xfId="2" applyNumberFormat="1" applyFont="1" applyFill="1" applyBorder="1" applyAlignment="1" applyProtection="1">
      <alignment horizontal="center" vertical="center" wrapText="1"/>
      <protection locked="0"/>
    </xf>
    <xf numFmtId="10" fontId="39" fillId="0" borderId="2" xfId="1" applyNumberFormat="1" applyFont="1" applyFill="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10" fontId="39" fillId="0" borderId="2" xfId="2" applyNumberFormat="1" applyFont="1" applyFill="1" applyBorder="1" applyAlignment="1" applyProtection="1">
      <alignment horizontal="center" vertical="center" wrapText="1"/>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10" fontId="39" fillId="4" borderId="2" xfId="1" applyNumberFormat="1" applyFont="1" applyFill="1" applyBorder="1" applyAlignment="1" applyProtection="1">
      <alignment horizontal="center" vertical="center" wrapText="1"/>
    </xf>
    <xf numFmtId="10" fontId="39" fillId="4" borderId="2" xfId="1" applyNumberFormat="1" applyFont="1" applyFill="1" applyBorder="1" applyAlignment="1" applyProtection="1">
      <alignment horizontal="center" vertical="center" wrapText="1"/>
      <protection locked="0"/>
    </xf>
    <xf numFmtId="0" fontId="32" fillId="22" borderId="0" xfId="0" applyFont="1" applyFill="1"/>
    <xf numFmtId="0" fontId="57" fillId="2" borderId="0" xfId="0" applyFont="1" applyFill="1" applyAlignment="1">
      <alignment vertical="center" wrapText="1"/>
    </xf>
    <xf numFmtId="0" fontId="39" fillId="2" borderId="2" xfId="0" applyFont="1" applyFill="1" applyBorder="1" applyAlignment="1" applyProtection="1">
      <alignment horizontal="left" vertical="center" wrapText="1"/>
      <protection locked="0"/>
    </xf>
    <xf numFmtId="0" fontId="39" fillId="2" borderId="2" xfId="2" applyNumberFormat="1" applyFont="1" applyFill="1" applyBorder="1" applyAlignment="1" applyProtection="1">
      <alignment horizontal="left" vertical="center" wrapText="1"/>
      <protection locked="0"/>
    </xf>
    <xf numFmtId="0" fontId="32" fillId="2" borderId="0" xfId="0" applyFont="1" applyFill="1" applyAlignment="1">
      <alignment horizontal="center"/>
    </xf>
    <xf numFmtId="0" fontId="39" fillId="2" borderId="0" xfId="0" applyFont="1" applyFill="1" applyAlignment="1">
      <alignment horizontal="center" vertical="center" wrapText="1"/>
    </xf>
    <xf numFmtId="0" fontId="57" fillId="2" borderId="0" xfId="0" applyFont="1" applyFill="1" applyAlignment="1">
      <alignment horizontal="center"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8" borderId="2" xfId="16" applyFont="1" applyFill="1" applyBorder="1" applyAlignment="1">
      <alignment horizontal="center" vertical="center"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0" fontId="39" fillId="2" borderId="2" xfId="16" applyFont="1" applyFill="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166" fontId="39" fillId="0" borderId="2" xfId="18" applyNumberFormat="1" applyFont="1" applyFill="1" applyBorder="1" applyAlignment="1">
      <alignment horizontal="center" vertical="center" wrapText="1"/>
    </xf>
    <xf numFmtId="0" fontId="39" fillId="0" borderId="2" xfId="16" applyFont="1" applyBorder="1" applyAlignment="1">
      <alignment horizontal="center" vertical="center" wrapText="1"/>
    </xf>
    <xf numFmtId="0" fontId="37" fillId="2" borderId="2" xfId="16" applyFont="1" applyFill="1"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0" borderId="2" xfId="15" applyFont="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7" fillId="8" borderId="2" xfId="16" applyFont="1" applyFill="1" applyBorder="1" applyAlignment="1">
      <alignment horizontal="center" vertical="center" wrapText="1"/>
    </xf>
    <xf numFmtId="0" fontId="39" fillId="2" borderId="3" xfId="16" applyFont="1" applyFill="1" applyBorder="1" applyAlignment="1">
      <alignment horizontal="justify" vertical="center" wrapText="1"/>
    </xf>
    <xf numFmtId="0" fontId="37" fillId="2" borderId="4" xfId="16" applyFont="1" applyFill="1" applyBorder="1" applyAlignment="1">
      <alignment horizontal="justify" vertical="center" wrapText="1"/>
    </xf>
    <xf numFmtId="0" fontId="39" fillId="2" borderId="2" xfId="16" applyFont="1" applyFill="1" applyBorder="1" applyAlignment="1">
      <alignment horizontal="justify" vertical="center" wrapText="1"/>
    </xf>
    <xf numFmtId="0" fontId="37" fillId="2" borderId="2" xfId="16" applyFont="1" applyFill="1" applyBorder="1" applyAlignment="1">
      <alignment horizontal="justify" vertical="center" wrapText="1"/>
    </xf>
    <xf numFmtId="0" fontId="37" fillId="0" borderId="2" xfId="16" applyFont="1" applyBorder="1" applyAlignment="1">
      <alignment horizontal="center"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9" fillId="8" borderId="3" xfId="16" applyFont="1" applyFill="1" applyBorder="1" applyAlignment="1">
      <alignment horizontal="justify" vertical="center" wrapText="1"/>
    </xf>
    <xf numFmtId="0" fontId="37" fillId="8" borderId="4"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7" fillId="8" borderId="2" xfId="16" applyFont="1" applyFill="1" applyBorder="1" applyAlignment="1">
      <alignment horizontal="justify"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10" fontId="39" fillId="2" borderId="10" xfId="0" applyNumberFormat="1" applyFont="1" applyFill="1" applyBorder="1" applyAlignment="1">
      <alignment horizontal="center" vertical="center"/>
    </xf>
    <xf numFmtId="10" fontId="39" fillId="2" borderId="51"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10" fontId="39" fillId="4" borderId="10" xfId="0" applyNumberFormat="1" applyFont="1" applyFill="1" applyBorder="1" applyAlignment="1">
      <alignment horizontal="center" vertical="center"/>
    </xf>
    <xf numFmtId="10" fontId="39" fillId="4" borderId="51" xfId="0" applyNumberFormat="1" applyFont="1" applyFill="1" applyBorder="1" applyAlignment="1">
      <alignment horizontal="center" vertical="center"/>
    </xf>
    <xf numFmtId="10" fontId="39" fillId="4" borderId="11" xfId="0" applyNumberFormat="1" applyFont="1" applyFill="1" applyBorder="1" applyAlignment="1">
      <alignment horizontal="center" vertical="center"/>
    </xf>
    <xf numFmtId="166" fontId="39" fillId="4" borderId="10" xfId="1" applyNumberFormat="1" applyFont="1" applyFill="1" applyBorder="1" applyAlignment="1" applyProtection="1">
      <alignment horizontal="left" vertical="center" wrapText="1"/>
    </xf>
    <xf numFmtId="166" fontId="39" fillId="4" borderId="51" xfId="1" applyNumberFormat="1" applyFont="1" applyFill="1" applyBorder="1" applyAlignment="1" applyProtection="1">
      <alignment horizontal="left" vertical="center" wrapText="1"/>
    </xf>
    <xf numFmtId="166" fontId="39" fillId="4" borderId="11" xfId="1" applyNumberFormat="1" applyFont="1" applyFill="1" applyBorder="1" applyAlignment="1" applyProtection="1">
      <alignment horizontal="left" vertical="center" wrapText="1"/>
    </xf>
    <xf numFmtId="166" fontId="39" fillId="4" borderId="10" xfId="1" applyNumberFormat="1" applyFont="1" applyFill="1" applyBorder="1" applyAlignment="1" applyProtection="1">
      <alignment horizontal="left" vertical="center" wrapText="1"/>
      <protection locked="0"/>
    </xf>
    <xf numFmtId="166" fontId="39" fillId="4" borderId="51" xfId="1" applyNumberFormat="1" applyFont="1" applyFill="1" applyBorder="1" applyAlignment="1" applyProtection="1">
      <alignment horizontal="left" vertical="center" wrapText="1"/>
      <protection locked="0"/>
    </xf>
    <xf numFmtId="166" fontId="39" fillId="4" borderId="11" xfId="1" applyNumberFormat="1" applyFont="1" applyFill="1" applyBorder="1" applyAlignment="1" applyProtection="1">
      <alignment horizontal="left" vertical="center" wrapText="1"/>
      <protection locked="0"/>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166" fontId="32" fillId="4" borderId="10" xfId="1" applyNumberFormat="1" applyFont="1" applyFill="1" applyBorder="1" applyAlignment="1" applyProtection="1">
      <alignment horizontal="center" vertical="center" wrapText="1"/>
      <protection locked="0"/>
    </xf>
    <xf numFmtId="166" fontId="32" fillId="4" borderId="51" xfId="1" applyNumberFormat="1" applyFont="1" applyFill="1" applyBorder="1" applyAlignment="1" applyProtection="1">
      <alignment horizontal="center" vertical="center" wrapText="1"/>
      <protection locked="0"/>
    </xf>
    <xf numFmtId="166" fontId="32" fillId="4" borderId="11" xfId="1" applyNumberFormat="1" applyFont="1" applyFill="1" applyBorder="1" applyAlignment="1" applyProtection="1">
      <alignment horizontal="center" vertical="center" wrapText="1"/>
      <protection locked="0"/>
    </xf>
    <xf numFmtId="166" fontId="39" fillId="4" borderId="10" xfId="1" applyNumberFormat="1" applyFont="1" applyFill="1" applyBorder="1" applyAlignment="1" applyProtection="1">
      <alignment horizontal="center" vertical="center" wrapText="1"/>
      <protection locked="0"/>
    </xf>
    <xf numFmtId="166" fontId="39" fillId="4" borderId="51" xfId="1" applyNumberFormat="1" applyFont="1" applyFill="1" applyBorder="1" applyAlignment="1" applyProtection="1">
      <alignment horizontal="center" vertical="center" wrapText="1"/>
      <protection locked="0"/>
    </xf>
    <xf numFmtId="166" fontId="39" fillId="4" borderId="11" xfId="1" applyNumberFormat="1" applyFont="1" applyFill="1" applyBorder="1" applyAlignment="1" applyProtection="1">
      <alignment horizontal="center" vertical="center" wrapText="1"/>
      <protection locked="0"/>
    </xf>
    <xf numFmtId="166" fontId="39" fillId="4" borderId="51" xfId="1" applyNumberFormat="1" applyFont="1" applyFill="1" applyBorder="1" applyAlignment="1" applyProtection="1">
      <alignment horizontal="left" vertical="center"/>
      <protection locked="0"/>
    </xf>
    <xf numFmtId="166" fontId="39" fillId="4" borderId="11" xfId="1" applyNumberFormat="1" applyFont="1" applyFill="1" applyBorder="1" applyAlignment="1" applyProtection="1">
      <alignment horizontal="left" vertical="center"/>
      <protection locked="0"/>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166" fontId="39" fillId="4" borderId="51" xfId="1" applyNumberFormat="1" applyFont="1" applyFill="1" applyBorder="1" applyAlignment="1" applyProtection="1">
      <alignment horizontal="center" vertical="center"/>
      <protection locked="0"/>
    </xf>
    <xf numFmtId="166" fontId="39" fillId="4" borderId="11" xfId="1" applyNumberFormat="1" applyFont="1" applyFill="1" applyBorder="1" applyAlignment="1" applyProtection="1">
      <alignment horizontal="center" vertical="center"/>
      <protection locked="0"/>
    </xf>
    <xf numFmtId="0" fontId="37" fillId="18" borderId="52" xfId="0" applyFont="1" applyFill="1" applyBorder="1" applyAlignment="1">
      <alignment horizontal="center" vertical="center" wrapText="1"/>
    </xf>
    <xf numFmtId="0" fontId="37" fillId="18" borderId="53" xfId="0" applyFont="1" applyFill="1" applyBorder="1" applyAlignment="1">
      <alignment horizontal="center" vertical="center" wrapText="1"/>
    </xf>
    <xf numFmtId="0" fontId="37" fillId="18" borderId="54" xfId="0" applyFont="1" applyFill="1" applyBorder="1" applyAlignment="1">
      <alignment horizontal="center" vertical="center" wrapText="1"/>
    </xf>
    <xf numFmtId="166" fontId="39" fillId="4" borderId="55" xfId="1" applyNumberFormat="1" applyFont="1" applyFill="1" applyBorder="1" applyAlignment="1" applyProtection="1">
      <alignment horizontal="left" vertical="center" wrapText="1"/>
      <protection locked="0"/>
    </xf>
    <xf numFmtId="10" fontId="39" fillId="2" borderId="10" xfId="1" applyNumberFormat="1" applyFont="1" applyFill="1" applyBorder="1" applyAlignment="1">
      <alignment horizontal="center" vertical="center"/>
    </xf>
    <xf numFmtId="10" fontId="39" fillId="2" borderId="11" xfId="1" applyNumberFormat="1" applyFont="1" applyFill="1" applyBorder="1" applyAlignment="1">
      <alignment horizontal="center" vertical="center"/>
    </xf>
    <xf numFmtId="10" fontId="39" fillId="2" borderId="2" xfId="0" applyNumberFormat="1" applyFont="1" applyFill="1" applyBorder="1" applyAlignment="1">
      <alignment horizontal="center" vertical="center" wrapText="1"/>
    </xf>
    <xf numFmtId="10" fontId="39" fillId="2" borderId="10" xfId="0" applyNumberFormat="1" applyFont="1" applyFill="1" applyBorder="1" applyAlignment="1">
      <alignment horizontal="center" vertical="center" wrapText="1"/>
    </xf>
    <xf numFmtId="10" fontId="39" fillId="2" borderId="51" xfId="0" applyNumberFormat="1" applyFont="1" applyFill="1" applyBorder="1" applyAlignment="1">
      <alignment horizontal="center" vertical="center" wrapText="1"/>
    </xf>
    <xf numFmtId="10" fontId="39" fillId="2" borderId="11" xfId="0" applyNumberFormat="1" applyFont="1" applyFill="1" applyBorder="1" applyAlignment="1">
      <alignment horizontal="center" vertical="center" wrapText="1"/>
    </xf>
    <xf numFmtId="10" fontId="39" fillId="2" borderId="51" xfId="1" applyNumberFormat="1" applyFont="1" applyFill="1" applyBorder="1" applyAlignment="1">
      <alignment horizontal="center" vertical="center"/>
    </xf>
    <xf numFmtId="166" fontId="39" fillId="4" borderId="10" xfId="1" applyNumberFormat="1" applyFont="1" applyFill="1" applyBorder="1" applyAlignment="1" applyProtection="1">
      <alignment horizontal="center" vertical="center"/>
      <protection locked="0"/>
    </xf>
    <xf numFmtId="0" fontId="39" fillId="0" borderId="2" xfId="0" applyFont="1" applyBorder="1" applyAlignment="1" applyProtection="1">
      <alignment horizontal="center" vertical="center" wrapText="1"/>
      <protection locked="0"/>
    </xf>
    <xf numFmtId="0" fontId="39" fillId="0" borderId="2" xfId="0" applyFont="1" applyBorder="1" applyAlignment="1" applyProtection="1">
      <alignment horizontal="left" vertical="center" wrapText="1"/>
      <protection locked="0"/>
    </xf>
    <xf numFmtId="10" fontId="39" fillId="0" borderId="2" xfId="2" applyNumberFormat="1" applyFont="1" applyFill="1" applyBorder="1" applyAlignment="1" applyProtection="1">
      <alignment horizontal="center" vertical="center" wrapText="1"/>
    </xf>
    <xf numFmtId="0" fontId="39" fillId="0" borderId="2" xfId="2" applyNumberFormat="1" applyFont="1" applyFill="1" applyBorder="1" applyAlignment="1" applyProtection="1">
      <alignment horizontal="center" vertical="center" wrapText="1"/>
    </xf>
    <xf numFmtId="0" fontId="52" fillId="2" borderId="2" xfId="0" applyFont="1" applyFill="1" applyBorder="1" applyAlignment="1" applyProtection="1">
      <alignment horizontal="center" vertical="center" wrapText="1"/>
      <protection locked="0"/>
    </xf>
    <xf numFmtId="0" fontId="56" fillId="2" borderId="2" xfId="0" applyFont="1" applyFill="1" applyBorder="1" applyAlignment="1" applyProtection="1">
      <alignment horizontal="center" vertical="center" wrapText="1"/>
      <protection locked="0"/>
    </xf>
    <xf numFmtId="166" fontId="39" fillId="2" borderId="10" xfId="1" applyNumberFormat="1" applyFont="1" applyFill="1" applyBorder="1" applyAlignment="1" applyProtection="1">
      <alignment horizontal="center" vertical="center"/>
      <protection locked="0"/>
    </xf>
    <xf numFmtId="166" fontId="39" fillId="2" borderId="51"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0" fontId="39" fillId="2" borderId="10" xfId="1" applyNumberFormat="1" applyFont="1" applyFill="1" applyBorder="1" applyAlignment="1" applyProtection="1">
      <alignment horizontal="center" vertical="center"/>
    </xf>
    <xf numFmtId="10" fontId="39" fillId="2" borderId="51" xfId="1" applyNumberFormat="1" applyFont="1" applyFill="1" applyBorder="1" applyAlignment="1" applyProtection="1">
      <alignment horizontal="center" vertical="center"/>
    </xf>
    <xf numFmtId="10" fontId="39" fillId="2" borderId="11" xfId="1" applyNumberFormat="1" applyFont="1" applyFill="1" applyBorder="1" applyAlignment="1" applyProtection="1">
      <alignment horizontal="center" vertical="center"/>
    </xf>
    <xf numFmtId="0" fontId="39" fillId="20" borderId="2" xfId="0" applyFont="1" applyFill="1" applyBorder="1" applyAlignment="1" applyProtection="1">
      <alignment horizontal="center" vertical="center" wrapText="1"/>
      <protection locked="0"/>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166" fontId="32" fillId="4" borderId="10" xfId="1" applyNumberFormat="1" applyFont="1" applyFill="1" applyBorder="1" applyAlignment="1" applyProtection="1">
      <alignment horizontal="left" vertical="center" wrapText="1"/>
    </xf>
    <xf numFmtId="166" fontId="32" fillId="4" borderId="51" xfId="1" applyNumberFormat="1" applyFont="1" applyFill="1" applyBorder="1" applyAlignment="1" applyProtection="1">
      <alignment horizontal="left" vertical="center" wrapText="1"/>
    </xf>
    <xf numFmtId="166" fontId="32" fillId="4" borderId="11" xfId="1" applyNumberFormat="1" applyFont="1" applyFill="1" applyBorder="1" applyAlignment="1" applyProtection="1">
      <alignment horizontal="left" vertical="center" wrapText="1"/>
    </xf>
    <xf numFmtId="166" fontId="39" fillId="4" borderId="51" xfId="1" applyNumberFormat="1" applyFont="1" applyFill="1" applyBorder="1" applyAlignment="1" applyProtection="1">
      <alignment horizontal="left" vertical="center"/>
    </xf>
    <xf numFmtId="166" fontId="39" fillId="4" borderId="11" xfId="1" applyNumberFormat="1" applyFont="1" applyFill="1" applyBorder="1" applyAlignment="1" applyProtection="1">
      <alignment horizontal="left" vertical="center"/>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53"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2" fillId="2" borderId="10"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0" fontId="39" fillId="23" borderId="2" xfId="1" applyNumberFormat="1" applyFont="1" applyFill="1" applyBorder="1" applyAlignment="1" applyProtection="1">
      <alignment horizontal="center" vertical="center" wrapText="1"/>
    </xf>
  </cellXfs>
  <cellStyles count="20">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2" xfId="9" xr:uid="{00000000-0005-0000-0000-000008000000}"/>
    <cellStyle name="Normal 2 2 2" xfId="15" xr:uid="{00000000-0005-0000-0000-000009000000}"/>
    <cellStyle name="Normal 3 2" xfId="12" xr:uid="{00000000-0005-0000-0000-00000A000000}"/>
    <cellStyle name="Normal 4" xfId="16" xr:uid="{00000000-0005-0000-0000-00000B000000}"/>
    <cellStyle name="Normal 5" xfId="19"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8" xr:uid="{00000000-0005-0000-0000-000013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80</xdr:row>
      <xdr:rowOff>95250</xdr:rowOff>
    </xdr:from>
    <xdr:to>
      <xdr:col>0</xdr:col>
      <xdr:colOff>1142999</xdr:colOff>
      <xdr:row>83</xdr:row>
      <xdr:rowOff>254770</xdr:rowOff>
    </xdr:to>
    <xdr:pic>
      <xdr:nvPicPr>
        <xdr:cNvPr id="26" name="Imagen 1">
          <a:extLst>
            <a:ext uri="{FF2B5EF4-FFF2-40B4-BE49-F238E27FC236}">
              <a16:creationId xmlns:a16="http://schemas.microsoft.com/office/drawing/2014/main" id="{0DE8BF44-168D-4B29-9D06-79D7FD278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6" y="47296917"/>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3EC8B1BE-F6FD-4E2D-A1A2-2F9F2F769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F7BC97DF-1999-4D0B-8A35-AAE70F4E98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58DBEEE8-9945-46EF-B38E-7149DAA60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5DCE0C10-FB60-4993-AE1C-81F402D07E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CBB5F780-DBA4-4C78-BCAF-DF3E77F1B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721FEC8C-6CAF-40F4-B52D-7F0B71610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F4453D05-9736-43FD-B94D-42EEBEE15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5362A35A-70D6-47C8-B1A0-96391E8CA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708CD327-957B-437A-8738-21CFB79B1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7DEBB43F-BA6F-467C-8B57-BA46A7496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95C2D61F-C3CB-4703-84D5-717D7916E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47A8E56C-2D9D-485E-A28A-A1EC620C73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370E99A0-5BC4-4521-BD69-2AE486F38A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A8E3F1D3-F38F-4CB4-8894-496BD2F935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20D5B80C-69CA-4E7D-AED5-A995FB059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8F91BB24-CA40-4C41-8B3F-F6841E4DF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286F14A9-00FD-46E1-B763-38DE36A70F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D412C4DD-D549-4220-8857-A7CFCB519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B087B172-8147-4CB4-9FE0-1BD172586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EF56B9B4-7B59-428E-B803-FD459B78D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C24B6376-1795-4CC1-8E59-CD0B42990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53AD3E78-6E27-4C79-8470-D8A3576A4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9F774CB7-DF0D-41C1-8409-AA4589393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39B03406-5DEE-4865-891B-6F644737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4EC98C31-5EE6-49BE-AC08-419AAC213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B9DD2377-7BAC-4769-AA17-66BDDF670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A7A3A076-71E9-4348-AD3B-4A6EE08E66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1EC20B77-3DC6-43B3-A50B-B13A36F81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60" zoomScaleNormal="60" zoomScaleSheetLayoutView="70" workbookViewId="0">
      <selection activeCell="F14" sqref="F14:M14"/>
    </sheetView>
  </sheetViews>
  <sheetFormatPr baseColWidth="10" defaultColWidth="18.85546875" defaultRowHeight="15.75" zeroHeight="1" x14ac:dyDescent="0.25"/>
  <cols>
    <col min="1" max="1" width="7.5703125" style="131" customWidth="1"/>
    <col min="2" max="14" width="11.42578125" style="131" customWidth="1"/>
    <col min="15" max="20" width="8.140625" style="131" customWidth="1"/>
    <col min="21" max="16384" width="18.85546875" style="131"/>
  </cols>
  <sheetData>
    <row r="1" spans="1:21" ht="31.5" customHeight="1" x14ac:dyDescent="0.25">
      <c r="B1" s="212"/>
      <c r="C1" s="212"/>
      <c r="D1" s="213" t="s">
        <v>456</v>
      </c>
      <c r="E1" s="214"/>
      <c r="F1" s="214"/>
      <c r="G1" s="214"/>
      <c r="H1" s="214"/>
      <c r="I1" s="214"/>
      <c r="J1" s="214"/>
      <c r="K1" s="214"/>
      <c r="L1" s="214"/>
      <c r="M1" s="214"/>
      <c r="N1" s="214"/>
      <c r="O1" s="214"/>
      <c r="P1" s="214"/>
      <c r="Q1" s="214"/>
      <c r="R1" s="214"/>
      <c r="S1" s="214"/>
      <c r="T1" s="224"/>
    </row>
    <row r="2" spans="1:21" ht="31.5" customHeight="1" x14ac:dyDescent="0.25">
      <c r="A2" s="132"/>
      <c r="B2" s="212"/>
      <c r="C2" s="212"/>
      <c r="D2" s="213" t="s">
        <v>457</v>
      </c>
      <c r="E2" s="214"/>
      <c r="F2" s="214"/>
      <c r="G2" s="214"/>
      <c r="H2" s="214"/>
      <c r="I2" s="214"/>
      <c r="J2" s="214"/>
      <c r="K2" s="214"/>
      <c r="L2" s="214"/>
      <c r="M2" s="214"/>
      <c r="N2" s="214"/>
      <c r="O2" s="214"/>
      <c r="P2" s="214"/>
      <c r="Q2" s="214"/>
      <c r="R2" s="214"/>
      <c r="S2" s="214"/>
      <c r="T2" s="224"/>
    </row>
    <row r="3" spans="1:21" ht="31.5" customHeight="1" x14ac:dyDescent="0.25">
      <c r="B3" s="212"/>
      <c r="C3" s="212"/>
      <c r="D3" s="213" t="s">
        <v>652</v>
      </c>
      <c r="E3" s="214"/>
      <c r="F3" s="214"/>
      <c r="G3" s="214"/>
      <c r="H3" s="214"/>
      <c r="I3" s="214"/>
      <c r="J3" s="214"/>
      <c r="K3" s="214"/>
      <c r="L3" s="214"/>
      <c r="M3" s="214"/>
      <c r="N3" s="214"/>
      <c r="O3" s="214"/>
      <c r="P3" s="214"/>
      <c r="Q3" s="214"/>
      <c r="R3" s="214"/>
      <c r="S3" s="214"/>
      <c r="T3" s="224"/>
    </row>
    <row r="4" spans="1:21" ht="31.5" customHeight="1" x14ac:dyDescent="0.25">
      <c r="B4" s="212"/>
      <c r="C4" s="212"/>
      <c r="D4" s="213" t="s">
        <v>556</v>
      </c>
      <c r="E4" s="214"/>
      <c r="F4" s="214"/>
      <c r="G4" s="214"/>
      <c r="H4" s="214"/>
      <c r="I4" s="214"/>
      <c r="J4" s="214"/>
      <c r="K4" s="214"/>
      <c r="L4" s="229" t="s">
        <v>751</v>
      </c>
      <c r="M4" s="229"/>
      <c r="N4" s="229"/>
      <c r="O4" s="229"/>
      <c r="P4" s="229"/>
      <c r="Q4" s="229"/>
      <c r="R4" s="229"/>
      <c r="S4" s="229"/>
      <c r="T4" s="230"/>
    </row>
    <row r="5" spans="1:21" x14ac:dyDescent="0.25"/>
    <row r="6" spans="1:21" x14ac:dyDescent="0.25">
      <c r="B6" s="132"/>
    </row>
    <row r="7" spans="1:21" x14ac:dyDescent="0.25">
      <c r="B7" s="225"/>
      <c r="C7" s="225"/>
      <c r="D7" s="225"/>
      <c r="E7" s="225"/>
      <c r="F7" s="225"/>
      <c r="G7" s="225"/>
      <c r="H7" s="225"/>
      <c r="I7" s="225"/>
      <c r="J7" s="225"/>
      <c r="K7" s="225"/>
      <c r="L7" s="225"/>
      <c r="M7" s="225"/>
      <c r="N7" s="225"/>
      <c r="O7" s="225"/>
      <c r="P7" s="225"/>
      <c r="Q7" s="225"/>
      <c r="R7" s="225"/>
      <c r="S7" s="225"/>
      <c r="T7" s="133"/>
    </row>
    <row r="8" spans="1:21" x14ac:dyDescent="0.25"/>
    <row r="9" spans="1:21" ht="20.25" customHeight="1" x14ac:dyDescent="0.25">
      <c r="K9" s="134"/>
      <c r="L9" s="135"/>
      <c r="N9" s="134"/>
    </row>
    <row r="10" spans="1:21" ht="39" customHeight="1" x14ac:dyDescent="0.25">
      <c r="B10" s="215" t="s">
        <v>558</v>
      </c>
      <c r="C10" s="216"/>
      <c r="D10" s="216"/>
      <c r="E10" s="217"/>
      <c r="F10" s="223" t="s">
        <v>503</v>
      </c>
      <c r="G10" s="223"/>
      <c r="H10" s="223"/>
      <c r="I10" s="223"/>
      <c r="J10" s="223"/>
      <c r="K10" s="223"/>
      <c r="L10" s="223"/>
      <c r="M10" s="223"/>
      <c r="N10" s="134"/>
      <c r="O10" s="225" t="s">
        <v>557</v>
      </c>
      <c r="P10" s="225"/>
      <c r="Q10" s="225"/>
      <c r="R10" s="225"/>
      <c r="S10" s="225"/>
      <c r="T10" s="225"/>
      <c r="U10" s="136"/>
    </row>
    <row r="11" spans="1:21" ht="39" customHeight="1" x14ac:dyDescent="0.25">
      <c r="B11" s="215" t="s">
        <v>559</v>
      </c>
      <c r="C11" s="216"/>
      <c r="D11" s="216"/>
      <c r="E11" s="217"/>
      <c r="F11" s="223" t="s">
        <v>479</v>
      </c>
      <c r="G11" s="223"/>
      <c r="H11" s="223"/>
      <c r="I11" s="223"/>
      <c r="J11" s="223"/>
      <c r="K11" s="223"/>
      <c r="L11" s="223"/>
      <c r="M11" s="223"/>
      <c r="N11" s="226"/>
      <c r="O11" s="225"/>
      <c r="P11" s="225"/>
      <c r="Q11" s="225"/>
      <c r="R11" s="225"/>
      <c r="S11" s="225"/>
      <c r="T11" s="225"/>
      <c r="U11" s="137"/>
    </row>
    <row r="12" spans="1:21" ht="39" customHeight="1" x14ac:dyDescent="0.25">
      <c r="B12" s="215" t="s">
        <v>667</v>
      </c>
      <c r="C12" s="216"/>
      <c r="D12" s="216"/>
      <c r="E12" s="217"/>
      <c r="F12" s="223" t="s">
        <v>709</v>
      </c>
      <c r="G12" s="223"/>
      <c r="H12" s="223"/>
      <c r="I12" s="223"/>
      <c r="J12" s="223"/>
      <c r="K12" s="223"/>
      <c r="L12" s="223"/>
      <c r="M12" s="223"/>
      <c r="N12" s="226"/>
      <c r="O12" s="225"/>
      <c r="P12" s="225"/>
      <c r="Q12" s="225"/>
      <c r="R12" s="225"/>
      <c r="S12" s="225"/>
      <c r="T12" s="225"/>
      <c r="U12" s="137"/>
    </row>
    <row r="13" spans="1:21" ht="39" customHeight="1" x14ac:dyDescent="0.25">
      <c r="B13" s="215" t="s">
        <v>593</v>
      </c>
      <c r="C13" s="216"/>
      <c r="D13" s="216"/>
      <c r="E13" s="217"/>
      <c r="F13" s="223" t="s">
        <v>710</v>
      </c>
      <c r="G13" s="223"/>
      <c r="H13" s="223"/>
      <c r="I13" s="223"/>
      <c r="J13" s="223"/>
      <c r="K13" s="223"/>
      <c r="L13" s="223"/>
      <c r="M13" s="223"/>
      <c r="N13" s="136"/>
      <c r="O13" s="133"/>
      <c r="P13" s="133"/>
      <c r="Q13" s="133"/>
      <c r="R13" s="133"/>
      <c r="S13" s="133"/>
      <c r="T13" s="133"/>
      <c r="U13" s="137"/>
    </row>
    <row r="14" spans="1:21" ht="39" customHeight="1" x14ac:dyDescent="0.25">
      <c r="B14" s="215" t="s">
        <v>594</v>
      </c>
      <c r="C14" s="216"/>
      <c r="D14" s="216"/>
      <c r="E14" s="217"/>
      <c r="F14" s="223" t="s">
        <v>711</v>
      </c>
      <c r="G14" s="223"/>
      <c r="H14" s="223"/>
      <c r="I14" s="223"/>
      <c r="J14" s="223"/>
      <c r="K14" s="223"/>
      <c r="L14" s="223"/>
      <c r="M14" s="223"/>
      <c r="N14" s="136"/>
      <c r="O14" s="133"/>
      <c r="P14" s="133"/>
      <c r="Q14" s="133"/>
      <c r="R14" s="133"/>
      <c r="S14" s="133"/>
      <c r="T14" s="133"/>
      <c r="U14" s="137"/>
    </row>
    <row r="15" spans="1:21" ht="39" customHeight="1" x14ac:dyDescent="0.25">
      <c r="B15" s="215" t="s">
        <v>560</v>
      </c>
      <c r="C15" s="216"/>
      <c r="D15" s="216"/>
      <c r="E15" s="217"/>
      <c r="F15" s="150" t="s">
        <v>24</v>
      </c>
      <c r="G15" s="227" t="s">
        <v>0</v>
      </c>
      <c r="H15" s="228"/>
      <c r="I15" s="228"/>
      <c r="J15" s="228"/>
      <c r="K15" s="228"/>
      <c r="L15" s="218">
        <v>2024</v>
      </c>
      <c r="M15" s="219"/>
      <c r="N15" s="136"/>
      <c r="O15" s="225"/>
      <c r="P15" s="225"/>
      <c r="Q15" s="225"/>
      <c r="R15" s="225"/>
      <c r="S15" s="225"/>
      <c r="T15" s="225"/>
      <c r="U15" s="137"/>
    </row>
    <row r="16" spans="1:21" ht="39" customHeight="1" x14ac:dyDescent="0.25">
      <c r="B16" s="215"/>
      <c r="C16" s="216"/>
      <c r="D16" s="216"/>
      <c r="E16" s="217"/>
      <c r="F16" s="151" t="s">
        <v>25</v>
      </c>
      <c r="G16" s="222" t="s">
        <v>2</v>
      </c>
      <c r="H16" s="222"/>
      <c r="I16" s="222"/>
      <c r="J16" s="222"/>
      <c r="K16" s="222"/>
      <c r="L16" s="220"/>
      <c r="M16" s="221"/>
      <c r="N16" s="226"/>
      <c r="O16" s="225"/>
      <c r="P16" s="225"/>
      <c r="Q16" s="225"/>
      <c r="R16" s="225"/>
      <c r="S16" s="225"/>
      <c r="T16" s="225"/>
      <c r="U16" s="138"/>
    </row>
    <row r="17" spans="2:20" ht="20.25" customHeight="1" x14ac:dyDescent="0.25">
      <c r="L17" s="139"/>
      <c r="N17" s="226"/>
      <c r="O17" s="225"/>
      <c r="P17" s="225"/>
      <c r="Q17" s="225"/>
      <c r="R17" s="225"/>
      <c r="S17" s="225"/>
      <c r="T17" s="225"/>
    </row>
    <row r="18" spans="2:20" ht="3" customHeight="1" x14ac:dyDescent="0.25">
      <c r="L18" s="139"/>
      <c r="N18" s="140"/>
      <c r="O18" s="225"/>
      <c r="P18" s="225"/>
      <c r="Q18" s="225"/>
      <c r="R18" s="225"/>
      <c r="S18" s="225"/>
      <c r="T18" s="225"/>
    </row>
    <row r="19" spans="2:20" ht="42" customHeight="1" x14ac:dyDescent="0.25">
      <c r="L19" s="139"/>
      <c r="N19" s="137"/>
      <c r="O19" s="225"/>
      <c r="P19" s="225"/>
      <c r="Q19" s="225"/>
      <c r="R19" s="225"/>
      <c r="S19" s="225"/>
      <c r="T19" s="225"/>
    </row>
    <row r="20" spans="2:20" ht="20.25" customHeight="1" x14ac:dyDescent="0.25">
      <c r="B20" s="211" t="s">
        <v>670</v>
      </c>
      <c r="C20" s="211"/>
      <c r="D20" s="211"/>
      <c r="E20" s="211"/>
      <c r="F20" s="211"/>
      <c r="G20" s="211"/>
      <c r="H20" s="211"/>
      <c r="I20" s="211"/>
      <c r="J20" s="211"/>
      <c r="K20" s="211"/>
      <c r="L20" s="211"/>
      <c r="M20" s="211"/>
      <c r="N20" s="135"/>
      <c r="O20" s="225"/>
      <c r="P20" s="225"/>
      <c r="Q20" s="225"/>
      <c r="R20" s="225"/>
      <c r="S20" s="225"/>
      <c r="T20" s="225"/>
    </row>
    <row r="21" spans="2:20" ht="19.5" customHeight="1" x14ac:dyDescent="0.25">
      <c r="B21" s="211"/>
      <c r="C21" s="211"/>
      <c r="D21" s="211"/>
      <c r="E21" s="211"/>
      <c r="F21" s="211"/>
      <c r="G21" s="211"/>
      <c r="H21" s="211"/>
      <c r="I21" s="211"/>
      <c r="J21" s="211"/>
      <c r="K21" s="211"/>
      <c r="L21" s="211"/>
      <c r="M21" s="211"/>
      <c r="N21" s="137"/>
      <c r="O21" s="225"/>
      <c r="P21" s="225"/>
      <c r="Q21" s="225"/>
      <c r="R21" s="225"/>
      <c r="S21" s="225"/>
      <c r="T21" s="225"/>
    </row>
    <row r="22" spans="2:20" ht="19.5" customHeight="1" x14ac:dyDescent="0.25">
      <c r="B22" s="211"/>
      <c r="C22" s="211"/>
      <c r="D22" s="211"/>
      <c r="E22" s="211"/>
      <c r="F22" s="211"/>
      <c r="G22" s="211"/>
      <c r="H22" s="211"/>
      <c r="I22" s="211"/>
      <c r="J22" s="211"/>
      <c r="K22" s="211"/>
      <c r="L22" s="211"/>
      <c r="M22" s="211"/>
      <c r="N22" s="137"/>
      <c r="O22" s="225"/>
      <c r="P22" s="225"/>
      <c r="Q22" s="225"/>
      <c r="R22" s="225"/>
      <c r="S22" s="225"/>
      <c r="T22" s="225"/>
    </row>
    <row r="23" spans="2:20" ht="19.5" customHeight="1" x14ac:dyDescent="0.25">
      <c r="B23" s="211"/>
      <c r="C23" s="211"/>
      <c r="D23" s="211"/>
      <c r="E23" s="211"/>
      <c r="F23" s="211"/>
      <c r="G23" s="211"/>
      <c r="H23" s="211"/>
      <c r="I23" s="211"/>
      <c r="J23" s="211"/>
      <c r="K23" s="211"/>
      <c r="L23" s="211"/>
      <c r="M23" s="211"/>
      <c r="N23" s="137"/>
      <c r="O23" s="225"/>
      <c r="P23" s="225"/>
      <c r="Q23" s="225"/>
      <c r="R23" s="225"/>
      <c r="S23" s="225"/>
      <c r="T23" s="225"/>
    </row>
    <row r="24" spans="2:20" s="141" customFormat="1" ht="19.5" customHeight="1" x14ac:dyDescent="0.25">
      <c r="B24" s="211"/>
      <c r="C24" s="211"/>
      <c r="D24" s="211"/>
      <c r="E24" s="211"/>
      <c r="F24" s="211"/>
      <c r="G24" s="211"/>
      <c r="H24" s="211"/>
      <c r="I24" s="211"/>
      <c r="J24" s="211"/>
      <c r="K24" s="211"/>
      <c r="L24" s="211"/>
      <c r="M24" s="211"/>
      <c r="O24" s="225"/>
      <c r="P24" s="225"/>
      <c r="Q24" s="225"/>
      <c r="R24" s="225"/>
      <c r="S24" s="225"/>
      <c r="T24" s="225"/>
    </row>
    <row r="25" spans="2:20" x14ac:dyDescent="0.25">
      <c r="L25" s="139"/>
    </row>
    <row r="26" spans="2:20" x14ac:dyDescent="0.25">
      <c r="L26" s="139"/>
      <c r="N26" s="137"/>
    </row>
    <row r="27" spans="2:20" x14ac:dyDescent="0.25">
      <c r="N27" s="137"/>
    </row>
    <row r="28" spans="2:20" x14ac:dyDescent="0.25">
      <c r="N28" s="137"/>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 type="list" allowBlank="1" showInputMessage="1" showErrorMessage="1" xr:uid="{00000000-0002-0000-0000-000007000000}">
          <x14:formula1>
            <xm:f>LISTAS_1!$U$2:$U$8</xm:f>
          </x14:formula1>
          <xm:sqref>F13:M13</xm:sqref>
        </x14:dataValidation>
        <x14:dataValidation type="list" allowBlank="1" showInputMessage="1" showErrorMessage="1" xr:uid="{00000000-0002-0000-0000-000008000000}">
          <x14:formula1>
            <xm:f>LISTAS_1!$T$2:$T$20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120"/>
  <sheetViews>
    <sheetView zoomScale="90" zoomScaleNormal="90" zoomScaleSheetLayoutView="70" workbookViewId="0">
      <selection activeCell="I38" sqref="I38"/>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28" customFormat="1" ht="21.95" customHeight="1" x14ac:dyDescent="0.2">
      <c r="A1" s="266" t="s">
        <v>456</v>
      </c>
      <c r="B1" s="267"/>
      <c r="C1" s="267"/>
      <c r="D1" s="267"/>
      <c r="E1" s="267"/>
      <c r="F1" s="267"/>
      <c r="G1" s="267"/>
      <c r="H1" s="267"/>
      <c r="I1" s="268"/>
    </row>
    <row r="2" spans="1:13" s="128" customFormat="1" ht="21.95" customHeight="1" x14ac:dyDescent="0.2">
      <c r="A2" s="231" t="s">
        <v>457</v>
      </c>
      <c r="B2" s="232"/>
      <c r="C2" s="232"/>
      <c r="D2" s="232"/>
      <c r="E2" s="232"/>
      <c r="F2" s="232"/>
      <c r="G2" s="232"/>
      <c r="H2" s="232"/>
      <c r="I2" s="233"/>
    </row>
    <row r="3" spans="1:13" s="128" customFormat="1" ht="21.95" customHeight="1" x14ac:dyDescent="0.2">
      <c r="A3" s="231" t="s">
        <v>595</v>
      </c>
      <c r="B3" s="232"/>
      <c r="C3" s="232"/>
      <c r="D3" s="232"/>
      <c r="E3" s="232"/>
      <c r="F3" s="232"/>
      <c r="G3" s="232"/>
      <c r="H3" s="232"/>
      <c r="I3" s="233"/>
    </row>
    <row r="4" spans="1:13" s="128" customFormat="1" ht="21.95" customHeight="1" x14ac:dyDescent="0.2">
      <c r="A4" s="152"/>
      <c r="B4" s="234" t="s">
        <v>671</v>
      </c>
      <c r="C4" s="234"/>
      <c r="D4" s="234"/>
      <c r="E4" s="234"/>
      <c r="F4" s="235" t="s">
        <v>596</v>
      </c>
      <c r="G4" s="235"/>
      <c r="H4" s="235"/>
      <c r="I4" s="236"/>
    </row>
    <row r="5" spans="1:13" s="124" customFormat="1" ht="21.95" customHeight="1" x14ac:dyDescent="0.2">
      <c r="A5" s="255" t="s">
        <v>597</v>
      </c>
      <c r="B5" s="256"/>
      <c r="C5" s="256"/>
      <c r="D5" s="256"/>
      <c r="E5" s="256"/>
      <c r="F5" s="256"/>
      <c r="G5" s="256"/>
      <c r="H5" s="256"/>
      <c r="I5" s="257"/>
      <c r="J5" s="128"/>
      <c r="K5" s="128"/>
      <c r="L5" s="128"/>
      <c r="M5" s="128"/>
    </row>
    <row r="6" spans="1:13" s="124" customFormat="1" ht="21.95" customHeight="1" x14ac:dyDescent="0.2">
      <c r="A6" s="255" t="s">
        <v>598</v>
      </c>
      <c r="B6" s="256"/>
      <c r="C6" s="256"/>
      <c r="D6" s="256"/>
      <c r="E6" s="256"/>
      <c r="F6" s="256"/>
      <c r="G6" s="256"/>
      <c r="H6" s="256"/>
      <c r="I6" s="257"/>
    </row>
    <row r="7" spans="1:13" s="124" customFormat="1" ht="30.75" customHeight="1" x14ac:dyDescent="0.2">
      <c r="A7" s="129" t="s">
        <v>599</v>
      </c>
      <c r="B7" s="153">
        <v>7</v>
      </c>
      <c r="C7" s="255" t="s">
        <v>600</v>
      </c>
      <c r="D7" s="257"/>
      <c r="E7" s="269" t="s">
        <v>712</v>
      </c>
      <c r="F7" s="269"/>
      <c r="G7" s="269"/>
      <c r="H7" s="154" t="s">
        <v>601</v>
      </c>
      <c r="I7" s="155" t="s">
        <v>713</v>
      </c>
    </row>
    <row r="8" spans="1:13" s="124" customFormat="1" ht="30.75" customHeight="1" x14ac:dyDescent="0.2">
      <c r="A8" s="129" t="s">
        <v>602</v>
      </c>
      <c r="B8" s="251" t="s">
        <v>479</v>
      </c>
      <c r="C8" s="251"/>
      <c r="D8" s="251"/>
      <c r="E8" s="255" t="s">
        <v>603</v>
      </c>
      <c r="F8" s="257"/>
      <c r="G8" s="248" t="s">
        <v>714</v>
      </c>
      <c r="H8" s="248"/>
      <c r="I8" s="248"/>
    </row>
    <row r="9" spans="1:13" s="124" customFormat="1" ht="48" customHeight="1" x14ac:dyDescent="0.2">
      <c r="A9" s="129" t="s">
        <v>604</v>
      </c>
      <c r="B9" s="251" t="s">
        <v>722</v>
      </c>
      <c r="C9" s="251"/>
      <c r="D9" s="251"/>
      <c r="E9" s="251"/>
      <c r="F9" s="251"/>
      <c r="G9" s="251"/>
      <c r="H9" s="251"/>
      <c r="I9" s="251"/>
    </row>
    <row r="10" spans="1:13" s="124" customFormat="1" ht="30.75" customHeight="1" x14ac:dyDescent="0.2">
      <c r="A10" s="129" t="s">
        <v>605</v>
      </c>
      <c r="B10" s="251" t="s">
        <v>723</v>
      </c>
      <c r="C10" s="251"/>
      <c r="D10" s="251"/>
      <c r="E10" s="251"/>
      <c r="F10" s="251"/>
      <c r="G10" s="251"/>
      <c r="H10" s="251"/>
      <c r="I10" s="251"/>
    </row>
    <row r="11" spans="1:13" s="124" customFormat="1" ht="30.75" customHeight="1" x14ac:dyDescent="0.2">
      <c r="A11" s="129" t="s">
        <v>606</v>
      </c>
      <c r="B11" s="156">
        <v>1</v>
      </c>
      <c r="C11" s="156">
        <v>1</v>
      </c>
      <c r="D11" s="156">
        <v>2020</v>
      </c>
      <c r="E11" s="270" t="s">
        <v>607</v>
      </c>
      <c r="F11" s="271"/>
      <c r="G11" s="274">
        <v>31</v>
      </c>
      <c r="H11" s="274">
        <v>12</v>
      </c>
      <c r="I11" s="274">
        <v>2024</v>
      </c>
    </row>
    <row r="12" spans="1:13" s="124" customFormat="1" ht="30.75" customHeight="1" x14ac:dyDescent="0.2">
      <c r="A12" s="129" t="s">
        <v>608</v>
      </c>
      <c r="B12" s="156">
        <v>2</v>
      </c>
      <c r="C12" s="156">
        <v>1</v>
      </c>
      <c r="D12" s="156">
        <v>2024</v>
      </c>
      <c r="E12" s="272"/>
      <c r="F12" s="273"/>
      <c r="G12" s="275"/>
      <c r="H12" s="275"/>
      <c r="I12" s="275"/>
    </row>
    <row r="13" spans="1:13" s="124" customFormat="1" ht="30.75" customHeight="1" x14ac:dyDescent="0.2">
      <c r="A13" s="129" t="s">
        <v>609</v>
      </c>
      <c r="B13" s="157">
        <v>1</v>
      </c>
      <c r="C13" s="158" t="s">
        <v>610</v>
      </c>
      <c r="D13" s="130" t="s">
        <v>672</v>
      </c>
      <c r="E13" s="276" t="s">
        <v>611</v>
      </c>
      <c r="F13" s="277"/>
      <c r="G13" s="240" t="s">
        <v>672</v>
      </c>
      <c r="H13" s="278"/>
      <c r="I13" s="279"/>
    </row>
    <row r="14" spans="1:13" s="124" customFormat="1" ht="30.75" customHeight="1" x14ac:dyDescent="0.2">
      <c r="A14" s="255" t="s">
        <v>612</v>
      </c>
      <c r="B14" s="256"/>
      <c r="C14" s="256"/>
      <c r="D14" s="256"/>
      <c r="E14" s="256"/>
      <c r="F14" s="256"/>
      <c r="G14" s="256"/>
      <c r="H14" s="256"/>
      <c r="I14" s="257"/>
    </row>
    <row r="15" spans="1:13" s="124" customFormat="1" ht="30.75" customHeight="1" x14ac:dyDescent="0.2">
      <c r="A15" s="129" t="s">
        <v>613</v>
      </c>
      <c r="B15" s="248" t="s">
        <v>674</v>
      </c>
      <c r="C15" s="280"/>
      <c r="D15" s="154" t="s">
        <v>614</v>
      </c>
      <c r="E15" s="281" t="s">
        <v>724</v>
      </c>
      <c r="F15" s="282"/>
      <c r="G15" s="154" t="s">
        <v>615</v>
      </c>
      <c r="H15" s="283" t="s">
        <v>715</v>
      </c>
      <c r="I15" s="284"/>
    </row>
    <row r="16" spans="1:13" s="124" customFormat="1" ht="30.75" customHeight="1" x14ac:dyDescent="0.2">
      <c r="A16" s="129" t="s">
        <v>616</v>
      </c>
      <c r="B16" s="262" t="s">
        <v>673</v>
      </c>
      <c r="C16" s="285"/>
      <c r="D16" s="285"/>
      <c r="E16" s="285"/>
      <c r="F16" s="285"/>
      <c r="G16" s="285"/>
      <c r="H16" s="285"/>
      <c r="I16" s="285"/>
    </row>
    <row r="17" spans="1:9" s="124" customFormat="1" ht="30.75" customHeight="1" x14ac:dyDescent="0.2">
      <c r="A17" s="129" t="s">
        <v>617</v>
      </c>
      <c r="B17" s="159" t="s">
        <v>59</v>
      </c>
      <c r="C17" s="154" t="s">
        <v>618</v>
      </c>
      <c r="D17" s="160" t="s">
        <v>53</v>
      </c>
      <c r="E17" s="255" t="s">
        <v>619</v>
      </c>
      <c r="F17" s="257"/>
      <c r="G17" s="149" t="s">
        <v>58</v>
      </c>
      <c r="H17" s="154" t="s">
        <v>620</v>
      </c>
      <c r="I17" s="161">
        <v>1</v>
      </c>
    </row>
    <row r="18" spans="1:9" s="124" customFormat="1" ht="55.5" customHeight="1" x14ac:dyDescent="0.2">
      <c r="A18" s="129" t="s">
        <v>621</v>
      </c>
      <c r="B18" s="251" t="s">
        <v>725</v>
      </c>
      <c r="C18" s="251"/>
      <c r="D18" s="251"/>
      <c r="E18" s="251"/>
      <c r="F18" s="251"/>
      <c r="G18" s="251"/>
      <c r="H18" s="251"/>
      <c r="I18" s="251"/>
    </row>
    <row r="19" spans="1:9" s="124" customFormat="1" ht="81.75" customHeight="1" x14ac:dyDescent="0.2">
      <c r="A19" s="129" t="s">
        <v>622</v>
      </c>
      <c r="B19" s="281" t="s">
        <v>726</v>
      </c>
      <c r="C19" s="286"/>
      <c r="D19" s="287"/>
      <c r="E19" s="255" t="s">
        <v>623</v>
      </c>
      <c r="F19" s="257"/>
      <c r="G19" s="281" t="s">
        <v>727</v>
      </c>
      <c r="H19" s="286"/>
      <c r="I19" s="287"/>
    </row>
    <row r="20" spans="1:9" s="124" customFormat="1" ht="30.75" customHeight="1" x14ac:dyDescent="0.2">
      <c r="A20" s="255" t="s">
        <v>624</v>
      </c>
      <c r="B20" s="256"/>
      <c r="C20" s="256"/>
      <c r="D20" s="256"/>
      <c r="E20" s="256"/>
      <c r="F20" s="256"/>
      <c r="G20" s="256"/>
      <c r="H20" s="256"/>
      <c r="I20" s="257"/>
    </row>
    <row r="21" spans="1:9" s="124" customFormat="1" ht="30.75" customHeight="1" x14ac:dyDescent="0.2">
      <c r="A21" s="129" t="s">
        <v>625</v>
      </c>
      <c r="B21" s="288" t="s">
        <v>728</v>
      </c>
      <c r="C21" s="289"/>
      <c r="D21" s="289"/>
      <c r="E21" s="289"/>
      <c r="F21" s="289"/>
      <c r="G21" s="289"/>
      <c r="H21" s="289"/>
      <c r="I21" s="290"/>
    </row>
    <row r="22" spans="1:9" s="124" customFormat="1" ht="30.75" customHeight="1" x14ac:dyDescent="0.2">
      <c r="A22" s="129" t="s">
        <v>626</v>
      </c>
      <c r="B22" s="255" t="s">
        <v>627</v>
      </c>
      <c r="C22" s="257"/>
      <c r="D22" s="255" t="s">
        <v>628</v>
      </c>
      <c r="E22" s="257"/>
      <c r="F22" s="255" t="s">
        <v>629</v>
      </c>
      <c r="G22" s="257"/>
      <c r="H22" s="255" t="s">
        <v>630</v>
      </c>
      <c r="I22" s="257"/>
    </row>
    <row r="23" spans="1:9" s="124" customFormat="1" ht="30.75" customHeight="1" x14ac:dyDescent="0.2">
      <c r="A23" s="129" t="s">
        <v>631</v>
      </c>
      <c r="B23" s="262" t="s">
        <v>729</v>
      </c>
      <c r="C23" s="262"/>
      <c r="D23" s="262" t="s">
        <v>730</v>
      </c>
      <c r="E23" s="262"/>
      <c r="F23" s="252"/>
      <c r="G23" s="252"/>
      <c r="H23" s="253"/>
      <c r="I23" s="254"/>
    </row>
    <row r="24" spans="1:9" s="124" customFormat="1" ht="30.75" customHeight="1" x14ac:dyDescent="0.2">
      <c r="A24" s="129" t="s">
        <v>632</v>
      </c>
      <c r="B24" s="264" t="s">
        <v>675</v>
      </c>
      <c r="C24" s="265"/>
      <c r="D24" s="264" t="s">
        <v>675</v>
      </c>
      <c r="E24" s="265"/>
      <c r="F24" s="252"/>
      <c r="G24" s="252"/>
      <c r="H24" s="253"/>
      <c r="I24" s="254"/>
    </row>
    <row r="25" spans="1:9" s="124" customFormat="1" ht="30.75" customHeight="1" x14ac:dyDescent="0.2">
      <c r="A25" s="129" t="s">
        <v>633</v>
      </c>
      <c r="B25" s="261" t="s">
        <v>731</v>
      </c>
      <c r="C25" s="261"/>
      <c r="D25" s="261" t="s">
        <v>731</v>
      </c>
      <c r="E25" s="261"/>
      <c r="F25" s="252"/>
      <c r="G25" s="252"/>
      <c r="H25" s="253"/>
      <c r="I25" s="254"/>
    </row>
    <row r="26" spans="1:9" s="124" customFormat="1" ht="30.75" customHeight="1" x14ac:dyDescent="0.2">
      <c r="A26" s="129" t="s">
        <v>634</v>
      </c>
      <c r="B26" s="262" t="s">
        <v>58</v>
      </c>
      <c r="C26" s="262"/>
      <c r="D26" s="262" t="s">
        <v>58</v>
      </c>
      <c r="E26" s="262"/>
      <c r="F26" s="252"/>
      <c r="G26" s="252"/>
      <c r="H26" s="253"/>
      <c r="I26" s="254"/>
    </row>
    <row r="27" spans="1:9" s="124" customFormat="1" ht="30.75" customHeight="1" x14ac:dyDescent="0.2">
      <c r="A27" s="129" t="s">
        <v>635</v>
      </c>
      <c r="B27" s="251" t="s">
        <v>716</v>
      </c>
      <c r="C27" s="263"/>
      <c r="D27" s="251" t="s">
        <v>716</v>
      </c>
      <c r="E27" s="263"/>
      <c r="F27" s="252"/>
      <c r="G27" s="252"/>
      <c r="H27" s="253"/>
      <c r="I27" s="254"/>
    </row>
    <row r="28" spans="1:9" s="124" customFormat="1" ht="65.25" customHeight="1" x14ac:dyDescent="0.2">
      <c r="A28" s="129" t="s">
        <v>636</v>
      </c>
      <c r="B28" s="251" t="s">
        <v>717</v>
      </c>
      <c r="C28" s="251"/>
      <c r="D28" s="251" t="s">
        <v>718</v>
      </c>
      <c r="E28" s="251"/>
      <c r="F28" s="252"/>
      <c r="G28" s="252"/>
      <c r="H28" s="253"/>
      <c r="I28" s="254"/>
    </row>
    <row r="29" spans="1:9" s="124" customFormat="1" ht="30.75" customHeight="1" x14ac:dyDescent="0.2">
      <c r="A29" s="255" t="s">
        <v>637</v>
      </c>
      <c r="B29" s="256"/>
      <c r="C29" s="256"/>
      <c r="D29" s="256"/>
      <c r="E29" s="256"/>
      <c r="F29" s="256"/>
      <c r="G29" s="256"/>
      <c r="H29" s="256"/>
      <c r="I29" s="257"/>
    </row>
    <row r="30" spans="1:9" s="124" customFormat="1" ht="30.75" customHeight="1" x14ac:dyDescent="0.2">
      <c r="A30" s="129" t="s">
        <v>638</v>
      </c>
      <c r="B30" s="240" t="s">
        <v>80</v>
      </c>
      <c r="C30" s="241"/>
      <c r="D30" s="242"/>
      <c r="E30" s="154" t="s">
        <v>639</v>
      </c>
      <c r="F30" s="258" t="s">
        <v>80</v>
      </c>
      <c r="G30" s="259"/>
      <c r="H30" s="259"/>
      <c r="I30" s="260"/>
    </row>
    <row r="31" spans="1:9" s="124" customFormat="1" ht="30.75" customHeight="1" x14ac:dyDescent="0.2">
      <c r="A31" s="129" t="s">
        <v>640</v>
      </c>
      <c r="B31" s="247" t="s">
        <v>80</v>
      </c>
      <c r="C31" s="247"/>
      <c r="D31" s="247"/>
      <c r="E31" s="247"/>
      <c r="F31" s="247"/>
      <c r="G31" s="247"/>
      <c r="H31" s="247"/>
      <c r="I31" s="247"/>
    </row>
    <row r="32" spans="1:9" s="124" customFormat="1" ht="30.75" customHeight="1" x14ac:dyDescent="0.2">
      <c r="A32" s="129" t="s">
        <v>641</v>
      </c>
      <c r="B32" s="247" t="s">
        <v>80</v>
      </c>
      <c r="C32" s="247"/>
      <c r="D32" s="247"/>
      <c r="E32" s="247"/>
      <c r="F32" s="247"/>
      <c r="G32" s="247"/>
      <c r="H32" s="247"/>
      <c r="I32" s="247"/>
    </row>
    <row r="33" spans="1:9" s="124" customFormat="1" ht="30.75" customHeight="1" x14ac:dyDescent="0.2">
      <c r="A33" s="129" t="s">
        <v>642</v>
      </c>
      <c r="B33" s="240" t="s">
        <v>80</v>
      </c>
      <c r="C33" s="241"/>
      <c r="D33" s="242"/>
      <c r="E33" s="154" t="s">
        <v>643</v>
      </c>
      <c r="F33" s="240" t="s">
        <v>80</v>
      </c>
      <c r="G33" s="241"/>
      <c r="H33" s="241"/>
      <c r="I33" s="242"/>
    </row>
    <row r="34" spans="1:9" s="124" customFormat="1" ht="30.75" customHeight="1" x14ac:dyDescent="0.2">
      <c r="A34" s="243" t="s">
        <v>644</v>
      </c>
      <c r="B34" s="244"/>
      <c r="C34" s="243" t="s">
        <v>645</v>
      </c>
      <c r="D34" s="244"/>
      <c r="E34" s="243" t="s">
        <v>646</v>
      </c>
      <c r="F34" s="245"/>
      <c r="G34" s="244"/>
      <c r="H34" s="243" t="s">
        <v>647</v>
      </c>
      <c r="I34" s="244"/>
    </row>
    <row r="35" spans="1:9" s="124" customFormat="1" ht="30.75" customHeight="1" x14ac:dyDescent="0.2">
      <c r="A35" s="247" t="s">
        <v>719</v>
      </c>
      <c r="B35" s="247"/>
      <c r="C35" s="248" t="s">
        <v>720</v>
      </c>
      <c r="D35" s="248"/>
      <c r="E35" s="248" t="s">
        <v>721</v>
      </c>
      <c r="F35" s="248"/>
      <c r="G35" s="248"/>
      <c r="H35" s="249" t="s">
        <v>732</v>
      </c>
      <c r="I35" s="250"/>
    </row>
    <row r="36" spans="1:9" s="124" customFormat="1" ht="30.75" customHeight="1" x14ac:dyDescent="0.2">
      <c r="A36" s="246" t="s">
        <v>648</v>
      </c>
      <c r="B36" s="246"/>
      <c r="C36" s="246"/>
      <c r="D36" s="246"/>
      <c r="E36" s="246"/>
      <c r="F36" s="246"/>
      <c r="G36" s="246"/>
      <c r="H36" s="246"/>
      <c r="I36" s="246"/>
    </row>
    <row r="37" spans="1:9" s="124" customFormat="1" ht="39.75" customHeight="1" x14ac:dyDescent="0.2">
      <c r="A37" s="154" t="s">
        <v>536</v>
      </c>
      <c r="B37" s="246" t="s">
        <v>649</v>
      </c>
      <c r="C37" s="246"/>
      <c r="D37" s="246"/>
      <c r="E37" s="246"/>
      <c r="F37" s="246"/>
      <c r="G37" s="246"/>
      <c r="H37" s="246"/>
      <c r="I37" s="154" t="s">
        <v>650</v>
      </c>
    </row>
    <row r="38" spans="1:9" ht="21.95" customHeight="1" x14ac:dyDescent="0.2">
      <c r="A38" s="184">
        <v>45293</v>
      </c>
      <c r="B38" s="237" t="s">
        <v>795</v>
      </c>
      <c r="C38" s="238"/>
      <c r="D38" s="238"/>
      <c r="E38" s="238"/>
      <c r="F38" s="238"/>
      <c r="G38" s="238"/>
      <c r="H38" s="239"/>
      <c r="I38" s="185" t="s">
        <v>596</v>
      </c>
    </row>
    <row r="39" spans="1:9" ht="21.95" customHeight="1" x14ac:dyDescent="0.2">
      <c r="A39" s="184"/>
      <c r="B39" s="237"/>
      <c r="C39" s="238"/>
      <c r="D39" s="238"/>
      <c r="E39" s="238"/>
      <c r="F39" s="238"/>
      <c r="G39" s="238"/>
      <c r="H39" s="239"/>
      <c r="I39" s="185"/>
    </row>
    <row r="40" spans="1:9" ht="30.6" customHeight="1" x14ac:dyDescent="0.2">
      <c r="A40" s="183"/>
      <c r="B40" s="183"/>
      <c r="C40" s="183"/>
      <c r="D40" s="183"/>
      <c r="E40" s="183"/>
      <c r="F40" s="183"/>
      <c r="G40" s="183"/>
      <c r="H40" s="183"/>
      <c r="I40" s="183"/>
    </row>
    <row r="41" spans="1:9" ht="21.95" customHeight="1" x14ac:dyDescent="0.2">
      <c r="A41" s="266" t="s">
        <v>456</v>
      </c>
      <c r="B41" s="267"/>
      <c r="C41" s="267"/>
      <c r="D41" s="267"/>
      <c r="E41" s="267"/>
      <c r="F41" s="267"/>
      <c r="G41" s="267"/>
      <c r="H41" s="267"/>
      <c r="I41" s="268"/>
    </row>
    <row r="42" spans="1:9" ht="21.95" customHeight="1" x14ac:dyDescent="0.2">
      <c r="A42" s="231" t="s">
        <v>457</v>
      </c>
      <c r="B42" s="232"/>
      <c r="C42" s="232"/>
      <c r="D42" s="232"/>
      <c r="E42" s="232"/>
      <c r="F42" s="232"/>
      <c r="G42" s="232"/>
      <c r="H42" s="232"/>
      <c r="I42" s="233"/>
    </row>
    <row r="43" spans="1:9" ht="21.95" customHeight="1" x14ac:dyDescent="0.2">
      <c r="A43" s="231" t="s">
        <v>595</v>
      </c>
      <c r="B43" s="232"/>
      <c r="C43" s="232"/>
      <c r="D43" s="232"/>
      <c r="E43" s="232"/>
      <c r="F43" s="232"/>
      <c r="G43" s="232"/>
      <c r="H43" s="232"/>
      <c r="I43" s="233"/>
    </row>
    <row r="44" spans="1:9" ht="21.95" customHeight="1" x14ac:dyDescent="0.2">
      <c r="A44" s="152"/>
      <c r="B44" s="234" t="s">
        <v>671</v>
      </c>
      <c r="C44" s="234"/>
      <c r="D44" s="234"/>
      <c r="E44" s="234"/>
      <c r="F44" s="235" t="s">
        <v>596</v>
      </c>
      <c r="G44" s="235"/>
      <c r="H44" s="235"/>
      <c r="I44" s="236"/>
    </row>
    <row r="45" spans="1:9" ht="21.95" customHeight="1" x14ac:dyDescent="0.2">
      <c r="A45" s="255" t="s">
        <v>597</v>
      </c>
      <c r="B45" s="256"/>
      <c r="C45" s="256"/>
      <c r="D45" s="256"/>
      <c r="E45" s="256"/>
      <c r="F45" s="256"/>
      <c r="G45" s="256"/>
      <c r="H45" s="256"/>
      <c r="I45" s="257"/>
    </row>
    <row r="46" spans="1:9" ht="21.95" customHeight="1" x14ac:dyDescent="0.2">
      <c r="A46" s="255" t="s">
        <v>598</v>
      </c>
      <c r="B46" s="256"/>
      <c r="C46" s="256"/>
      <c r="D46" s="256"/>
      <c r="E46" s="256"/>
      <c r="F46" s="256"/>
      <c r="G46" s="256"/>
      <c r="H46" s="256"/>
      <c r="I46" s="257"/>
    </row>
    <row r="47" spans="1:9" ht="39" customHeight="1" x14ac:dyDescent="0.2">
      <c r="A47" s="129" t="s">
        <v>599</v>
      </c>
      <c r="B47" s="153">
        <v>8</v>
      </c>
      <c r="C47" s="255" t="s">
        <v>600</v>
      </c>
      <c r="D47" s="257"/>
      <c r="E47" s="269" t="s">
        <v>712</v>
      </c>
      <c r="F47" s="269"/>
      <c r="G47" s="269"/>
      <c r="H47" s="154" t="s">
        <v>601</v>
      </c>
      <c r="I47" s="155" t="s">
        <v>713</v>
      </c>
    </row>
    <row r="48" spans="1:9" ht="39" customHeight="1" x14ac:dyDescent="0.2">
      <c r="A48" s="129" t="s">
        <v>602</v>
      </c>
      <c r="B48" s="251" t="s">
        <v>479</v>
      </c>
      <c r="C48" s="251"/>
      <c r="D48" s="251"/>
      <c r="E48" s="255" t="s">
        <v>603</v>
      </c>
      <c r="F48" s="257"/>
      <c r="G48" s="248" t="s">
        <v>714</v>
      </c>
      <c r="H48" s="248"/>
      <c r="I48" s="248"/>
    </row>
    <row r="49" spans="1:12" ht="39" customHeight="1" x14ac:dyDescent="0.2">
      <c r="A49" s="129" t="s">
        <v>604</v>
      </c>
      <c r="B49" s="251" t="s">
        <v>733</v>
      </c>
      <c r="C49" s="251"/>
      <c r="D49" s="251"/>
      <c r="E49" s="251"/>
      <c r="F49" s="251"/>
      <c r="G49" s="251"/>
      <c r="H49" s="251"/>
      <c r="I49" s="251"/>
    </row>
    <row r="50" spans="1:12" ht="39" customHeight="1" x14ac:dyDescent="0.2">
      <c r="A50" s="129" t="s">
        <v>605</v>
      </c>
      <c r="B50" s="251" t="s">
        <v>734</v>
      </c>
      <c r="C50" s="251"/>
      <c r="D50" s="251"/>
      <c r="E50" s="251"/>
      <c r="F50" s="251"/>
      <c r="G50" s="251"/>
      <c r="H50" s="251"/>
      <c r="I50" s="251"/>
    </row>
    <row r="51" spans="1:12" ht="39" customHeight="1" x14ac:dyDescent="0.2">
      <c r="A51" s="129" t="s">
        <v>606</v>
      </c>
      <c r="B51" s="156">
        <v>1</v>
      </c>
      <c r="C51" s="156">
        <v>1</v>
      </c>
      <c r="D51" s="156">
        <v>2020</v>
      </c>
      <c r="E51" s="270" t="s">
        <v>607</v>
      </c>
      <c r="F51" s="271"/>
      <c r="G51" s="274">
        <v>31</v>
      </c>
      <c r="H51" s="274">
        <v>12</v>
      </c>
      <c r="I51" s="274">
        <v>2024</v>
      </c>
    </row>
    <row r="52" spans="1:12" ht="39" customHeight="1" x14ac:dyDescent="0.2">
      <c r="A52" s="129" t="s">
        <v>608</v>
      </c>
      <c r="B52" s="156">
        <v>2</v>
      </c>
      <c r="C52" s="156">
        <v>1</v>
      </c>
      <c r="D52" s="156">
        <v>2024</v>
      </c>
      <c r="E52" s="272"/>
      <c r="F52" s="273"/>
      <c r="G52" s="275"/>
      <c r="H52" s="275"/>
      <c r="I52" s="275"/>
    </row>
    <row r="53" spans="1:12" ht="39" customHeight="1" x14ac:dyDescent="0.2">
      <c r="A53" s="129" t="s">
        <v>609</v>
      </c>
      <c r="B53" s="157">
        <v>1</v>
      </c>
      <c r="C53" s="158" t="s">
        <v>610</v>
      </c>
      <c r="D53" s="130" t="s">
        <v>672</v>
      </c>
      <c r="E53" s="276" t="s">
        <v>611</v>
      </c>
      <c r="F53" s="277"/>
      <c r="G53" s="240" t="s">
        <v>672</v>
      </c>
      <c r="H53" s="278"/>
      <c r="I53" s="279"/>
    </row>
    <row r="54" spans="1:12" ht="39" customHeight="1" x14ac:dyDescent="0.2">
      <c r="A54" s="255" t="s">
        <v>612</v>
      </c>
      <c r="B54" s="256"/>
      <c r="C54" s="256"/>
      <c r="D54" s="256"/>
      <c r="E54" s="256"/>
      <c r="F54" s="256"/>
      <c r="G54" s="256"/>
      <c r="H54" s="256"/>
      <c r="I54" s="257"/>
    </row>
    <row r="55" spans="1:12" ht="39" customHeight="1" x14ac:dyDescent="0.2">
      <c r="A55" s="129" t="s">
        <v>613</v>
      </c>
      <c r="B55" s="248" t="s">
        <v>674</v>
      </c>
      <c r="C55" s="280"/>
      <c r="D55" s="154" t="s">
        <v>614</v>
      </c>
      <c r="E55" s="291" t="s">
        <v>735</v>
      </c>
      <c r="F55" s="292"/>
      <c r="G55" s="154" t="s">
        <v>615</v>
      </c>
      <c r="H55" s="293" t="s">
        <v>715</v>
      </c>
      <c r="I55" s="294"/>
    </row>
    <row r="56" spans="1:12" ht="39" customHeight="1" x14ac:dyDescent="0.2">
      <c r="A56" s="129" t="s">
        <v>616</v>
      </c>
      <c r="B56" s="262" t="s">
        <v>673</v>
      </c>
      <c r="C56" s="285"/>
      <c r="D56" s="285"/>
      <c r="E56" s="285"/>
      <c r="F56" s="285"/>
      <c r="G56" s="285"/>
      <c r="H56" s="285"/>
      <c r="I56" s="285"/>
    </row>
    <row r="57" spans="1:12" ht="39" customHeight="1" x14ac:dyDescent="0.2">
      <c r="A57" s="129" t="s">
        <v>617</v>
      </c>
      <c r="B57" s="159" t="s">
        <v>59</v>
      </c>
      <c r="C57" s="154" t="s">
        <v>618</v>
      </c>
      <c r="D57" s="160" t="s">
        <v>61</v>
      </c>
      <c r="E57" s="255" t="s">
        <v>619</v>
      </c>
      <c r="F57" s="257"/>
      <c r="G57" s="149" t="s">
        <v>58</v>
      </c>
      <c r="H57" s="154" t="s">
        <v>620</v>
      </c>
      <c r="I57" s="161">
        <v>1</v>
      </c>
      <c r="L57" s="118">
        <v>2</v>
      </c>
    </row>
    <row r="58" spans="1:12" ht="60.6" customHeight="1" x14ac:dyDescent="0.2">
      <c r="A58" s="129" t="s">
        <v>621</v>
      </c>
      <c r="B58" s="251" t="s">
        <v>736</v>
      </c>
      <c r="C58" s="251"/>
      <c r="D58" s="251"/>
      <c r="E58" s="251"/>
      <c r="F58" s="251"/>
      <c r="G58" s="251"/>
      <c r="H58" s="251"/>
      <c r="I58" s="251"/>
    </row>
    <row r="59" spans="1:12" ht="63.95" customHeight="1" x14ac:dyDescent="0.2">
      <c r="A59" s="129" t="s">
        <v>622</v>
      </c>
      <c r="B59" s="281" t="s">
        <v>737</v>
      </c>
      <c r="C59" s="286"/>
      <c r="D59" s="287"/>
      <c r="E59" s="255" t="s">
        <v>623</v>
      </c>
      <c r="F59" s="257"/>
      <c r="G59" s="281" t="s">
        <v>738</v>
      </c>
      <c r="H59" s="286"/>
      <c r="I59" s="287"/>
    </row>
    <row r="60" spans="1:12" ht="39" customHeight="1" x14ac:dyDescent="0.2">
      <c r="A60" s="255" t="s">
        <v>624</v>
      </c>
      <c r="B60" s="256"/>
      <c r="C60" s="256"/>
      <c r="D60" s="256"/>
      <c r="E60" s="256"/>
      <c r="F60" s="256"/>
      <c r="G60" s="256"/>
      <c r="H60" s="256"/>
      <c r="I60" s="257"/>
    </row>
    <row r="61" spans="1:12" ht="39" customHeight="1" x14ac:dyDescent="0.2">
      <c r="A61" s="129" t="s">
        <v>625</v>
      </c>
      <c r="B61" s="288" t="s">
        <v>739</v>
      </c>
      <c r="C61" s="289"/>
      <c r="D61" s="289"/>
      <c r="E61" s="289"/>
      <c r="F61" s="289"/>
      <c r="G61" s="289"/>
      <c r="H61" s="289"/>
      <c r="I61" s="290"/>
    </row>
    <row r="62" spans="1:12" ht="39" customHeight="1" x14ac:dyDescent="0.2">
      <c r="A62" s="129" t="s">
        <v>626</v>
      </c>
      <c r="B62" s="255" t="s">
        <v>627</v>
      </c>
      <c r="C62" s="257"/>
      <c r="D62" s="255" t="s">
        <v>628</v>
      </c>
      <c r="E62" s="257"/>
      <c r="F62" s="255" t="s">
        <v>629</v>
      </c>
      <c r="G62" s="257"/>
      <c r="H62" s="255" t="s">
        <v>630</v>
      </c>
      <c r="I62" s="257"/>
    </row>
    <row r="63" spans="1:12" ht="39" customHeight="1" x14ac:dyDescent="0.2">
      <c r="A63" s="129" t="s">
        <v>631</v>
      </c>
      <c r="B63" s="262" t="s">
        <v>729</v>
      </c>
      <c r="C63" s="262"/>
      <c r="D63" s="262" t="s">
        <v>730</v>
      </c>
      <c r="E63" s="262"/>
      <c r="F63" s="252"/>
      <c r="G63" s="252"/>
      <c r="H63" s="253"/>
      <c r="I63" s="254"/>
    </row>
    <row r="64" spans="1:12" ht="39" customHeight="1" x14ac:dyDescent="0.2">
      <c r="A64" s="129" t="s">
        <v>632</v>
      </c>
      <c r="B64" s="264" t="s">
        <v>675</v>
      </c>
      <c r="C64" s="265"/>
      <c r="D64" s="264" t="s">
        <v>675</v>
      </c>
      <c r="E64" s="265"/>
      <c r="F64" s="252"/>
      <c r="G64" s="252"/>
      <c r="H64" s="253"/>
      <c r="I64" s="254"/>
    </row>
    <row r="65" spans="1:9" ht="39" customHeight="1" x14ac:dyDescent="0.2">
      <c r="A65" s="129" t="s">
        <v>633</v>
      </c>
      <c r="B65" s="261" t="s">
        <v>731</v>
      </c>
      <c r="C65" s="261"/>
      <c r="D65" s="261" t="s">
        <v>731</v>
      </c>
      <c r="E65" s="261"/>
      <c r="F65" s="252"/>
      <c r="G65" s="252"/>
      <c r="H65" s="253"/>
      <c r="I65" s="254"/>
    </row>
    <row r="66" spans="1:9" ht="39" customHeight="1" x14ac:dyDescent="0.2">
      <c r="A66" s="129" t="s">
        <v>634</v>
      </c>
      <c r="B66" s="262" t="s">
        <v>58</v>
      </c>
      <c r="C66" s="262"/>
      <c r="D66" s="262" t="s">
        <v>58</v>
      </c>
      <c r="E66" s="262"/>
      <c r="F66" s="252"/>
      <c r="G66" s="252"/>
      <c r="H66" s="253"/>
      <c r="I66" s="254"/>
    </row>
    <row r="67" spans="1:9" ht="39" customHeight="1" x14ac:dyDescent="0.2">
      <c r="A67" s="129" t="s">
        <v>635</v>
      </c>
      <c r="B67" s="251" t="s">
        <v>716</v>
      </c>
      <c r="C67" s="263"/>
      <c r="D67" s="251" t="s">
        <v>716</v>
      </c>
      <c r="E67" s="263"/>
      <c r="F67" s="252"/>
      <c r="G67" s="252"/>
      <c r="H67" s="253"/>
      <c r="I67" s="254"/>
    </row>
    <row r="68" spans="1:9" ht="119.45" customHeight="1" x14ac:dyDescent="0.2">
      <c r="A68" s="129" t="s">
        <v>636</v>
      </c>
      <c r="B68" s="251" t="s">
        <v>717</v>
      </c>
      <c r="C68" s="251"/>
      <c r="D68" s="251" t="s">
        <v>718</v>
      </c>
      <c r="E68" s="251"/>
      <c r="F68" s="252"/>
      <c r="G68" s="252"/>
      <c r="H68" s="253"/>
      <c r="I68" s="254"/>
    </row>
    <row r="69" spans="1:9" ht="39" customHeight="1" x14ac:dyDescent="0.2">
      <c r="A69" s="255" t="s">
        <v>637</v>
      </c>
      <c r="B69" s="256"/>
      <c r="C69" s="256"/>
      <c r="D69" s="256"/>
      <c r="E69" s="256"/>
      <c r="F69" s="256"/>
      <c r="G69" s="256"/>
      <c r="H69" s="256"/>
      <c r="I69" s="257"/>
    </row>
    <row r="70" spans="1:9" ht="39" customHeight="1" x14ac:dyDescent="0.2">
      <c r="A70" s="129" t="s">
        <v>638</v>
      </c>
      <c r="B70" s="240" t="s">
        <v>80</v>
      </c>
      <c r="C70" s="241"/>
      <c r="D70" s="242"/>
      <c r="E70" s="154" t="s">
        <v>639</v>
      </c>
      <c r="F70" s="258" t="s">
        <v>80</v>
      </c>
      <c r="G70" s="259"/>
      <c r="H70" s="259"/>
      <c r="I70" s="260"/>
    </row>
    <row r="71" spans="1:9" ht="39" customHeight="1" x14ac:dyDescent="0.2">
      <c r="A71" s="129" t="s">
        <v>640</v>
      </c>
      <c r="B71" s="247" t="s">
        <v>80</v>
      </c>
      <c r="C71" s="247"/>
      <c r="D71" s="247"/>
      <c r="E71" s="247"/>
      <c r="F71" s="247"/>
      <c r="G71" s="247"/>
      <c r="H71" s="247"/>
      <c r="I71" s="247"/>
    </row>
    <row r="72" spans="1:9" ht="39" customHeight="1" x14ac:dyDescent="0.2">
      <c r="A72" s="129" t="s">
        <v>641</v>
      </c>
      <c r="B72" s="247" t="s">
        <v>80</v>
      </c>
      <c r="C72" s="247"/>
      <c r="D72" s="247"/>
      <c r="E72" s="247"/>
      <c r="F72" s="247"/>
      <c r="G72" s="247"/>
      <c r="H72" s="247"/>
      <c r="I72" s="247"/>
    </row>
    <row r="73" spans="1:9" ht="39" customHeight="1" x14ac:dyDescent="0.2">
      <c r="A73" s="129" t="s">
        <v>642</v>
      </c>
      <c r="B73" s="240" t="s">
        <v>80</v>
      </c>
      <c r="C73" s="241"/>
      <c r="D73" s="242"/>
      <c r="E73" s="154" t="s">
        <v>643</v>
      </c>
      <c r="F73" s="240" t="s">
        <v>80</v>
      </c>
      <c r="G73" s="241"/>
      <c r="H73" s="241"/>
      <c r="I73" s="242"/>
    </row>
    <row r="74" spans="1:9" ht="39" customHeight="1" x14ac:dyDescent="0.2">
      <c r="A74" s="243" t="s">
        <v>644</v>
      </c>
      <c r="B74" s="244"/>
      <c r="C74" s="243" t="s">
        <v>645</v>
      </c>
      <c r="D74" s="244"/>
      <c r="E74" s="243" t="s">
        <v>646</v>
      </c>
      <c r="F74" s="245"/>
      <c r="G74" s="244"/>
      <c r="H74" s="243" t="s">
        <v>647</v>
      </c>
      <c r="I74" s="244"/>
    </row>
    <row r="75" spans="1:9" ht="39" customHeight="1" x14ac:dyDescent="0.2">
      <c r="A75" s="247" t="s">
        <v>719</v>
      </c>
      <c r="B75" s="247"/>
      <c r="C75" s="248" t="s">
        <v>720</v>
      </c>
      <c r="D75" s="248"/>
      <c r="E75" s="248" t="s">
        <v>721</v>
      </c>
      <c r="F75" s="248"/>
      <c r="G75" s="248"/>
      <c r="H75" s="249" t="s">
        <v>740</v>
      </c>
      <c r="I75" s="250"/>
    </row>
    <row r="76" spans="1:9" ht="39" customHeight="1" x14ac:dyDescent="0.2">
      <c r="A76" s="246" t="s">
        <v>648</v>
      </c>
      <c r="B76" s="246"/>
      <c r="C76" s="246"/>
      <c r="D76" s="246"/>
      <c r="E76" s="246"/>
      <c r="F76" s="246"/>
      <c r="G76" s="246"/>
      <c r="H76" s="246"/>
      <c r="I76" s="246"/>
    </row>
    <row r="77" spans="1:9" ht="39" customHeight="1" x14ac:dyDescent="0.2">
      <c r="A77" s="154" t="s">
        <v>536</v>
      </c>
      <c r="B77" s="246" t="s">
        <v>649</v>
      </c>
      <c r="C77" s="246"/>
      <c r="D77" s="246"/>
      <c r="E77" s="246"/>
      <c r="F77" s="246"/>
      <c r="G77" s="246"/>
      <c r="H77" s="246"/>
      <c r="I77" s="154" t="s">
        <v>650</v>
      </c>
    </row>
    <row r="78" spans="1:9" ht="30" customHeight="1" x14ac:dyDescent="0.2">
      <c r="A78" s="184">
        <v>45293</v>
      </c>
      <c r="B78" s="237" t="s">
        <v>795</v>
      </c>
      <c r="C78" s="238"/>
      <c r="D78" s="238"/>
      <c r="E78" s="238"/>
      <c r="F78" s="238"/>
      <c r="G78" s="238"/>
      <c r="H78" s="239"/>
      <c r="I78" s="185" t="s">
        <v>596</v>
      </c>
    </row>
    <row r="79" spans="1:9" ht="30" customHeight="1" x14ac:dyDescent="0.2">
      <c r="A79" s="162"/>
      <c r="B79" s="295"/>
      <c r="C79" s="296"/>
      <c r="D79" s="296"/>
      <c r="E79" s="296"/>
      <c r="F79" s="296"/>
      <c r="G79" s="296"/>
      <c r="H79" s="297"/>
      <c r="I79" s="163"/>
    </row>
    <row r="80" spans="1:9" ht="21.95" customHeight="1" x14ac:dyDescent="0.2"/>
    <row r="81" spans="1:9" ht="21.95" customHeight="1" x14ac:dyDescent="0.2">
      <c r="A81" s="266" t="s">
        <v>456</v>
      </c>
      <c r="B81" s="267"/>
      <c r="C81" s="267"/>
      <c r="D81" s="267"/>
      <c r="E81" s="267"/>
      <c r="F81" s="267"/>
      <c r="G81" s="267"/>
      <c r="H81" s="267"/>
      <c r="I81" s="268"/>
    </row>
    <row r="82" spans="1:9" ht="21.95" customHeight="1" x14ac:dyDescent="0.2">
      <c r="A82" s="231" t="s">
        <v>457</v>
      </c>
      <c r="B82" s="232"/>
      <c r="C82" s="232"/>
      <c r="D82" s="232"/>
      <c r="E82" s="232"/>
      <c r="F82" s="232"/>
      <c r="G82" s="232"/>
      <c r="H82" s="232"/>
      <c r="I82" s="233"/>
    </row>
    <row r="83" spans="1:9" ht="21.95" customHeight="1" x14ac:dyDescent="0.2">
      <c r="A83" s="231" t="s">
        <v>595</v>
      </c>
      <c r="B83" s="232"/>
      <c r="C83" s="232"/>
      <c r="D83" s="232"/>
      <c r="E83" s="232"/>
      <c r="F83" s="232"/>
      <c r="G83" s="232"/>
      <c r="H83" s="232"/>
      <c r="I83" s="233"/>
    </row>
    <row r="84" spans="1:9" ht="21.95" customHeight="1" x14ac:dyDescent="0.2">
      <c r="A84" s="152"/>
      <c r="B84" s="234" t="s">
        <v>671</v>
      </c>
      <c r="C84" s="234"/>
      <c r="D84" s="234"/>
      <c r="E84" s="234"/>
      <c r="F84" s="235" t="s">
        <v>596</v>
      </c>
      <c r="G84" s="235"/>
      <c r="H84" s="235"/>
      <c r="I84" s="236"/>
    </row>
    <row r="85" spans="1:9" ht="21.95" customHeight="1" x14ac:dyDescent="0.2">
      <c r="A85" s="255" t="s">
        <v>597</v>
      </c>
      <c r="B85" s="256"/>
      <c r="C85" s="256"/>
      <c r="D85" s="256"/>
      <c r="E85" s="256"/>
      <c r="F85" s="256"/>
      <c r="G85" s="256"/>
      <c r="H85" s="256"/>
      <c r="I85" s="257"/>
    </row>
    <row r="86" spans="1:9" ht="21.95" customHeight="1" x14ac:dyDescent="0.2">
      <c r="A86" s="255" t="s">
        <v>598</v>
      </c>
      <c r="B86" s="256"/>
      <c r="C86" s="256"/>
      <c r="D86" s="256"/>
      <c r="E86" s="256"/>
      <c r="F86" s="256"/>
      <c r="G86" s="256"/>
      <c r="H86" s="256"/>
      <c r="I86" s="257"/>
    </row>
    <row r="87" spans="1:9" ht="39" customHeight="1" x14ac:dyDescent="0.2">
      <c r="A87" s="129" t="s">
        <v>599</v>
      </c>
      <c r="B87" s="153">
        <v>9</v>
      </c>
      <c r="C87" s="255" t="s">
        <v>600</v>
      </c>
      <c r="D87" s="257"/>
      <c r="E87" s="269" t="s">
        <v>712</v>
      </c>
      <c r="F87" s="269"/>
      <c r="G87" s="269"/>
      <c r="H87" s="154" t="s">
        <v>601</v>
      </c>
      <c r="I87" s="155" t="s">
        <v>713</v>
      </c>
    </row>
    <row r="88" spans="1:9" ht="39" customHeight="1" x14ac:dyDescent="0.2">
      <c r="A88" s="129" t="s">
        <v>602</v>
      </c>
      <c r="B88" s="251" t="s">
        <v>479</v>
      </c>
      <c r="C88" s="251"/>
      <c r="D88" s="251"/>
      <c r="E88" s="255" t="s">
        <v>603</v>
      </c>
      <c r="F88" s="257"/>
      <c r="G88" s="248" t="s">
        <v>714</v>
      </c>
      <c r="H88" s="248"/>
      <c r="I88" s="248"/>
    </row>
    <row r="89" spans="1:9" ht="39" customHeight="1" x14ac:dyDescent="0.2">
      <c r="A89" s="129" t="s">
        <v>604</v>
      </c>
      <c r="B89" s="251" t="s">
        <v>741</v>
      </c>
      <c r="C89" s="251"/>
      <c r="D89" s="251"/>
      <c r="E89" s="251"/>
      <c r="F89" s="251"/>
      <c r="G89" s="251"/>
      <c r="H89" s="251"/>
      <c r="I89" s="251"/>
    </row>
    <row r="90" spans="1:9" ht="39" customHeight="1" x14ac:dyDescent="0.2">
      <c r="A90" s="129" t="s">
        <v>605</v>
      </c>
      <c r="B90" s="251" t="s">
        <v>742</v>
      </c>
      <c r="C90" s="251"/>
      <c r="D90" s="251"/>
      <c r="E90" s="251"/>
      <c r="F90" s="251"/>
      <c r="G90" s="251"/>
      <c r="H90" s="251"/>
      <c r="I90" s="251"/>
    </row>
    <row r="91" spans="1:9" ht="39" customHeight="1" x14ac:dyDescent="0.2">
      <c r="A91" s="129" t="s">
        <v>606</v>
      </c>
      <c r="B91" s="156">
        <v>1</v>
      </c>
      <c r="C91" s="156">
        <v>1</v>
      </c>
      <c r="D91" s="156">
        <v>2020</v>
      </c>
      <c r="E91" s="270" t="s">
        <v>607</v>
      </c>
      <c r="F91" s="271"/>
      <c r="G91" s="274">
        <v>31</v>
      </c>
      <c r="H91" s="274">
        <v>12</v>
      </c>
      <c r="I91" s="274">
        <v>2024</v>
      </c>
    </row>
    <row r="92" spans="1:9" ht="39" customHeight="1" x14ac:dyDescent="0.2">
      <c r="A92" s="129" t="s">
        <v>608</v>
      </c>
      <c r="B92" s="156">
        <v>2</v>
      </c>
      <c r="C92" s="156">
        <v>1</v>
      </c>
      <c r="D92" s="156">
        <v>2024</v>
      </c>
      <c r="E92" s="272"/>
      <c r="F92" s="273"/>
      <c r="G92" s="275"/>
      <c r="H92" s="275"/>
      <c r="I92" s="275"/>
    </row>
    <row r="93" spans="1:9" ht="39" customHeight="1" x14ac:dyDescent="0.2">
      <c r="A93" s="129" t="s">
        <v>609</v>
      </c>
      <c r="B93" s="157">
        <v>1</v>
      </c>
      <c r="C93" s="158" t="s">
        <v>610</v>
      </c>
      <c r="D93" s="130" t="s">
        <v>672</v>
      </c>
      <c r="E93" s="276" t="s">
        <v>611</v>
      </c>
      <c r="F93" s="277"/>
      <c r="G93" s="240" t="s">
        <v>672</v>
      </c>
      <c r="H93" s="278"/>
      <c r="I93" s="279"/>
    </row>
    <row r="94" spans="1:9" ht="39" customHeight="1" x14ac:dyDescent="0.2">
      <c r="A94" s="255" t="s">
        <v>612</v>
      </c>
      <c r="B94" s="256"/>
      <c r="C94" s="256"/>
      <c r="D94" s="256"/>
      <c r="E94" s="256"/>
      <c r="F94" s="256"/>
      <c r="G94" s="256"/>
      <c r="H94" s="256"/>
      <c r="I94" s="257"/>
    </row>
    <row r="95" spans="1:9" ht="39" customHeight="1" x14ac:dyDescent="0.2">
      <c r="A95" s="129" t="s">
        <v>613</v>
      </c>
      <c r="B95" s="248" t="s">
        <v>674</v>
      </c>
      <c r="C95" s="280"/>
      <c r="D95" s="154" t="s">
        <v>614</v>
      </c>
      <c r="E95" s="281" t="s">
        <v>735</v>
      </c>
      <c r="F95" s="282"/>
      <c r="G95" s="154" t="s">
        <v>615</v>
      </c>
      <c r="H95" s="283" t="s">
        <v>715</v>
      </c>
      <c r="I95" s="284"/>
    </row>
    <row r="96" spans="1:9" ht="39" customHeight="1" x14ac:dyDescent="0.2">
      <c r="A96" s="129" t="s">
        <v>616</v>
      </c>
      <c r="B96" s="262" t="s">
        <v>673</v>
      </c>
      <c r="C96" s="285"/>
      <c r="D96" s="285"/>
      <c r="E96" s="285"/>
      <c r="F96" s="285"/>
      <c r="G96" s="285"/>
      <c r="H96" s="285"/>
      <c r="I96" s="285"/>
    </row>
    <row r="97" spans="1:9" ht="39" customHeight="1" x14ac:dyDescent="0.2">
      <c r="A97" s="129" t="s">
        <v>617</v>
      </c>
      <c r="B97" s="159" t="s">
        <v>59</v>
      </c>
      <c r="C97" s="154" t="s">
        <v>618</v>
      </c>
      <c r="D97" s="160" t="s">
        <v>53</v>
      </c>
      <c r="E97" s="255" t="s">
        <v>619</v>
      </c>
      <c r="F97" s="257"/>
      <c r="G97" s="149" t="s">
        <v>58</v>
      </c>
      <c r="H97" s="154" t="s">
        <v>620</v>
      </c>
      <c r="I97" s="187">
        <v>1</v>
      </c>
    </row>
    <row r="98" spans="1:9" ht="39" customHeight="1" x14ac:dyDescent="0.2">
      <c r="A98" s="129" t="s">
        <v>621</v>
      </c>
      <c r="B98" s="251" t="s">
        <v>743</v>
      </c>
      <c r="C98" s="251"/>
      <c r="D98" s="251"/>
      <c r="E98" s="251"/>
      <c r="F98" s="251"/>
      <c r="G98" s="251"/>
      <c r="H98" s="251"/>
      <c r="I98" s="251"/>
    </row>
    <row r="99" spans="1:9" ht="39" customHeight="1" x14ac:dyDescent="0.2">
      <c r="A99" s="129" t="s">
        <v>622</v>
      </c>
      <c r="B99" s="281" t="s">
        <v>744</v>
      </c>
      <c r="C99" s="286"/>
      <c r="D99" s="287"/>
      <c r="E99" s="255" t="s">
        <v>623</v>
      </c>
      <c r="F99" s="257"/>
      <c r="G99" s="281" t="s">
        <v>745</v>
      </c>
      <c r="H99" s="286"/>
      <c r="I99" s="287"/>
    </row>
    <row r="100" spans="1:9" ht="39" customHeight="1" x14ac:dyDescent="0.2">
      <c r="A100" s="255" t="s">
        <v>624</v>
      </c>
      <c r="B100" s="256"/>
      <c r="C100" s="256"/>
      <c r="D100" s="256"/>
      <c r="E100" s="256"/>
      <c r="F100" s="256"/>
      <c r="G100" s="256"/>
      <c r="H100" s="256"/>
      <c r="I100" s="257"/>
    </row>
    <row r="101" spans="1:9" ht="39" customHeight="1" x14ac:dyDescent="0.2">
      <c r="A101" s="129" t="s">
        <v>625</v>
      </c>
      <c r="B101" s="288" t="s">
        <v>746</v>
      </c>
      <c r="C101" s="289"/>
      <c r="D101" s="289"/>
      <c r="E101" s="289"/>
      <c r="F101" s="289"/>
      <c r="G101" s="289"/>
      <c r="H101" s="289"/>
      <c r="I101" s="290"/>
    </row>
    <row r="102" spans="1:9" ht="39" customHeight="1" x14ac:dyDescent="0.2">
      <c r="A102" s="129" t="s">
        <v>626</v>
      </c>
      <c r="B102" s="255" t="s">
        <v>627</v>
      </c>
      <c r="C102" s="257"/>
      <c r="D102" s="255" t="s">
        <v>628</v>
      </c>
      <c r="E102" s="257"/>
      <c r="F102" s="255" t="s">
        <v>629</v>
      </c>
      <c r="G102" s="257"/>
      <c r="H102" s="255" t="s">
        <v>630</v>
      </c>
      <c r="I102" s="257"/>
    </row>
    <row r="103" spans="1:9" ht="39" customHeight="1" x14ac:dyDescent="0.2">
      <c r="A103" s="129" t="s">
        <v>631</v>
      </c>
      <c r="B103" s="262" t="s">
        <v>747</v>
      </c>
      <c r="C103" s="262"/>
      <c r="D103" s="262" t="s">
        <v>730</v>
      </c>
      <c r="E103" s="262"/>
      <c r="F103" s="252"/>
      <c r="G103" s="252"/>
      <c r="H103" s="253"/>
      <c r="I103" s="254"/>
    </row>
    <row r="104" spans="1:9" ht="39" customHeight="1" x14ac:dyDescent="0.2">
      <c r="A104" s="129" t="s">
        <v>632</v>
      </c>
      <c r="B104" s="264" t="s">
        <v>675</v>
      </c>
      <c r="C104" s="265"/>
      <c r="D104" s="264" t="s">
        <v>675</v>
      </c>
      <c r="E104" s="265"/>
      <c r="F104" s="252"/>
      <c r="G104" s="252"/>
      <c r="H104" s="253"/>
      <c r="I104" s="254"/>
    </row>
    <row r="105" spans="1:9" ht="39" customHeight="1" x14ac:dyDescent="0.2">
      <c r="A105" s="129" t="s">
        <v>633</v>
      </c>
      <c r="B105" s="261" t="s">
        <v>731</v>
      </c>
      <c r="C105" s="261"/>
      <c r="D105" s="261" t="s">
        <v>731</v>
      </c>
      <c r="E105" s="261"/>
      <c r="F105" s="252"/>
      <c r="G105" s="252"/>
      <c r="H105" s="253"/>
      <c r="I105" s="254"/>
    </row>
    <row r="106" spans="1:9" ht="39" customHeight="1" x14ac:dyDescent="0.2">
      <c r="A106" s="129" t="s">
        <v>634</v>
      </c>
      <c r="B106" s="262" t="s">
        <v>58</v>
      </c>
      <c r="C106" s="262"/>
      <c r="D106" s="262" t="s">
        <v>58</v>
      </c>
      <c r="E106" s="262"/>
      <c r="F106" s="252"/>
      <c r="G106" s="252"/>
      <c r="H106" s="253"/>
      <c r="I106" s="254"/>
    </row>
    <row r="107" spans="1:9" ht="39" customHeight="1" x14ac:dyDescent="0.2">
      <c r="A107" s="129" t="s">
        <v>635</v>
      </c>
      <c r="B107" s="251" t="s">
        <v>716</v>
      </c>
      <c r="C107" s="263"/>
      <c r="D107" s="251" t="s">
        <v>716</v>
      </c>
      <c r="E107" s="263"/>
      <c r="F107" s="252"/>
      <c r="G107" s="252"/>
      <c r="H107" s="253"/>
      <c r="I107" s="254"/>
    </row>
    <row r="108" spans="1:9" ht="39" customHeight="1" x14ac:dyDescent="0.2">
      <c r="A108" s="129" t="s">
        <v>636</v>
      </c>
      <c r="B108" s="251" t="s">
        <v>717</v>
      </c>
      <c r="C108" s="251"/>
      <c r="D108" s="251" t="s">
        <v>718</v>
      </c>
      <c r="E108" s="251"/>
      <c r="F108" s="252"/>
      <c r="G108" s="252"/>
      <c r="H108" s="253"/>
      <c r="I108" s="254"/>
    </row>
    <row r="109" spans="1:9" ht="39" customHeight="1" x14ac:dyDescent="0.2">
      <c r="A109" s="255" t="s">
        <v>637</v>
      </c>
      <c r="B109" s="256"/>
      <c r="C109" s="256"/>
      <c r="D109" s="256"/>
      <c r="E109" s="256"/>
      <c r="F109" s="256"/>
      <c r="G109" s="256"/>
      <c r="H109" s="256"/>
      <c r="I109" s="257"/>
    </row>
    <row r="110" spans="1:9" ht="39" customHeight="1" x14ac:dyDescent="0.2">
      <c r="A110" s="129" t="s">
        <v>638</v>
      </c>
      <c r="B110" s="240" t="s">
        <v>80</v>
      </c>
      <c r="C110" s="241"/>
      <c r="D110" s="242"/>
      <c r="E110" s="154" t="s">
        <v>639</v>
      </c>
      <c r="F110" s="258" t="s">
        <v>80</v>
      </c>
      <c r="G110" s="259"/>
      <c r="H110" s="259"/>
      <c r="I110" s="260"/>
    </row>
    <row r="111" spans="1:9" ht="39" customHeight="1" x14ac:dyDescent="0.2">
      <c r="A111" s="129" t="s">
        <v>640</v>
      </c>
      <c r="B111" s="247" t="s">
        <v>80</v>
      </c>
      <c r="C111" s="247"/>
      <c r="D111" s="247"/>
      <c r="E111" s="247"/>
      <c r="F111" s="247"/>
      <c r="G111" s="247"/>
      <c r="H111" s="247"/>
      <c r="I111" s="247"/>
    </row>
    <row r="112" spans="1:9" ht="39" customHeight="1" x14ac:dyDescent="0.2">
      <c r="A112" s="129" t="s">
        <v>641</v>
      </c>
      <c r="B112" s="247" t="s">
        <v>80</v>
      </c>
      <c r="C112" s="247"/>
      <c r="D112" s="247"/>
      <c r="E112" s="247"/>
      <c r="F112" s="247"/>
      <c r="G112" s="247"/>
      <c r="H112" s="247"/>
      <c r="I112" s="247"/>
    </row>
    <row r="113" spans="1:9" ht="39" customHeight="1" x14ac:dyDescent="0.2">
      <c r="A113" s="129" t="s">
        <v>642</v>
      </c>
      <c r="B113" s="240" t="s">
        <v>80</v>
      </c>
      <c r="C113" s="241"/>
      <c r="D113" s="242"/>
      <c r="E113" s="154" t="s">
        <v>643</v>
      </c>
      <c r="F113" s="240" t="s">
        <v>80</v>
      </c>
      <c r="G113" s="241"/>
      <c r="H113" s="241"/>
      <c r="I113" s="242"/>
    </row>
    <row r="114" spans="1:9" ht="39" customHeight="1" x14ac:dyDescent="0.2">
      <c r="A114" s="243" t="s">
        <v>644</v>
      </c>
      <c r="B114" s="244"/>
      <c r="C114" s="243" t="s">
        <v>645</v>
      </c>
      <c r="D114" s="244"/>
      <c r="E114" s="243" t="s">
        <v>646</v>
      </c>
      <c r="F114" s="245"/>
      <c r="G114" s="244"/>
      <c r="H114" s="243" t="s">
        <v>647</v>
      </c>
      <c r="I114" s="244"/>
    </row>
    <row r="115" spans="1:9" ht="39" customHeight="1" x14ac:dyDescent="0.2">
      <c r="A115" s="247" t="s">
        <v>719</v>
      </c>
      <c r="B115" s="247"/>
      <c r="C115" s="248" t="s">
        <v>720</v>
      </c>
      <c r="D115" s="248"/>
      <c r="E115" s="248" t="s">
        <v>721</v>
      </c>
      <c r="F115" s="248"/>
      <c r="G115" s="248"/>
      <c r="H115" s="249" t="s">
        <v>748</v>
      </c>
      <c r="I115" s="250"/>
    </row>
    <row r="116" spans="1:9" ht="39" customHeight="1" x14ac:dyDescent="0.2">
      <c r="A116" s="246" t="s">
        <v>648</v>
      </c>
      <c r="B116" s="246"/>
      <c r="C116" s="246"/>
      <c r="D116" s="246"/>
      <c r="E116" s="246"/>
      <c r="F116" s="246"/>
      <c r="G116" s="246"/>
      <c r="H116" s="246"/>
      <c r="I116" s="246"/>
    </row>
    <row r="117" spans="1:9" ht="39" customHeight="1" x14ac:dyDescent="0.2">
      <c r="A117" s="154" t="s">
        <v>536</v>
      </c>
      <c r="B117" s="246" t="s">
        <v>649</v>
      </c>
      <c r="C117" s="246"/>
      <c r="D117" s="246"/>
      <c r="E117" s="246"/>
      <c r="F117" s="246"/>
      <c r="G117" s="246"/>
      <c r="H117" s="246"/>
      <c r="I117" s="154" t="s">
        <v>650</v>
      </c>
    </row>
    <row r="118" spans="1:9" ht="30" customHeight="1" x14ac:dyDescent="0.2">
      <c r="A118" s="184">
        <v>45293</v>
      </c>
      <c r="B118" s="237" t="s">
        <v>795</v>
      </c>
      <c r="C118" s="238"/>
      <c r="D118" s="238"/>
      <c r="E118" s="238"/>
      <c r="F118" s="238"/>
      <c r="G118" s="238"/>
      <c r="H118" s="239"/>
      <c r="I118" s="185" t="s">
        <v>596</v>
      </c>
    </row>
    <row r="119" spans="1:9" ht="30" customHeight="1" x14ac:dyDescent="0.2">
      <c r="A119" s="162"/>
      <c r="B119" s="295"/>
      <c r="C119" s="296"/>
      <c r="D119" s="296"/>
      <c r="E119" s="296"/>
      <c r="F119" s="296"/>
      <c r="G119" s="296"/>
      <c r="H119" s="297"/>
      <c r="I119" s="163"/>
    </row>
    <row r="120" spans="1:9" s="164" customFormat="1" ht="47.1" customHeight="1" x14ac:dyDescent="0.2">
      <c r="A120" s="118"/>
      <c r="B120" s="118"/>
      <c r="C120" s="118"/>
      <c r="D120" s="118"/>
      <c r="E120" s="118"/>
      <c r="F120" s="118"/>
      <c r="G120" s="118"/>
      <c r="H120" s="118"/>
      <c r="I120" s="118"/>
    </row>
  </sheetData>
  <mergeCells count="237">
    <mergeCell ref="B117:H117"/>
    <mergeCell ref="B118:H118"/>
    <mergeCell ref="A116:I116"/>
    <mergeCell ref="B119:H119"/>
    <mergeCell ref="A114:B114"/>
    <mergeCell ref="C114:D114"/>
    <mergeCell ref="E114:G114"/>
    <mergeCell ref="H114:I114"/>
    <mergeCell ref="B112:I112"/>
    <mergeCell ref="B113:D113"/>
    <mergeCell ref="F113:I113"/>
    <mergeCell ref="A115:B115"/>
    <mergeCell ref="C115:D115"/>
    <mergeCell ref="E115:G115"/>
    <mergeCell ref="H115:I115"/>
    <mergeCell ref="B111:I111"/>
    <mergeCell ref="B106:C106"/>
    <mergeCell ref="D106:E106"/>
    <mergeCell ref="F106:G106"/>
    <mergeCell ref="H106:I106"/>
    <mergeCell ref="B107:C107"/>
    <mergeCell ref="D107:E107"/>
    <mergeCell ref="F107:G107"/>
    <mergeCell ref="H107:I107"/>
    <mergeCell ref="B108:C108"/>
    <mergeCell ref="D108:E108"/>
    <mergeCell ref="F108:G108"/>
    <mergeCell ref="H108:I108"/>
    <mergeCell ref="A109:I109"/>
    <mergeCell ref="B110:D110"/>
    <mergeCell ref="F110:I110"/>
    <mergeCell ref="B105:C105"/>
    <mergeCell ref="D105:E105"/>
    <mergeCell ref="F105:G105"/>
    <mergeCell ref="H105:I105"/>
    <mergeCell ref="B102:C102"/>
    <mergeCell ref="D102:E102"/>
    <mergeCell ref="F102:G102"/>
    <mergeCell ref="H102:I102"/>
    <mergeCell ref="B103:C103"/>
    <mergeCell ref="D103:E103"/>
    <mergeCell ref="F103:G103"/>
    <mergeCell ref="H103:I103"/>
    <mergeCell ref="B96:I96"/>
    <mergeCell ref="E97:F97"/>
    <mergeCell ref="B98:I98"/>
    <mergeCell ref="B99:D99"/>
    <mergeCell ref="E99:F99"/>
    <mergeCell ref="G99:I99"/>
    <mergeCell ref="A100:I100"/>
    <mergeCell ref="B101:I101"/>
    <mergeCell ref="B104:C104"/>
    <mergeCell ref="D104:E104"/>
    <mergeCell ref="F104:G104"/>
    <mergeCell ref="H104:I104"/>
    <mergeCell ref="B90:I90"/>
    <mergeCell ref="E91:F92"/>
    <mergeCell ref="G91:G92"/>
    <mergeCell ref="H91:H92"/>
    <mergeCell ref="I91:I92"/>
    <mergeCell ref="E93:F93"/>
    <mergeCell ref="G93:I93"/>
    <mergeCell ref="A94:I94"/>
    <mergeCell ref="B95:C95"/>
    <mergeCell ref="E95:F95"/>
    <mergeCell ref="H95:I95"/>
    <mergeCell ref="A82:I82"/>
    <mergeCell ref="A85:I85"/>
    <mergeCell ref="A83:I83"/>
    <mergeCell ref="B84:E84"/>
    <mergeCell ref="F84:I84"/>
    <mergeCell ref="A86:I86"/>
    <mergeCell ref="C87:D87"/>
    <mergeCell ref="E87:G87"/>
    <mergeCell ref="B89:I89"/>
    <mergeCell ref="B88:D88"/>
    <mergeCell ref="E88:F88"/>
    <mergeCell ref="G88:I88"/>
    <mergeCell ref="B73:D73"/>
    <mergeCell ref="F73:I73"/>
    <mergeCell ref="A81:I81"/>
    <mergeCell ref="B77:H77"/>
    <mergeCell ref="B78:H78"/>
    <mergeCell ref="A74:B74"/>
    <mergeCell ref="C74:D74"/>
    <mergeCell ref="E74:G74"/>
    <mergeCell ref="H74:I74"/>
    <mergeCell ref="A75:B75"/>
    <mergeCell ref="C75:D75"/>
    <mergeCell ref="E75:G75"/>
    <mergeCell ref="H75:I75"/>
    <mergeCell ref="A76:I76"/>
    <mergeCell ref="B79:H79"/>
    <mergeCell ref="B71:I71"/>
    <mergeCell ref="B68:C68"/>
    <mergeCell ref="D68:E68"/>
    <mergeCell ref="F68:G68"/>
    <mergeCell ref="H68:I68"/>
    <mergeCell ref="A69:I69"/>
    <mergeCell ref="B70:D70"/>
    <mergeCell ref="F70:I70"/>
    <mergeCell ref="B72:I72"/>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50:I50"/>
    <mergeCell ref="E51:F52"/>
    <mergeCell ref="G51:G52"/>
    <mergeCell ref="H51:H52"/>
    <mergeCell ref="I51:I52"/>
    <mergeCell ref="E53:F53"/>
    <mergeCell ref="G53:I53"/>
    <mergeCell ref="A54:I54"/>
    <mergeCell ref="B55:C55"/>
    <mergeCell ref="E55:F55"/>
    <mergeCell ref="H55:I55"/>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G19:I19"/>
    <mergeCell ref="A20:I20"/>
    <mergeCell ref="B21:I21"/>
    <mergeCell ref="B8:D8"/>
    <mergeCell ref="B9:I9"/>
    <mergeCell ref="B10:I10"/>
    <mergeCell ref="E11:F12"/>
    <mergeCell ref="G11:G12"/>
    <mergeCell ref="H11:H12"/>
    <mergeCell ref="I11:I12"/>
    <mergeCell ref="E8:F8"/>
    <mergeCell ref="G8:I8"/>
    <mergeCell ref="A5:I5"/>
    <mergeCell ref="A6:I6"/>
    <mergeCell ref="C7:D7"/>
    <mergeCell ref="A1:I1"/>
    <mergeCell ref="A2:I2"/>
    <mergeCell ref="A3:I3"/>
    <mergeCell ref="F4:I4"/>
    <mergeCell ref="E7:G7"/>
    <mergeCell ref="B4:E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xr:uid="{00000000-0002-0000-0100-000000000000}"/>
    <dataValidation allowBlank="1" showInputMessage="1" showErrorMessage="1" prompt="Corresponde al tipo de proceso (Misional, Estratégico, de Apoyo o de Evaluación), conforme al mapa de procesos de la entidad." sqref="H7:I7 H47:I47 H87:I87" xr:uid="{00000000-0002-0000-0100-000001000000}"/>
    <dataValidation allowBlank="1" showInputMessage="1" showErrorMessage="1" prompt="Señalar el enlace donde está publicados los resultados del indicador. (Si aplica)" sqref="E33 E73 E113" xr:uid="{00000000-0002-0000-0100-000002000000}"/>
    <dataValidation allowBlank="1" showInputMessage="1" showErrorMessage="1" prompt="Descripción corta que explique el contenido, objeto o lo que mide la variable que compone el indicador._x000a_" sqref="A28 A68 A108" xr:uid="{00000000-0002-0000-0100-000003000000}"/>
    <dataValidation allowBlank="1" showInputMessage="1" showErrorMessage="1" prompt="Describe de dónde se obtiene la información_x000a_para alimentar o establecer la información de la variable" sqref="A27 A67 A107" xr:uid="{00000000-0002-0000-0100-000004000000}"/>
    <dataValidation allowBlank="1" showInputMessage="1" showErrorMessage="1" prompt="Indica la periodicidad en que se reporta la variable (Anual, Semestral, Trimestral, Bimestral o Mensual)" sqref="A26 A66 A10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xr:uid="{00000000-0002-0000-0100-000006000000}"/>
    <dataValidation allowBlank="1" showInputMessage="1" showErrorMessage="1" prompt="Presente el nombre de cada una de las variables a partir de las cuales se construye la fórmula del indicador." sqref="A23 A63 A103" xr:uid="{00000000-0002-0000-0100-000007000000}"/>
    <dataValidation allowBlank="1" showInputMessage="1" showErrorMessage="1" prompt="Representación matemática del cálculo del indicador. La fórmula se debe presentar con siglas claras o abreviación de variables" sqref="A21 A61 A101" xr:uid="{00000000-0002-0000-0100-000008000000}"/>
    <dataValidation allowBlank="1" showInputMessage="1" showErrorMessage="1" prompt="Propósito que se pretende alcanzar con la medición de dicho indicador, es decir, la finalidad e importancia del indicador." sqref="A19 A59 A99" xr:uid="{00000000-0002-0000-0100-000009000000}"/>
    <dataValidation allowBlank="1" showInputMessage="1" showErrorMessage="1" prompt="Señalar la justificación y/o normatividad que le aplique para el diseño del indicador (PMM, PDD, Decretos, etc)" sqref="A18 A58 A98" xr:uid="{00000000-0002-0000-0100-00000A000000}"/>
    <dataValidation allowBlank="1" showInputMessage="1" showErrorMessage="1" prompt="Define si el indicador es de eficacia, eficiencia, efectividad, o calidad._x000a_Guía para la construcción y análisis de indicadores de gestión V.4_DAFP" sqref="C17 C57 C97" xr:uid="{00000000-0002-0000-0100-00000B000000}"/>
    <dataValidation allowBlank="1" showInputMessage="1" showErrorMessage="1" prompt="Es  la cuantificación o unidad de medida de lo que se pretende medir con el indicador, ej: Km, m, km/hora, personas, etc" sqref="A16 A56 A9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xr:uid="{00000000-0002-0000-0100-00000D000000}"/>
    <dataValidation allowBlank="1" showInputMessage="1" showErrorMessage="1" prompt="Campo destinado para registrar una breve justificación cuando el valor de la meta sea inferior a la línea base_x000a_" sqref="E13 E53 E9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C9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xr:uid="{00000000-0002-0000-0100-000010000000}"/>
    <dataValidation allowBlank="1" showInputMessage="1" showErrorMessage="1" prompt="Es la fecha de inicio de la medición del indicador en la_x000a_vigencia. (Ej: enero de 2020)" sqref="A12 A52 A92" xr:uid="{00000000-0002-0000-0100-000011000000}"/>
    <dataValidation allowBlank="1" showInputMessage="1" showErrorMessage="1" prompt="Corresponde al día, mes y año en que la dependencia realiza la programación de los indicadores a efectuar seguimiento en la vigencia" sqref="A11 A51 A91" xr:uid="{00000000-0002-0000-0100-000012000000}"/>
    <dataValidation allowBlank="1" showInputMessage="1" showErrorMessage="1" prompt="Corresponde al valor total obtenido y reportado por las Áreas en la vigencia inmediatamente anterior. En el caso de que no exista se colocará “No Aplica - N/A”" sqref="H17 H57 H97" xr:uid="{00000000-0002-0000-0100-000013000000}"/>
    <dataValidation allowBlank="1" showInputMessage="1" showErrorMessage="1" prompt="Indica la periodicidad en que se reporta el indicador (Anual, Semestral, Trimestral, Bimestral o Mensual)" sqref="E17 E57 E97" xr:uid="{00000000-0002-0000-0100-000014000000}"/>
    <dataValidation allowBlank="1" showInputMessage="1" showErrorMessage="1" prompt="Se refiere a la denominación dada al indicador,que exprese la característica, el evento o el hecho que se pretende medir con el mismo. " sqref="A10 A50 A9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xr:uid="{00000000-0002-0000-0100-000016000000}"/>
    <dataValidation allowBlank="1" showInputMessage="1" showErrorMessage="1" prompt="Corresponde a la dependencia responsable de la_x000a_construcción y seguimiento al indicador" sqref="E8 E48 E88" xr:uid="{00000000-0002-0000-0100-000017000000}"/>
    <dataValidation allowBlank="1" showInputMessage="1" showErrorMessage="1" prompt="Subsecretaria a la cual esta adscrita la dependencia responsable" sqref="A8 A48 A88" xr:uid="{00000000-0002-0000-0100-000018000000}"/>
    <dataValidation allowBlank="1" showInputMessage="1" showErrorMessage="1" prompt="Corresponde al código y nombre del proceso que ampara el indicador conforme al mapa de procesos de la entidad._x000a_Área al cual está asociado el indicador" sqref="C7 C47 C87" xr:uid="{00000000-0002-0000-0100-000019000000}"/>
    <dataValidation allowBlank="1" showInputMessage="1" showErrorMessage="1" prompt="Corresponde al número asignado para el Indicador/ Número de Meta_x000a_" sqref="A7 A47 A87" xr:uid="{00000000-0002-0000-0100-00001A000000}"/>
    <dataValidation allowBlank="1" showInputMessage="1" showErrorMessage="1" prompt="Señalar la información adicional que debe agregarse en la gráfica para dar mayor claridad de la información que se está presentando." sqref="A33 A73 A113" xr:uid="{00000000-0002-0000-0100-00001B000000}"/>
    <dataValidation allowBlank="1" showInputMessage="1" showErrorMessage="1" prompt="Se debe hacer mención al tipo de formato de la fuente y origen de datos, pueder ser Excel, pdf, archivo plano, shapefile, entre otros. " sqref="D15 D55 D9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G95" xr:uid="{00000000-0002-0000-0100-00001D000000}"/>
    <dataValidation allowBlank="1" showInputMessage="1" showErrorMessage="1" prompt="Indicar la metodología utilizada y/o aspectos a tener en cuenta para la medición del indicador. ej suma de variables_x000a_" sqref="E19:F19 E59:F59 E99:F99" xr:uid="{00000000-0002-0000-0100-00001E000000}"/>
    <dataValidation allowBlank="1" showInputMessage="1" showErrorMessage="1" prompt="Indicar el tipo de variable: alfanumérico, texto, cadena, entero, etc." sqref="A25 A65 A105" xr:uid="{00000000-0002-0000-0100-00001F000000}"/>
    <dataValidation allowBlank="1" showInputMessage="1" showErrorMessage="1" prompt="Forma en que se presenta gráficamente el indicador: torta, barras, mapas, líneas, dispersión, histograma, caja-y-bigotes, etc." sqref="A30 A70 A110" xr:uid="{00000000-0002-0000-0100-000020000000}"/>
    <dataValidation allowBlank="1" showInputMessage="1" showErrorMessage="1" prompt="Indicar el origen de la gráfica: Link/ base de datos / drive/ pág web" sqref="E30 E70 E110"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xr:uid="{00000000-0002-0000-0100-000022000000}"/>
    <dataValidation allowBlank="1" showInputMessage="1" showErrorMessage="1" prompt="Indicar el nombre que recibe la gráfica" sqref="A32 A72 A112" xr:uid="{00000000-0002-0000-0100-000023000000}"/>
    <dataValidation allowBlank="1" showInputMessage="1" showErrorMessage="1" prompt="Es la fecha de finalización de la medición del indicador " sqref="E11 E51 E91" xr:uid="{00000000-0002-0000-0100-000024000000}"/>
    <dataValidation allowBlank="1" showInputMessage="1" showErrorMessage="1" prompt="Se genera una versión nueva cada vez que se realice un cambio relacionado con el  indicador" sqref="I37 I77 I117" xr:uid="{00000000-0002-0000-0100-000025000000}"/>
    <dataValidation allowBlank="1" showInputMessage="1" showErrorMessage="1" prompt="Relacionar el campo modificado y una breve descripción del cambio realizado" sqref="B37 B77 B117"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36"/>
  <sheetViews>
    <sheetView tabSelected="1" zoomScale="59" zoomScaleNormal="59" workbookViewId="0">
      <selection activeCell="M4" sqref="M4:M9"/>
    </sheetView>
  </sheetViews>
  <sheetFormatPr baseColWidth="10" defaultColWidth="11.42578125" defaultRowHeight="12.75" x14ac:dyDescent="0.2"/>
  <cols>
    <col min="1" max="1" width="17.28515625" style="118" customWidth="1"/>
    <col min="2" max="3" width="20.42578125" style="179" customWidth="1"/>
    <col min="4" max="4" width="28.140625" style="118" customWidth="1"/>
    <col min="5" max="5" width="42.140625" style="204" customWidth="1"/>
    <col min="6" max="6" width="9" style="118" customWidth="1"/>
    <col min="7" max="7" width="40.5703125" style="118" customWidth="1"/>
    <col min="8" max="8" width="11.85546875" style="118" customWidth="1"/>
    <col min="9" max="9" width="12.42578125" style="118" customWidth="1"/>
    <col min="10" max="10" width="10.5703125" style="118" customWidth="1"/>
    <col min="11" max="11" width="9.85546875" style="118" customWidth="1"/>
    <col min="12" max="12" width="10.28515625" style="118" customWidth="1"/>
    <col min="13" max="13" width="122" style="118" customWidth="1"/>
    <col min="14" max="14" width="28.28515625" style="118" customWidth="1"/>
    <col min="15" max="16" width="10.85546875" style="118" customWidth="1"/>
    <col min="17" max="17" width="13.140625" style="118" customWidth="1"/>
    <col min="18" max="18" width="94.85546875" style="118" hidden="1" customWidth="1"/>
    <col min="19" max="19" width="24.85546875" style="118" hidden="1" customWidth="1"/>
    <col min="20" max="21" width="10.85546875" style="118" hidden="1" customWidth="1"/>
    <col min="22" max="22" width="15.140625" style="118" hidden="1" customWidth="1"/>
    <col min="23" max="23" width="67.7109375" style="118" hidden="1" customWidth="1"/>
    <col min="24" max="24" width="33.85546875" style="118" hidden="1" customWidth="1"/>
    <col min="25" max="25" width="10.7109375" style="118" hidden="1" customWidth="1"/>
    <col min="26" max="26" width="8.85546875" style="118" hidden="1" customWidth="1"/>
    <col min="27" max="27" width="13.140625" style="118" hidden="1" customWidth="1"/>
    <col min="28" max="28" width="67.5703125" style="118" hidden="1" customWidth="1"/>
    <col min="29" max="29" width="63.7109375" style="118" hidden="1" customWidth="1"/>
    <col min="30" max="30" width="111.5703125" style="118" customWidth="1"/>
    <col min="31" max="31" width="17.5703125" style="118" customWidth="1"/>
    <col min="32" max="32" width="84.85546875" style="118" customWidth="1"/>
    <col min="33" max="33" width="11" style="118" customWidth="1"/>
    <col min="34" max="34" width="26.140625" style="118" bestFit="1" customWidth="1"/>
    <col min="35" max="35" width="12.5703125" style="118" customWidth="1"/>
    <col min="36" max="36" width="6.5703125" style="118" bestFit="1" customWidth="1"/>
    <col min="37" max="37" width="46.5703125" style="118" customWidth="1"/>
    <col min="38" max="38" width="13.28515625" style="118" customWidth="1"/>
    <col min="39" max="62" width="11.42578125" style="118" customWidth="1"/>
    <col min="63" max="63" width="11.42578125" style="118"/>
    <col min="64" max="65" width="15.28515625" style="118" customWidth="1"/>
    <col min="66" max="66" width="11.42578125" style="118"/>
    <col min="67" max="69" width="15.85546875" style="118" customWidth="1"/>
    <col min="70" max="72" width="13.28515625" style="118" customWidth="1"/>
    <col min="73" max="16384" width="11.42578125" style="118"/>
  </cols>
  <sheetData>
    <row r="1" spans="1:190" s="169" customFormat="1" ht="36" customHeight="1" x14ac:dyDescent="0.25">
      <c r="A1" s="166"/>
      <c r="B1" s="177"/>
      <c r="C1" s="177"/>
      <c r="D1" s="166"/>
      <c r="E1" s="166"/>
      <c r="F1" s="166"/>
      <c r="G1" s="166"/>
      <c r="H1" s="166"/>
      <c r="I1" s="166"/>
      <c r="J1" s="166"/>
      <c r="K1" s="166"/>
      <c r="L1" s="166"/>
      <c r="M1" s="166"/>
      <c r="N1" s="166"/>
      <c r="O1" s="166"/>
      <c r="P1" s="168"/>
      <c r="Q1" s="168"/>
      <c r="T1" s="166"/>
      <c r="U1" s="166"/>
      <c r="V1" s="166"/>
      <c r="W1" s="166"/>
      <c r="X1" s="166"/>
      <c r="AF1" s="166"/>
      <c r="AG1" s="372"/>
      <c r="AH1" s="372"/>
      <c r="AI1" s="372"/>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361" t="s">
        <v>458</v>
      </c>
      <c r="BM1" s="361"/>
      <c r="BN1" s="361"/>
      <c r="BO1" s="361"/>
      <c r="BP1" s="361"/>
      <c r="BQ1" s="361"/>
      <c r="BR1" s="361"/>
      <c r="BS1" s="361"/>
      <c r="BT1" s="361"/>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row>
    <row r="2" spans="1:190" s="142" customFormat="1" ht="33" customHeight="1" x14ac:dyDescent="0.2">
      <c r="A2" s="351" t="s">
        <v>463</v>
      </c>
      <c r="B2" s="351" t="s">
        <v>572</v>
      </c>
      <c r="C2" s="351"/>
      <c r="D2" s="351"/>
      <c r="E2" s="351"/>
      <c r="F2" s="351" t="s">
        <v>23</v>
      </c>
      <c r="G2" s="351" t="s">
        <v>42</v>
      </c>
      <c r="H2" s="351" t="s">
        <v>577</v>
      </c>
      <c r="I2" s="351" t="s">
        <v>578</v>
      </c>
      <c r="J2" s="358" t="s">
        <v>565</v>
      </c>
      <c r="K2" s="359"/>
      <c r="L2" s="359"/>
      <c r="M2" s="359"/>
      <c r="N2" s="360"/>
      <c r="O2" s="310" t="s">
        <v>566</v>
      </c>
      <c r="P2" s="311"/>
      <c r="Q2" s="311"/>
      <c r="R2" s="311"/>
      <c r="S2" s="312"/>
      <c r="T2" s="321" t="s">
        <v>567</v>
      </c>
      <c r="U2" s="322"/>
      <c r="V2" s="322"/>
      <c r="W2" s="322"/>
      <c r="X2" s="323"/>
      <c r="Y2" s="326" t="s">
        <v>568</v>
      </c>
      <c r="Z2" s="327"/>
      <c r="AA2" s="327"/>
      <c r="AB2" s="327"/>
      <c r="AC2" s="328"/>
      <c r="AD2" s="350" t="s">
        <v>653</v>
      </c>
      <c r="AE2" s="350"/>
      <c r="AF2" s="350"/>
      <c r="AG2" s="369" t="s">
        <v>654</v>
      </c>
      <c r="AH2" s="370"/>
      <c r="AI2" s="371"/>
      <c r="AJ2" s="373" t="s">
        <v>561</v>
      </c>
      <c r="AK2" s="374"/>
      <c r="AL2" s="375"/>
      <c r="AM2" s="365" t="s">
        <v>565</v>
      </c>
      <c r="AN2" s="365"/>
      <c r="AO2" s="365"/>
      <c r="AP2" s="365"/>
      <c r="AQ2" s="365"/>
      <c r="AR2" s="365"/>
      <c r="AS2" s="365" t="s">
        <v>566</v>
      </c>
      <c r="AT2" s="365"/>
      <c r="AU2" s="365"/>
      <c r="AV2" s="365"/>
      <c r="AW2" s="365"/>
      <c r="AX2" s="365"/>
      <c r="AY2" s="365" t="s">
        <v>567</v>
      </c>
      <c r="AZ2" s="365"/>
      <c r="BA2" s="365"/>
      <c r="BB2" s="365"/>
      <c r="BC2" s="365"/>
      <c r="BD2" s="365"/>
      <c r="BE2" s="365" t="s">
        <v>568</v>
      </c>
      <c r="BF2" s="365"/>
      <c r="BG2" s="365"/>
      <c r="BH2" s="365"/>
      <c r="BI2" s="365"/>
      <c r="BJ2" s="365"/>
      <c r="BL2" s="366" t="s">
        <v>133</v>
      </c>
      <c r="BM2" s="367"/>
      <c r="BN2" s="368"/>
      <c r="BO2" s="369" t="s">
        <v>134</v>
      </c>
      <c r="BP2" s="370"/>
      <c r="BQ2" s="371"/>
      <c r="BR2" s="362" t="s">
        <v>573</v>
      </c>
      <c r="BS2" s="363"/>
      <c r="BT2" s="364"/>
      <c r="BU2" s="143"/>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5" customFormat="1" ht="76.5" customHeight="1" x14ac:dyDescent="0.2">
      <c r="A3" s="352"/>
      <c r="B3" s="170" t="s">
        <v>574</v>
      </c>
      <c r="C3" s="170" t="s">
        <v>575</v>
      </c>
      <c r="D3" s="170" t="s">
        <v>576</v>
      </c>
      <c r="E3" s="170" t="s">
        <v>775</v>
      </c>
      <c r="F3" s="352"/>
      <c r="G3" s="352"/>
      <c r="H3" s="352"/>
      <c r="I3" s="352"/>
      <c r="J3" s="171" t="s">
        <v>655</v>
      </c>
      <c r="K3" s="171" t="s">
        <v>656</v>
      </c>
      <c r="L3" s="171" t="s">
        <v>579</v>
      </c>
      <c r="M3" s="171" t="s">
        <v>752</v>
      </c>
      <c r="N3" s="171" t="s">
        <v>753</v>
      </c>
      <c r="O3" s="125" t="s">
        <v>657</v>
      </c>
      <c r="P3" s="125" t="s">
        <v>658</v>
      </c>
      <c r="Q3" s="125" t="s">
        <v>579</v>
      </c>
      <c r="R3" s="200" t="s">
        <v>752</v>
      </c>
      <c r="S3" s="200" t="s">
        <v>753</v>
      </c>
      <c r="T3" s="172" t="s">
        <v>659</v>
      </c>
      <c r="U3" s="172" t="s">
        <v>660</v>
      </c>
      <c r="V3" s="172" t="s">
        <v>579</v>
      </c>
      <c r="W3" s="201" t="s">
        <v>752</v>
      </c>
      <c r="X3" s="201" t="s">
        <v>753</v>
      </c>
      <c r="Y3" s="147" t="s">
        <v>661</v>
      </c>
      <c r="Z3" s="147" t="s">
        <v>662</v>
      </c>
      <c r="AA3" s="147" t="s">
        <v>579</v>
      </c>
      <c r="AB3" s="147" t="s">
        <v>752</v>
      </c>
      <c r="AC3" s="147" t="s">
        <v>753</v>
      </c>
      <c r="AD3" s="146" t="s">
        <v>580</v>
      </c>
      <c r="AE3" s="146" t="s">
        <v>581</v>
      </c>
      <c r="AF3" s="146" t="s">
        <v>582</v>
      </c>
      <c r="AG3" s="125" t="s">
        <v>663</v>
      </c>
      <c r="AH3" s="125" t="s">
        <v>664</v>
      </c>
      <c r="AI3" s="125" t="s">
        <v>665</v>
      </c>
      <c r="AJ3" s="126" t="s">
        <v>562</v>
      </c>
      <c r="AK3" s="126" t="s">
        <v>563</v>
      </c>
      <c r="AL3" s="126" t="s">
        <v>564</v>
      </c>
      <c r="AM3" s="125" t="str">
        <f>AM2&amp;": Programado actividad"</f>
        <v>Ene-Mar: Programado actividad</v>
      </c>
      <c r="AN3" s="125" t="str">
        <f>AM2&amp;": Ejecutado actividad"</f>
        <v>Ene-Mar: Ejecutado actividad</v>
      </c>
      <c r="AO3" s="125" t="s">
        <v>569</v>
      </c>
      <c r="AP3" s="126" t="str">
        <f>AM2&amp;": % Programado tarea"</f>
        <v>Ene-Mar: % Programado tarea</v>
      </c>
      <c r="AQ3" s="126" t="str">
        <f>AM2&amp;": % Ejecutado tarea"</f>
        <v>Ene-Mar: % Ejecutado tarea</v>
      </c>
      <c r="AR3" s="126" t="s">
        <v>570</v>
      </c>
      <c r="AS3" s="125" t="str">
        <f>AS2&amp;": Programado actividad"</f>
        <v>Abr-Jun: Programado actividad</v>
      </c>
      <c r="AT3" s="125" t="str">
        <f>AS2&amp;": Ejecutado actividad"</f>
        <v>Abr-Jun: Ejecutado actividad</v>
      </c>
      <c r="AU3" s="125" t="s">
        <v>569</v>
      </c>
      <c r="AV3" s="126" t="str">
        <f>AS2&amp;": Programado tarea"</f>
        <v>Abr-Jun: Programado tarea</v>
      </c>
      <c r="AW3" s="126" t="str">
        <f>AS2&amp;": Ejecutado tarea"</f>
        <v>Abr-Jun: Ejecutado tarea</v>
      </c>
      <c r="AX3" s="126" t="s">
        <v>570</v>
      </c>
      <c r="AY3" s="125" t="str">
        <f>AY2&amp;": Programado actividad"</f>
        <v>Jul-Sep: Programado actividad</v>
      </c>
      <c r="AZ3" s="125" t="str">
        <f>AY2&amp;": Ejecutado actividad"</f>
        <v>Jul-Sep: Ejecutado actividad</v>
      </c>
      <c r="BA3" s="125" t="s">
        <v>569</v>
      </c>
      <c r="BB3" s="126" t="str">
        <f>AY2&amp;": % Programado tarea"</f>
        <v>Jul-Sep: % Programado tarea</v>
      </c>
      <c r="BC3" s="126" t="str">
        <f>AY2&amp;": % Ejecutado tarea"</f>
        <v>Jul-Sep: % Ejecutado tarea</v>
      </c>
      <c r="BD3" s="126" t="s">
        <v>570</v>
      </c>
      <c r="BE3" s="125" t="str">
        <f>BE2&amp;": Programado actividad"</f>
        <v>Oct-Dic: Programado actividad</v>
      </c>
      <c r="BF3" s="125" t="str">
        <f>BE2&amp;": Ejecutado actividad"</f>
        <v>Oct-Dic: Ejecutado actividad</v>
      </c>
      <c r="BG3" s="125" t="s">
        <v>569</v>
      </c>
      <c r="BH3" s="126" t="str">
        <f>BE2&amp;": % Programado tarea"</f>
        <v>Oct-Dic: % Programado tarea</v>
      </c>
      <c r="BI3" s="126" t="str">
        <f>BE2&amp;": % Ejecutado tarea"</f>
        <v>Oct-Dic: % Ejecutado tarea</v>
      </c>
      <c r="BJ3" s="126" t="s">
        <v>571</v>
      </c>
      <c r="BK3" s="142"/>
      <c r="BL3" s="123" t="s">
        <v>135</v>
      </c>
      <c r="BM3" s="123" t="s">
        <v>666</v>
      </c>
      <c r="BN3" s="123" t="s">
        <v>49</v>
      </c>
      <c r="BO3" s="127" t="s">
        <v>50</v>
      </c>
      <c r="BP3" s="127" t="s">
        <v>51</v>
      </c>
      <c r="BQ3" s="127" t="s">
        <v>52</v>
      </c>
      <c r="BR3" s="122" t="s">
        <v>583</v>
      </c>
      <c r="BS3" s="122" t="s">
        <v>584</v>
      </c>
      <c r="BT3" s="122" t="s">
        <v>585</v>
      </c>
      <c r="BU3" s="144"/>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64.5" customHeight="1" x14ac:dyDescent="0.2">
      <c r="A4" s="376" t="s">
        <v>484</v>
      </c>
      <c r="B4" s="376" t="s">
        <v>546</v>
      </c>
      <c r="C4" s="376" t="s">
        <v>542</v>
      </c>
      <c r="D4" s="376" t="s">
        <v>554</v>
      </c>
      <c r="E4" s="376" t="s">
        <v>750</v>
      </c>
      <c r="F4" s="342">
        <v>7</v>
      </c>
      <c r="G4" s="343" t="s">
        <v>704</v>
      </c>
      <c r="H4" s="298">
        <v>1</v>
      </c>
      <c r="I4" s="344" t="s">
        <v>38</v>
      </c>
      <c r="J4" s="298">
        <f>AM4+AM6+AM7</f>
        <v>0.24</v>
      </c>
      <c r="K4" s="301">
        <f>AN4+AN6+AN7</f>
        <v>0.24</v>
      </c>
      <c r="L4" s="298">
        <f t="shared" ref="L4" si="0">IFERROR(K4/J4,"0,00%")</f>
        <v>1</v>
      </c>
      <c r="M4" s="304" t="s">
        <v>783</v>
      </c>
      <c r="N4" s="307" t="s">
        <v>784</v>
      </c>
      <c r="O4" s="298">
        <f>AS4+AS6+AS7</f>
        <v>0.30000000000000004</v>
      </c>
      <c r="P4" s="301">
        <f>AT4+AT6+AT7</f>
        <v>0</v>
      </c>
      <c r="Q4" s="298">
        <f t="shared" ref="Q4" si="1">IFERROR(P4/O4,"0,00%")</f>
        <v>0</v>
      </c>
      <c r="R4" s="353"/>
      <c r="S4" s="313"/>
      <c r="T4" s="298">
        <f>AY4+AY6+AY7</f>
        <v>0.28000000000000003</v>
      </c>
      <c r="U4" s="301">
        <f>AZ4+AZ6+AZ7</f>
        <v>0</v>
      </c>
      <c r="V4" s="298">
        <f t="shared" ref="V4" si="2">IFERROR(U4/T4,"0,00%")</f>
        <v>0</v>
      </c>
      <c r="W4" s="307"/>
      <c r="X4" s="316"/>
      <c r="Y4" s="298">
        <f>BE4+BE6+BE7</f>
        <v>0.18</v>
      </c>
      <c r="Z4" s="301">
        <f>BF4+BF6+BF7</f>
        <v>0</v>
      </c>
      <c r="AA4" s="298">
        <f t="shared" ref="AA4" si="3">IFERROR(Z4/Y4,"0,00%")</f>
        <v>0</v>
      </c>
      <c r="AB4" s="316"/>
      <c r="AC4" s="329"/>
      <c r="AD4" s="307" t="s">
        <v>785</v>
      </c>
      <c r="AE4" s="337" t="s">
        <v>715</v>
      </c>
      <c r="AF4" s="307" t="s">
        <v>786</v>
      </c>
      <c r="AG4" s="338">
        <v>1</v>
      </c>
      <c r="AH4" s="339" t="s">
        <v>686</v>
      </c>
      <c r="AI4" s="340">
        <v>0.15</v>
      </c>
      <c r="AJ4" s="188">
        <v>1</v>
      </c>
      <c r="AK4" s="189" t="s">
        <v>687</v>
      </c>
      <c r="AL4" s="190">
        <v>0.05</v>
      </c>
      <c r="AM4" s="330">
        <f>AP4+AP5</f>
        <v>0.04</v>
      </c>
      <c r="AN4" s="330">
        <v>0.04</v>
      </c>
      <c r="AO4" s="298">
        <f t="shared" ref="AO4:AO18" si="4">IFERROR(AN4/AM4,"0,00%")</f>
        <v>1</v>
      </c>
      <c r="AP4" s="191">
        <v>0.01</v>
      </c>
      <c r="AQ4" s="403">
        <v>0.01</v>
      </c>
      <c r="AR4" s="165">
        <f t="shared" ref="AR4:AR21" si="5">IFERROR(AQ4/AP4,"0,00%")</f>
        <v>1</v>
      </c>
      <c r="AS4" s="330">
        <f>AV4+AV5</f>
        <v>0.04</v>
      </c>
      <c r="AT4" s="330">
        <f>AW4+AW5</f>
        <v>0</v>
      </c>
      <c r="AU4" s="298">
        <f t="shared" ref="AU4" si="6">IFERROR(AT4/AS4,"0,00%")</f>
        <v>0</v>
      </c>
      <c r="AV4" s="191">
        <v>0.01</v>
      </c>
      <c r="AW4" s="202">
        <v>0</v>
      </c>
      <c r="AX4" s="165">
        <f t="shared" ref="AX4:AX21" si="7">IFERROR(AW4/AV4,"0,00%")</f>
        <v>0</v>
      </c>
      <c r="AY4" s="330">
        <f>BB4+BB5</f>
        <v>0.03</v>
      </c>
      <c r="AZ4" s="330">
        <f>BC4+BC5</f>
        <v>0</v>
      </c>
      <c r="BA4" s="298">
        <f t="shared" ref="BA4" si="8">IFERROR(AZ4/AY4,"0,00%")</f>
        <v>0</v>
      </c>
      <c r="BB4" s="191">
        <v>0.01</v>
      </c>
      <c r="BC4" s="203">
        <v>0</v>
      </c>
      <c r="BD4" s="165">
        <f t="shared" ref="BD4:BD21" si="9">IFERROR(BC4/BB4,"0,00%")</f>
        <v>0</v>
      </c>
      <c r="BE4" s="330">
        <f>BH4+BH5</f>
        <v>0.04</v>
      </c>
      <c r="BF4" s="330">
        <f>BI4+BI5</f>
        <v>0</v>
      </c>
      <c r="BG4" s="298">
        <f t="shared" ref="BG4" si="10">IFERROR(BF4/BE4,"0,00%")</f>
        <v>0</v>
      </c>
      <c r="BH4" s="191">
        <v>0.02</v>
      </c>
      <c r="BI4" s="203">
        <v>0</v>
      </c>
      <c r="BJ4" s="165">
        <f t="shared" ref="BJ4:BJ21" si="11">IFERROR(BI4/BH4,"0,00%")</f>
        <v>0</v>
      </c>
      <c r="BK4" s="166"/>
      <c r="BL4" s="167">
        <f>AP4+AV4+BB4+BH4</f>
        <v>0.05</v>
      </c>
      <c r="BM4" s="167">
        <f>AQ4+AW4+BC4+BI4</f>
        <v>0.01</v>
      </c>
      <c r="BN4" s="165">
        <f t="shared" ref="BN4:BN21" si="12">IFERROR(BM4/BL4,"0,00%")</f>
        <v>0.19999999999999998</v>
      </c>
      <c r="BO4" s="333">
        <f>AM4+AS4+AY4+BE4</f>
        <v>0.15</v>
      </c>
      <c r="BP4" s="333">
        <f>AN4+AT4+AZ4+BF4</f>
        <v>0.04</v>
      </c>
      <c r="BQ4" s="298">
        <f t="shared" ref="BQ4" si="13">IFERROR(BP4/BO4,"0,00%")</f>
        <v>0.26666666666666666</v>
      </c>
      <c r="BR4" s="333">
        <f>J4+O4+T4+Y4</f>
        <v>1</v>
      </c>
      <c r="BS4" s="333">
        <f>K4+P4+U4+Z4</f>
        <v>0.24</v>
      </c>
      <c r="BT4" s="298">
        <f t="shared" ref="BT4:BT16" si="14">IFERROR(BS4/BR4,"0,00%")</f>
        <v>0.24</v>
      </c>
      <c r="BU4" s="166"/>
      <c r="GA4" s="166"/>
      <c r="GB4" s="166"/>
      <c r="GC4" s="166"/>
      <c r="GD4" s="166"/>
      <c r="GE4" s="166"/>
      <c r="GF4" s="166"/>
      <c r="GG4" s="166"/>
      <c r="GH4" s="166"/>
    </row>
    <row r="5" spans="1:190" s="175" customFormat="1" ht="64.5" customHeight="1" x14ac:dyDescent="0.2">
      <c r="A5" s="377"/>
      <c r="B5" s="377"/>
      <c r="C5" s="377"/>
      <c r="D5" s="377"/>
      <c r="E5" s="377"/>
      <c r="F5" s="342"/>
      <c r="G5" s="343"/>
      <c r="H5" s="299"/>
      <c r="I5" s="345"/>
      <c r="J5" s="299"/>
      <c r="K5" s="302"/>
      <c r="L5" s="299"/>
      <c r="M5" s="356"/>
      <c r="N5" s="308"/>
      <c r="O5" s="299"/>
      <c r="P5" s="302"/>
      <c r="Q5" s="299"/>
      <c r="R5" s="354"/>
      <c r="S5" s="314"/>
      <c r="T5" s="299"/>
      <c r="U5" s="302"/>
      <c r="V5" s="299"/>
      <c r="W5" s="319"/>
      <c r="X5" s="324"/>
      <c r="Y5" s="299"/>
      <c r="Z5" s="302"/>
      <c r="AA5" s="299"/>
      <c r="AB5" s="324"/>
      <c r="AC5" s="319"/>
      <c r="AD5" s="319"/>
      <c r="AE5" s="324"/>
      <c r="AF5" s="319"/>
      <c r="AG5" s="338"/>
      <c r="AH5" s="339"/>
      <c r="AI5" s="341"/>
      <c r="AJ5" s="188">
        <v>2</v>
      </c>
      <c r="AK5" s="189" t="s">
        <v>688</v>
      </c>
      <c r="AL5" s="190">
        <v>0.1</v>
      </c>
      <c r="AM5" s="331"/>
      <c r="AN5" s="331"/>
      <c r="AO5" s="300"/>
      <c r="AP5" s="191">
        <v>0.03</v>
      </c>
      <c r="AQ5" s="403">
        <v>0.03</v>
      </c>
      <c r="AR5" s="167">
        <f t="shared" si="5"/>
        <v>1</v>
      </c>
      <c r="AS5" s="331"/>
      <c r="AT5" s="331"/>
      <c r="AU5" s="300"/>
      <c r="AV5" s="191">
        <v>0.03</v>
      </c>
      <c r="AW5" s="202">
        <v>0</v>
      </c>
      <c r="AX5" s="167">
        <f t="shared" si="7"/>
        <v>0</v>
      </c>
      <c r="AY5" s="331"/>
      <c r="AZ5" s="331"/>
      <c r="BA5" s="300"/>
      <c r="BB5" s="191">
        <v>0.02</v>
      </c>
      <c r="BC5" s="203">
        <v>0</v>
      </c>
      <c r="BD5" s="167">
        <f t="shared" si="9"/>
        <v>0</v>
      </c>
      <c r="BE5" s="331"/>
      <c r="BF5" s="331"/>
      <c r="BG5" s="300"/>
      <c r="BH5" s="191">
        <v>0.02</v>
      </c>
      <c r="BI5" s="203">
        <v>0</v>
      </c>
      <c r="BJ5" s="167">
        <f t="shared" si="11"/>
        <v>0</v>
      </c>
      <c r="BK5" s="174"/>
      <c r="BL5" s="167">
        <f t="shared" ref="BL5:BM21" si="15">AP5+AV5+BB5+BH5</f>
        <v>0.1</v>
      </c>
      <c r="BM5" s="167">
        <f t="shared" si="15"/>
        <v>0.03</v>
      </c>
      <c r="BN5" s="165">
        <f t="shared" si="12"/>
        <v>0.3</v>
      </c>
      <c r="BO5" s="334"/>
      <c r="BP5" s="334"/>
      <c r="BQ5" s="299"/>
      <c r="BR5" s="334"/>
      <c r="BS5" s="334"/>
      <c r="BT5" s="299"/>
      <c r="BU5" s="174"/>
      <c r="GA5" s="174"/>
      <c r="GB5" s="174"/>
      <c r="GC5" s="174"/>
      <c r="GD5" s="174"/>
      <c r="GE5" s="174"/>
      <c r="GF5" s="174"/>
      <c r="GG5" s="174"/>
      <c r="GH5" s="174"/>
    </row>
    <row r="6" spans="1:190" s="175" customFormat="1" ht="64.5" customHeight="1" x14ac:dyDescent="0.2">
      <c r="A6" s="377"/>
      <c r="B6" s="377"/>
      <c r="C6" s="377"/>
      <c r="D6" s="377"/>
      <c r="E6" s="377"/>
      <c r="F6" s="342"/>
      <c r="G6" s="343"/>
      <c r="H6" s="299"/>
      <c r="I6" s="345"/>
      <c r="J6" s="299"/>
      <c r="K6" s="302"/>
      <c r="L6" s="299"/>
      <c r="M6" s="356"/>
      <c r="N6" s="308"/>
      <c r="O6" s="299"/>
      <c r="P6" s="302"/>
      <c r="Q6" s="299"/>
      <c r="R6" s="354"/>
      <c r="S6" s="314"/>
      <c r="T6" s="299"/>
      <c r="U6" s="302"/>
      <c r="V6" s="299"/>
      <c r="W6" s="319"/>
      <c r="X6" s="324"/>
      <c r="Y6" s="299"/>
      <c r="Z6" s="302"/>
      <c r="AA6" s="299"/>
      <c r="AB6" s="324"/>
      <c r="AC6" s="319"/>
      <c r="AD6" s="319"/>
      <c r="AE6" s="324"/>
      <c r="AF6" s="319"/>
      <c r="AG6" s="192">
        <v>2</v>
      </c>
      <c r="AH6" s="176" t="s">
        <v>689</v>
      </c>
      <c r="AI6" s="193">
        <f>AL6</f>
        <v>0.4</v>
      </c>
      <c r="AJ6" s="188">
        <v>1</v>
      </c>
      <c r="AK6" s="206" t="s">
        <v>778</v>
      </c>
      <c r="AL6" s="190">
        <v>0.4</v>
      </c>
      <c r="AM6" s="194">
        <f>AP6</f>
        <v>0.05</v>
      </c>
      <c r="AN6" s="194">
        <f>AQ6</f>
        <v>0.05</v>
      </c>
      <c r="AO6" s="165">
        <f t="shared" si="4"/>
        <v>1</v>
      </c>
      <c r="AP6" s="191">
        <v>0.05</v>
      </c>
      <c r="AQ6" s="403">
        <v>0.05</v>
      </c>
      <c r="AR6" s="167">
        <f t="shared" si="5"/>
        <v>1</v>
      </c>
      <c r="AS6" s="194">
        <f>AV6</f>
        <v>0.15</v>
      </c>
      <c r="AT6" s="194">
        <f>AW6</f>
        <v>0</v>
      </c>
      <c r="AU6" s="165">
        <f t="shared" ref="AU6:AU7" si="16">IFERROR(AT6/AS6,"0,00%")</f>
        <v>0</v>
      </c>
      <c r="AV6" s="191">
        <v>0.15</v>
      </c>
      <c r="AW6" s="202">
        <v>0</v>
      </c>
      <c r="AX6" s="167">
        <f t="shared" si="7"/>
        <v>0</v>
      </c>
      <c r="AY6" s="194">
        <f>BB6</f>
        <v>0.15</v>
      </c>
      <c r="AZ6" s="194">
        <f>BC6</f>
        <v>0</v>
      </c>
      <c r="BA6" s="165">
        <f t="shared" ref="BA6:BA7" si="17">IFERROR(AZ6/AY6,"0,00%")</f>
        <v>0</v>
      </c>
      <c r="BB6" s="191">
        <v>0.15</v>
      </c>
      <c r="BC6" s="203">
        <v>0</v>
      </c>
      <c r="BD6" s="167">
        <f t="shared" si="9"/>
        <v>0</v>
      </c>
      <c r="BE6" s="194">
        <f>BH6</f>
        <v>0.05</v>
      </c>
      <c r="BF6" s="194">
        <f>BI6</f>
        <v>0</v>
      </c>
      <c r="BG6" s="165">
        <f t="shared" ref="BG6:BG7" si="18">IFERROR(BF6/BE6,"0,00%")</f>
        <v>0</v>
      </c>
      <c r="BH6" s="191">
        <v>0.05</v>
      </c>
      <c r="BI6" s="203">
        <v>0</v>
      </c>
      <c r="BJ6" s="167">
        <f t="shared" si="11"/>
        <v>0</v>
      </c>
      <c r="BK6" s="174"/>
      <c r="BL6" s="167">
        <f t="shared" si="15"/>
        <v>0.39999999999999997</v>
      </c>
      <c r="BM6" s="167">
        <f t="shared" si="15"/>
        <v>0.05</v>
      </c>
      <c r="BN6" s="165">
        <f t="shared" si="12"/>
        <v>0.12500000000000003</v>
      </c>
      <c r="BO6" s="167">
        <f t="shared" ref="BO6:BP7" si="19">AM6+AS6+AY6+BE6</f>
        <v>0.39999999999999997</v>
      </c>
      <c r="BP6" s="167">
        <f t="shared" si="19"/>
        <v>0.05</v>
      </c>
      <c r="BQ6" s="165">
        <f t="shared" ref="BQ6:BQ7" si="20">IFERROR(BP6/BO6,"0,00%")</f>
        <v>0.12500000000000003</v>
      </c>
      <c r="BR6" s="334"/>
      <c r="BS6" s="334"/>
      <c r="BT6" s="299"/>
    </row>
    <row r="7" spans="1:190" ht="64.5" customHeight="1" x14ac:dyDescent="0.2">
      <c r="A7" s="377"/>
      <c r="B7" s="377"/>
      <c r="C7" s="377"/>
      <c r="D7" s="377"/>
      <c r="E7" s="377"/>
      <c r="F7" s="342"/>
      <c r="G7" s="343"/>
      <c r="H7" s="299"/>
      <c r="I7" s="345"/>
      <c r="J7" s="299"/>
      <c r="K7" s="302"/>
      <c r="L7" s="299"/>
      <c r="M7" s="356"/>
      <c r="N7" s="308"/>
      <c r="O7" s="299"/>
      <c r="P7" s="302"/>
      <c r="Q7" s="299"/>
      <c r="R7" s="354"/>
      <c r="S7" s="314"/>
      <c r="T7" s="299"/>
      <c r="U7" s="302"/>
      <c r="V7" s="299"/>
      <c r="W7" s="319"/>
      <c r="X7" s="324"/>
      <c r="Y7" s="299"/>
      <c r="Z7" s="302"/>
      <c r="AA7" s="299"/>
      <c r="AB7" s="324"/>
      <c r="AC7" s="319"/>
      <c r="AD7" s="319"/>
      <c r="AE7" s="324"/>
      <c r="AF7" s="319"/>
      <c r="AG7" s="338">
        <v>3</v>
      </c>
      <c r="AH7" s="339" t="s">
        <v>690</v>
      </c>
      <c r="AI7" s="340">
        <v>0.45</v>
      </c>
      <c r="AJ7" s="188">
        <v>1</v>
      </c>
      <c r="AK7" s="189" t="s">
        <v>691</v>
      </c>
      <c r="AL7" s="190">
        <v>0.05</v>
      </c>
      <c r="AM7" s="330">
        <f>AP7+AP8+AP9</f>
        <v>0.15</v>
      </c>
      <c r="AN7" s="330">
        <f>AQ7+AQ8+AQ9</f>
        <v>0.15</v>
      </c>
      <c r="AO7" s="298">
        <f t="shared" si="4"/>
        <v>1</v>
      </c>
      <c r="AP7" s="191">
        <v>0.01</v>
      </c>
      <c r="AQ7" s="202">
        <v>0.01</v>
      </c>
      <c r="AR7" s="165">
        <f t="shared" si="5"/>
        <v>1</v>
      </c>
      <c r="AS7" s="330">
        <f>AV7+AV8+AV9</f>
        <v>0.11000000000000001</v>
      </c>
      <c r="AT7" s="330">
        <f>AW7+AW8+AW9</f>
        <v>0</v>
      </c>
      <c r="AU7" s="298">
        <f t="shared" si="16"/>
        <v>0</v>
      </c>
      <c r="AV7" s="191">
        <v>0.02</v>
      </c>
      <c r="AW7" s="202">
        <v>0</v>
      </c>
      <c r="AX7" s="165">
        <f t="shared" si="7"/>
        <v>0</v>
      </c>
      <c r="AY7" s="330">
        <f>BB7+BB8+BB9</f>
        <v>0.1</v>
      </c>
      <c r="AZ7" s="330">
        <f>BC7+BC8+BC9</f>
        <v>0</v>
      </c>
      <c r="BA7" s="298">
        <f t="shared" si="17"/>
        <v>0</v>
      </c>
      <c r="BB7" s="191">
        <v>0.01</v>
      </c>
      <c r="BC7" s="203">
        <v>0</v>
      </c>
      <c r="BD7" s="165">
        <f t="shared" si="9"/>
        <v>0</v>
      </c>
      <c r="BE7" s="330">
        <f>BH7+BH8+BH9</f>
        <v>0.09</v>
      </c>
      <c r="BF7" s="330">
        <f>BI7+BI8+BI9</f>
        <v>0</v>
      </c>
      <c r="BG7" s="298">
        <f t="shared" si="18"/>
        <v>0</v>
      </c>
      <c r="BH7" s="191">
        <v>0.01</v>
      </c>
      <c r="BI7" s="203">
        <v>0</v>
      </c>
      <c r="BJ7" s="165">
        <f t="shared" si="11"/>
        <v>0</v>
      </c>
      <c r="BK7" s="174"/>
      <c r="BL7" s="167">
        <f t="shared" si="15"/>
        <v>0.05</v>
      </c>
      <c r="BM7" s="167">
        <f t="shared" si="15"/>
        <v>0.01</v>
      </c>
      <c r="BN7" s="165">
        <f t="shared" si="12"/>
        <v>0.19999999999999998</v>
      </c>
      <c r="BO7" s="333">
        <f t="shared" si="19"/>
        <v>0.44999999999999996</v>
      </c>
      <c r="BP7" s="333">
        <f t="shared" si="19"/>
        <v>0.15</v>
      </c>
      <c r="BQ7" s="298">
        <f t="shared" si="20"/>
        <v>0.33333333333333337</v>
      </c>
      <c r="BR7" s="334"/>
      <c r="BS7" s="334"/>
      <c r="BT7" s="299"/>
    </row>
    <row r="8" spans="1:190" ht="64.5" customHeight="1" x14ac:dyDescent="0.2">
      <c r="A8" s="377"/>
      <c r="B8" s="377"/>
      <c r="C8" s="377"/>
      <c r="D8" s="377"/>
      <c r="E8" s="377"/>
      <c r="F8" s="342"/>
      <c r="G8" s="343"/>
      <c r="H8" s="299"/>
      <c r="I8" s="345"/>
      <c r="J8" s="299"/>
      <c r="K8" s="302"/>
      <c r="L8" s="299"/>
      <c r="M8" s="356"/>
      <c r="N8" s="308"/>
      <c r="O8" s="299"/>
      <c r="P8" s="302"/>
      <c r="Q8" s="299"/>
      <c r="R8" s="354"/>
      <c r="S8" s="314"/>
      <c r="T8" s="299"/>
      <c r="U8" s="302"/>
      <c r="V8" s="299"/>
      <c r="W8" s="319"/>
      <c r="X8" s="324"/>
      <c r="Y8" s="299"/>
      <c r="Z8" s="302"/>
      <c r="AA8" s="299"/>
      <c r="AB8" s="324"/>
      <c r="AC8" s="319"/>
      <c r="AD8" s="319"/>
      <c r="AE8" s="324"/>
      <c r="AF8" s="319"/>
      <c r="AG8" s="338"/>
      <c r="AH8" s="339"/>
      <c r="AI8" s="340"/>
      <c r="AJ8" s="188">
        <v>2</v>
      </c>
      <c r="AK8" s="189" t="s">
        <v>692</v>
      </c>
      <c r="AL8" s="190">
        <v>0.2</v>
      </c>
      <c r="AM8" s="336"/>
      <c r="AN8" s="336"/>
      <c r="AO8" s="299"/>
      <c r="AP8" s="191">
        <v>0.1</v>
      </c>
      <c r="AQ8" s="202">
        <v>0.1</v>
      </c>
      <c r="AR8" s="165">
        <f t="shared" si="5"/>
        <v>1</v>
      </c>
      <c r="AS8" s="336"/>
      <c r="AT8" s="336"/>
      <c r="AU8" s="299"/>
      <c r="AV8" s="191">
        <v>0.05</v>
      </c>
      <c r="AW8" s="202">
        <v>0</v>
      </c>
      <c r="AX8" s="165">
        <f t="shared" si="7"/>
        <v>0</v>
      </c>
      <c r="AY8" s="336"/>
      <c r="AZ8" s="336"/>
      <c r="BA8" s="299"/>
      <c r="BB8" s="191">
        <v>0.05</v>
      </c>
      <c r="BC8" s="203">
        <v>0</v>
      </c>
      <c r="BD8" s="165">
        <f t="shared" si="9"/>
        <v>0</v>
      </c>
      <c r="BE8" s="336"/>
      <c r="BF8" s="336"/>
      <c r="BG8" s="299"/>
      <c r="BH8" s="191">
        <v>0.05</v>
      </c>
      <c r="BI8" s="203">
        <v>0</v>
      </c>
      <c r="BJ8" s="165">
        <f t="shared" si="11"/>
        <v>0</v>
      </c>
      <c r="BK8" s="174"/>
      <c r="BL8" s="167">
        <f t="shared" si="15"/>
        <v>0.25</v>
      </c>
      <c r="BM8" s="167">
        <f t="shared" si="15"/>
        <v>0.1</v>
      </c>
      <c r="BN8" s="165">
        <f t="shared" si="12"/>
        <v>0.4</v>
      </c>
      <c r="BO8" s="334"/>
      <c r="BP8" s="334"/>
      <c r="BQ8" s="299"/>
      <c r="BR8" s="334"/>
      <c r="BS8" s="334"/>
      <c r="BT8" s="299"/>
    </row>
    <row r="9" spans="1:190" ht="64.5" customHeight="1" x14ac:dyDescent="0.2">
      <c r="A9" s="378"/>
      <c r="B9" s="378"/>
      <c r="C9" s="378"/>
      <c r="D9" s="378"/>
      <c r="E9" s="378"/>
      <c r="F9" s="342"/>
      <c r="G9" s="343"/>
      <c r="H9" s="300"/>
      <c r="I9" s="346"/>
      <c r="J9" s="300"/>
      <c r="K9" s="303"/>
      <c r="L9" s="300"/>
      <c r="M9" s="357"/>
      <c r="N9" s="309"/>
      <c r="O9" s="300"/>
      <c r="P9" s="303"/>
      <c r="Q9" s="300"/>
      <c r="R9" s="355"/>
      <c r="S9" s="315"/>
      <c r="T9" s="300"/>
      <c r="U9" s="303"/>
      <c r="V9" s="300"/>
      <c r="W9" s="320"/>
      <c r="X9" s="325"/>
      <c r="Y9" s="300"/>
      <c r="Z9" s="303"/>
      <c r="AA9" s="300"/>
      <c r="AB9" s="325"/>
      <c r="AC9" s="320"/>
      <c r="AD9" s="320"/>
      <c r="AE9" s="325"/>
      <c r="AF9" s="320"/>
      <c r="AG9" s="338"/>
      <c r="AH9" s="339"/>
      <c r="AI9" s="340"/>
      <c r="AJ9" s="188">
        <v>3</v>
      </c>
      <c r="AK9" s="195" t="s">
        <v>693</v>
      </c>
      <c r="AL9" s="190">
        <v>0.15</v>
      </c>
      <c r="AM9" s="331"/>
      <c r="AN9" s="331"/>
      <c r="AO9" s="300"/>
      <c r="AP9" s="191">
        <v>0.04</v>
      </c>
      <c r="AQ9" s="202">
        <v>0.04</v>
      </c>
      <c r="AR9" s="165">
        <f t="shared" si="5"/>
        <v>1</v>
      </c>
      <c r="AS9" s="331"/>
      <c r="AT9" s="331"/>
      <c r="AU9" s="300"/>
      <c r="AV9" s="191">
        <v>0.04</v>
      </c>
      <c r="AW9" s="202">
        <v>0</v>
      </c>
      <c r="AX9" s="165">
        <f t="shared" si="7"/>
        <v>0</v>
      </c>
      <c r="AY9" s="331"/>
      <c r="AZ9" s="331"/>
      <c r="BA9" s="300"/>
      <c r="BB9" s="191">
        <v>0.04</v>
      </c>
      <c r="BC9" s="203">
        <v>0</v>
      </c>
      <c r="BD9" s="165">
        <f t="shared" si="9"/>
        <v>0</v>
      </c>
      <c r="BE9" s="331"/>
      <c r="BF9" s="331"/>
      <c r="BG9" s="300"/>
      <c r="BH9" s="191">
        <v>0.03</v>
      </c>
      <c r="BI9" s="203">
        <v>0</v>
      </c>
      <c r="BJ9" s="165">
        <f t="shared" si="11"/>
        <v>0</v>
      </c>
      <c r="BK9" s="174"/>
      <c r="BL9" s="167">
        <f t="shared" si="15"/>
        <v>0.15</v>
      </c>
      <c r="BM9" s="167">
        <f t="shared" si="15"/>
        <v>0.04</v>
      </c>
      <c r="BN9" s="165">
        <f t="shared" si="12"/>
        <v>0.26666666666666666</v>
      </c>
      <c r="BO9" s="335"/>
      <c r="BP9" s="335"/>
      <c r="BQ9" s="300"/>
      <c r="BR9" s="335"/>
      <c r="BS9" s="335"/>
      <c r="BT9" s="300"/>
    </row>
    <row r="10" spans="1:190" ht="51" customHeight="1" x14ac:dyDescent="0.2">
      <c r="A10" s="376" t="s">
        <v>484</v>
      </c>
      <c r="B10" s="376" t="s">
        <v>546</v>
      </c>
      <c r="C10" s="376" t="s">
        <v>542</v>
      </c>
      <c r="D10" s="376" t="s">
        <v>554</v>
      </c>
      <c r="E10" s="376" t="s">
        <v>776</v>
      </c>
      <c r="F10" s="342">
        <v>8</v>
      </c>
      <c r="G10" s="342" t="s">
        <v>705</v>
      </c>
      <c r="H10" s="298">
        <v>1</v>
      </c>
      <c r="I10" s="345" t="s">
        <v>38</v>
      </c>
      <c r="J10" s="298">
        <f>AM10+AM13</f>
        <v>0.15000000000000002</v>
      </c>
      <c r="K10" s="301">
        <f>AN10+AN13</f>
        <v>0.15000000000000002</v>
      </c>
      <c r="L10" s="298">
        <f t="shared" ref="L10" si="21">IFERROR(K10/J10,"0,00%")</f>
        <v>1</v>
      </c>
      <c r="M10" s="304" t="s">
        <v>787</v>
      </c>
      <c r="N10" s="307" t="s">
        <v>788</v>
      </c>
      <c r="O10" s="298">
        <f>AS10+AS13</f>
        <v>0.4</v>
      </c>
      <c r="P10" s="301">
        <f>AT10+AT13</f>
        <v>0</v>
      </c>
      <c r="Q10" s="298">
        <f t="shared" ref="Q10" si="22">IFERROR(P10/O10,"0,00%")</f>
        <v>0</v>
      </c>
      <c r="R10" s="304"/>
      <c r="S10" s="316"/>
      <c r="T10" s="298">
        <f>AY10+AY13</f>
        <v>0.13</v>
      </c>
      <c r="U10" s="301">
        <f>AZ10+AZ13</f>
        <v>0</v>
      </c>
      <c r="V10" s="298">
        <f t="shared" ref="V10" si="23">IFERROR(U10/T10,"0,00%")</f>
        <v>0</v>
      </c>
      <c r="W10" s="316"/>
      <c r="X10" s="316"/>
      <c r="Y10" s="298">
        <f>BE10+BE13</f>
        <v>0.32</v>
      </c>
      <c r="Z10" s="301">
        <f>BF10+BF13</f>
        <v>0</v>
      </c>
      <c r="AA10" s="298">
        <f t="shared" ref="AA10" si="24">IFERROR(Z10/Y10,"0,00%")</f>
        <v>0</v>
      </c>
      <c r="AB10" s="316"/>
      <c r="AC10" s="307"/>
      <c r="AD10" s="307" t="s">
        <v>789</v>
      </c>
      <c r="AE10" s="316" t="s">
        <v>715</v>
      </c>
      <c r="AF10" s="307" t="s">
        <v>790</v>
      </c>
      <c r="AG10" s="338">
        <v>1</v>
      </c>
      <c r="AH10" s="339" t="s">
        <v>694</v>
      </c>
      <c r="AI10" s="340">
        <f>AL10+AL11+AL12</f>
        <v>0.55000000000000004</v>
      </c>
      <c r="AJ10" s="196">
        <v>1</v>
      </c>
      <c r="AK10" s="207" t="s">
        <v>779</v>
      </c>
      <c r="AL10" s="197">
        <v>0.4</v>
      </c>
      <c r="AM10" s="330">
        <f>AP10+AP11+AP12</f>
        <v>0.15000000000000002</v>
      </c>
      <c r="AN10" s="330">
        <f>AQ10+AQ11+AQ12</f>
        <v>0.15000000000000002</v>
      </c>
      <c r="AO10" s="298">
        <f t="shared" si="4"/>
        <v>1</v>
      </c>
      <c r="AP10" s="191">
        <v>0.1</v>
      </c>
      <c r="AQ10" s="202">
        <v>0.1</v>
      </c>
      <c r="AR10" s="165">
        <f t="shared" si="5"/>
        <v>1</v>
      </c>
      <c r="AS10" s="330">
        <f>AV10+AV11+AV12</f>
        <v>0.15000000000000002</v>
      </c>
      <c r="AT10" s="330">
        <f>AW10+AW11+AW12</f>
        <v>0</v>
      </c>
      <c r="AU10" s="298">
        <f t="shared" ref="AU10" si="25">IFERROR(AT10/AS10,"0,00%")</f>
        <v>0</v>
      </c>
      <c r="AV10" s="191">
        <v>0.1</v>
      </c>
      <c r="AW10" s="202">
        <v>0</v>
      </c>
      <c r="AX10" s="165">
        <f t="shared" si="7"/>
        <v>0</v>
      </c>
      <c r="AY10" s="330">
        <f>BB10+BB11+BB12</f>
        <v>0.13</v>
      </c>
      <c r="AZ10" s="330">
        <f>BC10+BC11+BC12</f>
        <v>0</v>
      </c>
      <c r="BA10" s="298">
        <f t="shared" ref="BA10" si="26">IFERROR(AZ10/AY10,"0,00%")</f>
        <v>0</v>
      </c>
      <c r="BB10" s="191">
        <v>0.1</v>
      </c>
      <c r="BC10" s="203">
        <v>0</v>
      </c>
      <c r="BD10" s="165">
        <f t="shared" si="9"/>
        <v>0</v>
      </c>
      <c r="BE10" s="330">
        <f>BH10+BH11+BH12</f>
        <v>0.12000000000000001</v>
      </c>
      <c r="BF10" s="330">
        <f>BI10+BI11+BI12</f>
        <v>0</v>
      </c>
      <c r="BG10" s="298">
        <f t="shared" ref="BG10" si="27">IFERROR(BF10/BE10,"0,00%")</f>
        <v>0</v>
      </c>
      <c r="BH10" s="191">
        <v>0.1</v>
      </c>
      <c r="BI10" s="203">
        <v>0</v>
      </c>
      <c r="BJ10" s="165">
        <f t="shared" si="11"/>
        <v>0</v>
      </c>
      <c r="BK10" s="174"/>
      <c r="BL10" s="167">
        <f t="shared" si="15"/>
        <v>0.4</v>
      </c>
      <c r="BM10" s="167">
        <f t="shared" si="15"/>
        <v>0.1</v>
      </c>
      <c r="BN10" s="165">
        <f t="shared" si="12"/>
        <v>0.25</v>
      </c>
      <c r="BO10" s="332">
        <f>AM10+AS10+AY10+BE10</f>
        <v>0.55000000000000004</v>
      </c>
      <c r="BP10" s="332">
        <f>AN10+AT10+AZ10+BF10</f>
        <v>0.15000000000000002</v>
      </c>
      <c r="BQ10" s="298">
        <f>IFERROR(BP10/BO10,"0,00%")</f>
        <v>0.27272727272727276</v>
      </c>
      <c r="BR10" s="333">
        <f>J10+O10+T10+Y10</f>
        <v>1</v>
      </c>
      <c r="BS10" s="333">
        <f>K10+P10+U10+Z10</f>
        <v>0.15000000000000002</v>
      </c>
      <c r="BT10" s="298">
        <f t="shared" si="14"/>
        <v>0.15000000000000002</v>
      </c>
    </row>
    <row r="11" spans="1:190" ht="51" customHeight="1" x14ac:dyDescent="0.2">
      <c r="A11" s="377"/>
      <c r="B11" s="377"/>
      <c r="C11" s="377"/>
      <c r="D11" s="377"/>
      <c r="E11" s="377"/>
      <c r="F11" s="342"/>
      <c r="G11" s="342"/>
      <c r="H11" s="299"/>
      <c r="I11" s="345"/>
      <c r="J11" s="299"/>
      <c r="K11" s="302"/>
      <c r="L11" s="299"/>
      <c r="M11" s="305"/>
      <c r="N11" s="308"/>
      <c r="O11" s="299"/>
      <c r="P11" s="302"/>
      <c r="Q11" s="299"/>
      <c r="R11" s="305"/>
      <c r="S11" s="317"/>
      <c r="T11" s="299"/>
      <c r="U11" s="302"/>
      <c r="V11" s="299"/>
      <c r="W11" s="317"/>
      <c r="X11" s="317"/>
      <c r="Y11" s="299"/>
      <c r="Z11" s="302"/>
      <c r="AA11" s="299"/>
      <c r="AB11" s="317"/>
      <c r="AC11" s="308"/>
      <c r="AD11" s="308"/>
      <c r="AE11" s="317"/>
      <c r="AF11" s="308"/>
      <c r="AG11" s="338"/>
      <c r="AH11" s="339"/>
      <c r="AI11" s="340"/>
      <c r="AJ11" s="196">
        <v>2</v>
      </c>
      <c r="AK11" s="207" t="s">
        <v>780</v>
      </c>
      <c r="AL11" s="197">
        <v>0.15</v>
      </c>
      <c r="AM11" s="336"/>
      <c r="AN11" s="336"/>
      <c r="AO11" s="299"/>
      <c r="AP11" s="191">
        <v>0.05</v>
      </c>
      <c r="AQ11" s="202">
        <v>0.05</v>
      </c>
      <c r="AR11" s="165">
        <f t="shared" ref="AR11" si="28">IFERROR(AQ11/AP11,"0,00%")</f>
        <v>1</v>
      </c>
      <c r="AS11" s="336"/>
      <c r="AT11" s="336"/>
      <c r="AU11" s="299"/>
      <c r="AV11" s="191">
        <v>0.05</v>
      </c>
      <c r="AW11" s="202">
        <v>0</v>
      </c>
      <c r="AX11" s="165">
        <f t="shared" si="7"/>
        <v>0</v>
      </c>
      <c r="AY11" s="336"/>
      <c r="AZ11" s="336"/>
      <c r="BA11" s="299"/>
      <c r="BB11" s="191">
        <v>0.03</v>
      </c>
      <c r="BC11" s="203">
        <v>0</v>
      </c>
      <c r="BD11" s="165">
        <f t="shared" si="9"/>
        <v>0</v>
      </c>
      <c r="BE11" s="336"/>
      <c r="BF11" s="336"/>
      <c r="BG11" s="299"/>
      <c r="BH11" s="191">
        <v>0.02</v>
      </c>
      <c r="BI11" s="203">
        <v>0</v>
      </c>
      <c r="BJ11" s="165">
        <f t="shared" si="11"/>
        <v>0</v>
      </c>
      <c r="BK11" s="174"/>
      <c r="BL11" s="167">
        <f t="shared" si="15"/>
        <v>0.15</v>
      </c>
      <c r="BM11" s="167">
        <f t="shared" si="15"/>
        <v>0.05</v>
      </c>
      <c r="BN11" s="165">
        <f t="shared" si="12"/>
        <v>0.33333333333333337</v>
      </c>
      <c r="BO11" s="332"/>
      <c r="BP11" s="332"/>
      <c r="BQ11" s="299"/>
      <c r="BR11" s="334"/>
      <c r="BS11" s="334"/>
      <c r="BT11" s="299"/>
    </row>
    <row r="12" spans="1:190" ht="51" customHeight="1" x14ac:dyDescent="0.2">
      <c r="A12" s="377"/>
      <c r="B12" s="377"/>
      <c r="C12" s="377"/>
      <c r="D12" s="377"/>
      <c r="E12" s="377"/>
      <c r="F12" s="342"/>
      <c r="G12" s="342"/>
      <c r="H12" s="299"/>
      <c r="I12" s="345"/>
      <c r="J12" s="299"/>
      <c r="K12" s="302"/>
      <c r="L12" s="299"/>
      <c r="M12" s="305"/>
      <c r="N12" s="308"/>
      <c r="O12" s="299"/>
      <c r="P12" s="302"/>
      <c r="Q12" s="299"/>
      <c r="R12" s="305"/>
      <c r="S12" s="317"/>
      <c r="T12" s="299"/>
      <c r="U12" s="302"/>
      <c r="V12" s="299"/>
      <c r="W12" s="317"/>
      <c r="X12" s="317"/>
      <c r="Y12" s="299"/>
      <c r="Z12" s="302"/>
      <c r="AA12" s="299"/>
      <c r="AB12" s="317"/>
      <c r="AC12" s="308"/>
      <c r="AD12" s="308"/>
      <c r="AE12" s="317"/>
      <c r="AF12" s="308"/>
      <c r="AG12" s="338"/>
      <c r="AH12" s="339"/>
      <c r="AI12" s="340"/>
      <c r="AJ12" s="196"/>
      <c r="AK12" s="207"/>
      <c r="AL12" s="197"/>
      <c r="AM12" s="331"/>
      <c r="AN12" s="331"/>
      <c r="AO12" s="300"/>
      <c r="AP12" s="191">
        <v>0</v>
      </c>
      <c r="AQ12" s="202">
        <v>0</v>
      </c>
      <c r="AR12" s="165" t="str">
        <f t="shared" si="5"/>
        <v>0,00%</v>
      </c>
      <c r="AS12" s="331"/>
      <c r="AT12" s="331"/>
      <c r="AU12" s="300"/>
      <c r="AV12" s="191">
        <v>0</v>
      </c>
      <c r="AW12" s="202">
        <v>0</v>
      </c>
      <c r="AX12" s="165" t="str">
        <f t="shared" si="7"/>
        <v>0,00%</v>
      </c>
      <c r="AY12" s="331"/>
      <c r="AZ12" s="331"/>
      <c r="BA12" s="300"/>
      <c r="BB12" s="191">
        <v>0</v>
      </c>
      <c r="BC12" s="203">
        <v>0</v>
      </c>
      <c r="BD12" s="165" t="str">
        <f t="shared" si="9"/>
        <v>0,00%</v>
      </c>
      <c r="BE12" s="331"/>
      <c r="BF12" s="331"/>
      <c r="BG12" s="300"/>
      <c r="BH12" s="191">
        <v>0</v>
      </c>
      <c r="BI12" s="203">
        <v>0</v>
      </c>
      <c r="BJ12" s="165" t="str">
        <f t="shared" si="11"/>
        <v>0,00%</v>
      </c>
      <c r="BK12" s="174"/>
      <c r="BL12" s="167">
        <f t="shared" si="15"/>
        <v>0</v>
      </c>
      <c r="BM12" s="167">
        <f t="shared" si="15"/>
        <v>0</v>
      </c>
      <c r="BN12" s="165" t="str">
        <f t="shared" si="12"/>
        <v>0,00%</v>
      </c>
      <c r="BO12" s="332"/>
      <c r="BP12" s="332"/>
      <c r="BQ12" s="300"/>
      <c r="BR12" s="334"/>
      <c r="BS12" s="334"/>
      <c r="BT12" s="299"/>
    </row>
    <row r="13" spans="1:190" ht="45.75" customHeight="1" x14ac:dyDescent="0.2">
      <c r="A13" s="377"/>
      <c r="B13" s="377"/>
      <c r="C13" s="377"/>
      <c r="D13" s="377"/>
      <c r="E13" s="377"/>
      <c r="F13" s="342"/>
      <c r="G13" s="342"/>
      <c r="H13" s="299"/>
      <c r="I13" s="345"/>
      <c r="J13" s="299"/>
      <c r="K13" s="302"/>
      <c r="L13" s="299"/>
      <c r="M13" s="305"/>
      <c r="N13" s="308"/>
      <c r="O13" s="299"/>
      <c r="P13" s="302"/>
      <c r="Q13" s="299"/>
      <c r="R13" s="305"/>
      <c r="S13" s="317"/>
      <c r="T13" s="299"/>
      <c r="U13" s="302"/>
      <c r="V13" s="299"/>
      <c r="W13" s="317"/>
      <c r="X13" s="317"/>
      <c r="Y13" s="299"/>
      <c r="Z13" s="302"/>
      <c r="AA13" s="299"/>
      <c r="AB13" s="317"/>
      <c r="AC13" s="308"/>
      <c r="AD13" s="308"/>
      <c r="AE13" s="317"/>
      <c r="AF13" s="308"/>
      <c r="AG13" s="338">
        <v>2</v>
      </c>
      <c r="AH13" s="339" t="s">
        <v>695</v>
      </c>
      <c r="AI13" s="340">
        <f>AL13+AL14+AL15</f>
        <v>0.44999999999999996</v>
      </c>
      <c r="AJ13" s="196">
        <v>1</v>
      </c>
      <c r="AK13" s="176" t="s">
        <v>781</v>
      </c>
      <c r="AL13" s="197">
        <v>0.15</v>
      </c>
      <c r="AM13" s="347">
        <f>AP13+AP14+AP15</f>
        <v>0</v>
      </c>
      <c r="AN13" s="347">
        <f>AQ13+AQ14+AQ15</f>
        <v>0</v>
      </c>
      <c r="AO13" s="298" t="str">
        <f t="shared" si="4"/>
        <v>0,00%</v>
      </c>
      <c r="AP13" s="191">
        <v>0</v>
      </c>
      <c r="AQ13" s="202">
        <v>0</v>
      </c>
      <c r="AR13" s="165" t="str">
        <f t="shared" ref="AR13" si="29">IFERROR(AQ13/AP13,"0,00%")</f>
        <v>0,00%</v>
      </c>
      <c r="AS13" s="347">
        <f>AV13+AV14+AV15</f>
        <v>0.25</v>
      </c>
      <c r="AT13" s="347">
        <f>AW13+AW14+AW15</f>
        <v>0</v>
      </c>
      <c r="AU13" s="298">
        <f t="shared" ref="AU13" si="30">IFERROR(AT13/AS13,"0,00%")</f>
        <v>0</v>
      </c>
      <c r="AV13" s="191">
        <v>0.08</v>
      </c>
      <c r="AW13" s="202">
        <v>0</v>
      </c>
      <c r="AX13" s="165">
        <f t="shared" si="7"/>
        <v>0</v>
      </c>
      <c r="AY13" s="347">
        <f>BB13+BB14+BB15</f>
        <v>0</v>
      </c>
      <c r="AZ13" s="347">
        <f>BC13+BC14+BC15</f>
        <v>0</v>
      </c>
      <c r="BA13" s="298" t="str">
        <f t="shared" ref="BA13" si="31">IFERROR(AZ13/AY13,"0,00%")</f>
        <v>0,00%</v>
      </c>
      <c r="BB13" s="191">
        <v>0</v>
      </c>
      <c r="BC13" s="203">
        <v>0</v>
      </c>
      <c r="BD13" s="165" t="str">
        <f t="shared" si="9"/>
        <v>0,00%</v>
      </c>
      <c r="BE13" s="347">
        <f>BH13+BH14+BH15</f>
        <v>0.2</v>
      </c>
      <c r="BF13" s="347">
        <f>BI13+BI14+BI15</f>
        <v>0</v>
      </c>
      <c r="BG13" s="298">
        <f t="shared" ref="BG13" si="32">IFERROR(BF13/BE13,"0,00%")</f>
        <v>0</v>
      </c>
      <c r="BH13" s="191">
        <v>7.0000000000000007E-2</v>
      </c>
      <c r="BI13" s="203">
        <v>0</v>
      </c>
      <c r="BJ13" s="165">
        <f t="shared" si="11"/>
        <v>0</v>
      </c>
      <c r="BK13" s="174"/>
      <c r="BL13" s="167">
        <f t="shared" si="15"/>
        <v>0.15000000000000002</v>
      </c>
      <c r="BM13" s="167">
        <f t="shared" si="15"/>
        <v>0</v>
      </c>
      <c r="BN13" s="165">
        <f t="shared" si="12"/>
        <v>0</v>
      </c>
      <c r="BO13" s="332">
        <f>AM13+AS13+AY13+BE13</f>
        <v>0.45</v>
      </c>
      <c r="BP13" s="332">
        <f>AN13+AT13+AZ13+BF13</f>
        <v>0</v>
      </c>
      <c r="BQ13" s="298">
        <f>IFERROR(BP13/BO13,"0,00%")</f>
        <v>0</v>
      </c>
      <c r="BR13" s="334"/>
      <c r="BS13" s="334"/>
      <c r="BT13" s="299"/>
    </row>
    <row r="14" spans="1:190" ht="45.75" customHeight="1" x14ac:dyDescent="0.2">
      <c r="A14" s="377"/>
      <c r="B14" s="377"/>
      <c r="C14" s="377"/>
      <c r="D14" s="377"/>
      <c r="E14" s="377"/>
      <c r="F14" s="342"/>
      <c r="G14" s="342"/>
      <c r="H14" s="299"/>
      <c r="I14" s="345"/>
      <c r="J14" s="299"/>
      <c r="K14" s="302"/>
      <c r="L14" s="299"/>
      <c r="M14" s="305"/>
      <c r="N14" s="308"/>
      <c r="O14" s="299"/>
      <c r="P14" s="302"/>
      <c r="Q14" s="299"/>
      <c r="R14" s="305"/>
      <c r="S14" s="317"/>
      <c r="T14" s="299"/>
      <c r="U14" s="302"/>
      <c r="V14" s="299"/>
      <c r="W14" s="317"/>
      <c r="X14" s="317"/>
      <c r="Y14" s="299"/>
      <c r="Z14" s="302"/>
      <c r="AA14" s="299"/>
      <c r="AB14" s="317"/>
      <c r="AC14" s="308"/>
      <c r="AD14" s="308"/>
      <c r="AE14" s="317"/>
      <c r="AF14" s="308"/>
      <c r="AG14" s="338"/>
      <c r="AH14" s="339"/>
      <c r="AI14" s="340"/>
      <c r="AJ14" s="196">
        <v>2</v>
      </c>
      <c r="AK14" s="176" t="s">
        <v>696</v>
      </c>
      <c r="AL14" s="197">
        <v>0.2</v>
      </c>
      <c r="AM14" s="348"/>
      <c r="AN14" s="348"/>
      <c r="AO14" s="299"/>
      <c r="AP14" s="191">
        <v>0</v>
      </c>
      <c r="AQ14" s="202">
        <v>0</v>
      </c>
      <c r="AR14" s="165" t="str">
        <f t="shared" ref="AR14" si="33">IFERROR(AQ14/AP14,"0,00%")</f>
        <v>0,00%</v>
      </c>
      <c r="AS14" s="348"/>
      <c r="AT14" s="348"/>
      <c r="AU14" s="299"/>
      <c r="AV14" s="191">
        <v>0.1</v>
      </c>
      <c r="AW14" s="202">
        <v>0</v>
      </c>
      <c r="AX14" s="165">
        <f t="shared" si="7"/>
        <v>0</v>
      </c>
      <c r="AY14" s="348"/>
      <c r="AZ14" s="348"/>
      <c r="BA14" s="299"/>
      <c r="BB14" s="191">
        <v>0</v>
      </c>
      <c r="BC14" s="203">
        <v>0</v>
      </c>
      <c r="BD14" s="165" t="str">
        <f t="shared" si="9"/>
        <v>0,00%</v>
      </c>
      <c r="BE14" s="348"/>
      <c r="BF14" s="348"/>
      <c r="BG14" s="299"/>
      <c r="BH14" s="191">
        <v>0.1</v>
      </c>
      <c r="BI14" s="203">
        <v>0</v>
      </c>
      <c r="BJ14" s="165">
        <f t="shared" si="11"/>
        <v>0</v>
      </c>
      <c r="BK14" s="174"/>
      <c r="BL14" s="167">
        <f t="shared" si="15"/>
        <v>0.2</v>
      </c>
      <c r="BM14" s="167">
        <f t="shared" si="15"/>
        <v>0</v>
      </c>
      <c r="BN14" s="165">
        <f t="shared" si="12"/>
        <v>0</v>
      </c>
      <c r="BO14" s="332"/>
      <c r="BP14" s="332"/>
      <c r="BQ14" s="299"/>
      <c r="BR14" s="334"/>
      <c r="BS14" s="334"/>
      <c r="BT14" s="299"/>
    </row>
    <row r="15" spans="1:190" ht="45.75" customHeight="1" x14ac:dyDescent="0.2">
      <c r="A15" s="378"/>
      <c r="B15" s="378"/>
      <c r="C15" s="378"/>
      <c r="D15" s="378"/>
      <c r="E15" s="378"/>
      <c r="F15" s="342"/>
      <c r="G15" s="342"/>
      <c r="H15" s="300"/>
      <c r="I15" s="346"/>
      <c r="J15" s="300"/>
      <c r="K15" s="303"/>
      <c r="L15" s="300"/>
      <c r="M15" s="306"/>
      <c r="N15" s="309"/>
      <c r="O15" s="300"/>
      <c r="P15" s="303"/>
      <c r="Q15" s="300"/>
      <c r="R15" s="306"/>
      <c r="S15" s="318"/>
      <c r="T15" s="300"/>
      <c r="U15" s="303"/>
      <c r="V15" s="300"/>
      <c r="W15" s="318"/>
      <c r="X15" s="318"/>
      <c r="Y15" s="300"/>
      <c r="Z15" s="303"/>
      <c r="AA15" s="300"/>
      <c r="AB15" s="318"/>
      <c r="AC15" s="309"/>
      <c r="AD15" s="309"/>
      <c r="AE15" s="318"/>
      <c r="AF15" s="309"/>
      <c r="AG15" s="338"/>
      <c r="AH15" s="339"/>
      <c r="AI15" s="340"/>
      <c r="AJ15" s="196">
        <v>3</v>
      </c>
      <c r="AK15" s="176" t="s">
        <v>782</v>
      </c>
      <c r="AL15" s="197">
        <v>0.1</v>
      </c>
      <c r="AM15" s="349"/>
      <c r="AN15" s="349"/>
      <c r="AO15" s="300"/>
      <c r="AP15" s="191">
        <v>0</v>
      </c>
      <c r="AQ15" s="202">
        <v>0</v>
      </c>
      <c r="AR15" s="165" t="str">
        <f t="shared" si="5"/>
        <v>0,00%</v>
      </c>
      <c r="AS15" s="349"/>
      <c r="AT15" s="349"/>
      <c r="AU15" s="300"/>
      <c r="AV15" s="191">
        <v>7.0000000000000007E-2</v>
      </c>
      <c r="AW15" s="202">
        <v>0</v>
      </c>
      <c r="AX15" s="165">
        <f t="shared" si="7"/>
        <v>0</v>
      </c>
      <c r="AY15" s="349"/>
      <c r="AZ15" s="349"/>
      <c r="BA15" s="300"/>
      <c r="BB15" s="191">
        <v>0</v>
      </c>
      <c r="BC15" s="203">
        <v>0</v>
      </c>
      <c r="BD15" s="165" t="str">
        <f t="shared" si="9"/>
        <v>0,00%</v>
      </c>
      <c r="BE15" s="349"/>
      <c r="BF15" s="349"/>
      <c r="BG15" s="300"/>
      <c r="BH15" s="191">
        <v>0.03</v>
      </c>
      <c r="BI15" s="203">
        <v>0</v>
      </c>
      <c r="BJ15" s="165">
        <f t="shared" si="11"/>
        <v>0</v>
      </c>
      <c r="BK15" s="174"/>
      <c r="BL15" s="167">
        <f t="shared" si="15"/>
        <v>0.1</v>
      </c>
      <c r="BM15" s="167">
        <f t="shared" si="15"/>
        <v>0</v>
      </c>
      <c r="BN15" s="165">
        <f t="shared" si="12"/>
        <v>0</v>
      </c>
      <c r="BO15" s="332"/>
      <c r="BP15" s="332"/>
      <c r="BQ15" s="300"/>
      <c r="BR15" s="335"/>
      <c r="BS15" s="335"/>
      <c r="BT15" s="300"/>
    </row>
    <row r="16" spans="1:190" ht="45.75" customHeight="1" x14ac:dyDescent="0.2">
      <c r="A16" s="376" t="s">
        <v>483</v>
      </c>
      <c r="B16" s="376" t="s">
        <v>546</v>
      </c>
      <c r="C16" s="376" t="s">
        <v>542</v>
      </c>
      <c r="D16" s="376" t="s">
        <v>554</v>
      </c>
      <c r="E16" s="376" t="s">
        <v>750</v>
      </c>
      <c r="F16" s="342">
        <v>9</v>
      </c>
      <c r="G16" s="342" t="s">
        <v>706</v>
      </c>
      <c r="H16" s="298">
        <v>1</v>
      </c>
      <c r="I16" s="344" t="s">
        <v>38</v>
      </c>
      <c r="J16" s="298">
        <f>AM16+AM17+AM18</f>
        <v>0.19</v>
      </c>
      <c r="K16" s="301">
        <f>AN16+AN17+AN18</f>
        <v>0.19</v>
      </c>
      <c r="L16" s="298">
        <f t="shared" ref="L16" si="34">IFERROR(K16/J16,"0,00%")</f>
        <v>1</v>
      </c>
      <c r="M16" s="304" t="s">
        <v>791</v>
      </c>
      <c r="N16" s="307" t="s">
        <v>792</v>
      </c>
      <c r="O16" s="298">
        <f>AS16+AS17+AS18</f>
        <v>0.33000000000000007</v>
      </c>
      <c r="P16" s="301">
        <f>AT16+AT17+AT18</f>
        <v>0</v>
      </c>
      <c r="Q16" s="298">
        <f t="shared" ref="Q16" si="35">IFERROR(P16/O16,"0,00%")</f>
        <v>0</v>
      </c>
      <c r="R16" s="304"/>
      <c r="S16" s="316"/>
      <c r="T16" s="298">
        <f>AY16+AY17+AY18</f>
        <v>0.32000000000000006</v>
      </c>
      <c r="U16" s="301">
        <f>AZ16+AZ17+AZ18</f>
        <v>0</v>
      </c>
      <c r="V16" s="298">
        <f t="shared" ref="V16" si="36">IFERROR(U16/T16,"0,00%")</f>
        <v>0</v>
      </c>
      <c r="W16" s="307"/>
      <c r="X16" s="316"/>
      <c r="Y16" s="298">
        <f>BE16+BE17+BE18</f>
        <v>0.16000000000000003</v>
      </c>
      <c r="Z16" s="301">
        <f>BF16+BF17+BF18</f>
        <v>0</v>
      </c>
      <c r="AA16" s="298">
        <f t="shared" ref="AA16" si="37">IFERROR(Z16/Y16,"0,00%")</f>
        <v>0</v>
      </c>
      <c r="AB16" s="316"/>
      <c r="AC16" s="307"/>
      <c r="AD16" s="307" t="s">
        <v>793</v>
      </c>
      <c r="AE16" s="337" t="s">
        <v>715</v>
      </c>
      <c r="AF16" s="307" t="s">
        <v>794</v>
      </c>
      <c r="AG16" s="198">
        <v>1</v>
      </c>
      <c r="AH16" s="189" t="s">
        <v>697</v>
      </c>
      <c r="AI16" s="199">
        <v>0.15</v>
      </c>
      <c r="AJ16" s="188">
        <v>1</v>
      </c>
      <c r="AK16" s="189" t="s">
        <v>698</v>
      </c>
      <c r="AL16" s="197">
        <v>0.15</v>
      </c>
      <c r="AM16" s="194">
        <f>AP16</f>
        <v>0.03</v>
      </c>
      <c r="AN16" s="194">
        <f>AQ16</f>
        <v>0.03</v>
      </c>
      <c r="AO16" s="165">
        <f t="shared" si="4"/>
        <v>1</v>
      </c>
      <c r="AP16" s="191">
        <v>0.03</v>
      </c>
      <c r="AQ16" s="202">
        <v>0.03</v>
      </c>
      <c r="AR16" s="165">
        <f t="shared" si="5"/>
        <v>1</v>
      </c>
      <c r="AS16" s="194">
        <f>AV16</f>
        <v>0.05</v>
      </c>
      <c r="AT16" s="194">
        <f>AW16</f>
        <v>0</v>
      </c>
      <c r="AU16" s="165">
        <f t="shared" ref="AU16:AU18" si="38">IFERROR(AT16/AS16,"0,00%")</f>
        <v>0</v>
      </c>
      <c r="AV16" s="191">
        <v>0.05</v>
      </c>
      <c r="AW16" s="202">
        <v>0</v>
      </c>
      <c r="AX16" s="165">
        <f t="shared" si="7"/>
        <v>0</v>
      </c>
      <c r="AY16" s="194">
        <f>BB16</f>
        <v>0.05</v>
      </c>
      <c r="AZ16" s="194">
        <f>BC16</f>
        <v>0</v>
      </c>
      <c r="BA16" s="165">
        <f t="shared" ref="BA16:BA18" si="39">IFERROR(AZ16/AY16,"0,00%")</f>
        <v>0</v>
      </c>
      <c r="BB16" s="191">
        <v>0.05</v>
      </c>
      <c r="BC16" s="203">
        <v>0</v>
      </c>
      <c r="BD16" s="165">
        <f t="shared" si="9"/>
        <v>0</v>
      </c>
      <c r="BE16" s="194">
        <f>BH16</f>
        <v>0.02</v>
      </c>
      <c r="BF16" s="194">
        <f>BI16</f>
        <v>0</v>
      </c>
      <c r="BG16" s="165">
        <f t="shared" ref="BG16:BG18" si="40">IFERROR(BF16/BE16,"0,00%")</f>
        <v>0</v>
      </c>
      <c r="BH16" s="191">
        <v>0.02</v>
      </c>
      <c r="BI16" s="203">
        <v>0</v>
      </c>
      <c r="BJ16" s="165">
        <f t="shared" si="11"/>
        <v>0</v>
      </c>
      <c r="BK16" s="174"/>
      <c r="BL16" s="167">
        <f t="shared" si="15"/>
        <v>0.15</v>
      </c>
      <c r="BM16" s="167">
        <f t="shared" si="15"/>
        <v>0.03</v>
      </c>
      <c r="BN16" s="165">
        <f t="shared" si="12"/>
        <v>0.2</v>
      </c>
      <c r="BO16" s="167">
        <f t="shared" ref="BO16:BP18" si="41">AM16+AS16+AY16+BE16</f>
        <v>0.15</v>
      </c>
      <c r="BP16" s="167">
        <f t="shared" si="41"/>
        <v>0.03</v>
      </c>
      <c r="BQ16" s="165">
        <f t="shared" ref="BQ16" si="42">IFERROR(BP16/BO16,"0,00%")</f>
        <v>0.2</v>
      </c>
      <c r="BR16" s="333">
        <f>J16+O16+T16+Y16</f>
        <v>1</v>
      </c>
      <c r="BS16" s="333">
        <f>K16+P16+U16+Z16</f>
        <v>0.19</v>
      </c>
      <c r="BT16" s="298">
        <f t="shared" si="14"/>
        <v>0.19</v>
      </c>
    </row>
    <row r="17" spans="1:72" ht="37.5" customHeight="1" x14ac:dyDescent="0.2">
      <c r="A17" s="377"/>
      <c r="B17" s="377"/>
      <c r="C17" s="377"/>
      <c r="D17" s="377"/>
      <c r="E17" s="377"/>
      <c r="F17" s="342"/>
      <c r="G17" s="342"/>
      <c r="H17" s="299"/>
      <c r="I17" s="345"/>
      <c r="J17" s="299"/>
      <c r="K17" s="302"/>
      <c r="L17" s="299"/>
      <c r="M17" s="356"/>
      <c r="N17" s="308"/>
      <c r="O17" s="299"/>
      <c r="P17" s="302"/>
      <c r="Q17" s="299"/>
      <c r="R17" s="305"/>
      <c r="S17" s="317"/>
      <c r="T17" s="299"/>
      <c r="U17" s="302"/>
      <c r="V17" s="299"/>
      <c r="W17" s="308"/>
      <c r="X17" s="324"/>
      <c r="Y17" s="299"/>
      <c r="Z17" s="302"/>
      <c r="AA17" s="299"/>
      <c r="AB17" s="324"/>
      <c r="AC17" s="319"/>
      <c r="AD17" s="319"/>
      <c r="AE17" s="324"/>
      <c r="AF17" s="319"/>
      <c r="AG17" s="198">
        <v>2</v>
      </c>
      <c r="AH17" s="189" t="s">
        <v>699</v>
      </c>
      <c r="AI17" s="199">
        <f>AL17</f>
        <v>0.3</v>
      </c>
      <c r="AJ17" s="188">
        <v>1</v>
      </c>
      <c r="AK17" s="189" t="s">
        <v>700</v>
      </c>
      <c r="AL17" s="197">
        <v>0.3</v>
      </c>
      <c r="AM17" s="194">
        <f>AP17</f>
        <v>0.05</v>
      </c>
      <c r="AN17" s="194">
        <f>AQ17</f>
        <v>0.05</v>
      </c>
      <c r="AO17" s="165">
        <f t="shared" si="4"/>
        <v>1</v>
      </c>
      <c r="AP17" s="191">
        <v>0.05</v>
      </c>
      <c r="AQ17" s="202">
        <v>0.05</v>
      </c>
      <c r="AR17" s="165">
        <f t="shared" si="5"/>
        <v>1</v>
      </c>
      <c r="AS17" s="194">
        <f>AV17</f>
        <v>0.1</v>
      </c>
      <c r="AT17" s="194">
        <f>AW17</f>
        <v>0</v>
      </c>
      <c r="AU17" s="165">
        <f t="shared" si="38"/>
        <v>0</v>
      </c>
      <c r="AV17" s="191">
        <v>0.1</v>
      </c>
      <c r="AW17" s="202">
        <v>0</v>
      </c>
      <c r="AX17" s="165">
        <f t="shared" si="7"/>
        <v>0</v>
      </c>
      <c r="AY17" s="194">
        <f>BB17</f>
        <v>0.1</v>
      </c>
      <c r="AZ17" s="194">
        <f>BC17</f>
        <v>0</v>
      </c>
      <c r="BA17" s="165">
        <f t="shared" si="39"/>
        <v>0</v>
      </c>
      <c r="BB17" s="191">
        <v>0.1</v>
      </c>
      <c r="BC17" s="203">
        <v>0</v>
      </c>
      <c r="BD17" s="165">
        <f t="shared" si="9"/>
        <v>0</v>
      </c>
      <c r="BE17" s="194">
        <f>BH17</f>
        <v>0.05</v>
      </c>
      <c r="BF17" s="194">
        <f>BI17</f>
        <v>0</v>
      </c>
      <c r="BG17" s="165">
        <f t="shared" si="40"/>
        <v>0</v>
      </c>
      <c r="BH17" s="191">
        <v>0.05</v>
      </c>
      <c r="BI17" s="203">
        <v>0</v>
      </c>
      <c r="BJ17" s="165">
        <f t="shared" si="11"/>
        <v>0</v>
      </c>
      <c r="BK17" s="174"/>
      <c r="BL17" s="167">
        <f t="shared" si="15"/>
        <v>0.3</v>
      </c>
      <c r="BM17" s="167">
        <f t="shared" si="15"/>
        <v>0.05</v>
      </c>
      <c r="BN17" s="165">
        <f t="shared" si="12"/>
        <v>0.16666666666666669</v>
      </c>
      <c r="BO17" s="167">
        <f t="shared" si="41"/>
        <v>0.3</v>
      </c>
      <c r="BP17" s="167">
        <f t="shared" si="41"/>
        <v>0.05</v>
      </c>
      <c r="BQ17" s="165">
        <f t="shared" ref="BQ17:BQ18" si="43">IFERROR(BP17/BO17,"0,00%")</f>
        <v>0.16666666666666669</v>
      </c>
      <c r="BR17" s="334"/>
      <c r="BS17" s="334"/>
      <c r="BT17" s="299"/>
    </row>
    <row r="18" spans="1:72" ht="43.5" customHeight="1" x14ac:dyDescent="0.2">
      <c r="A18" s="377"/>
      <c r="B18" s="377"/>
      <c r="C18" s="377"/>
      <c r="D18" s="377"/>
      <c r="E18" s="377"/>
      <c r="F18" s="342"/>
      <c r="G18" s="342"/>
      <c r="H18" s="299"/>
      <c r="I18" s="345"/>
      <c r="J18" s="299"/>
      <c r="K18" s="302"/>
      <c r="L18" s="299"/>
      <c r="M18" s="356"/>
      <c r="N18" s="308"/>
      <c r="O18" s="299"/>
      <c r="P18" s="302"/>
      <c r="Q18" s="299"/>
      <c r="R18" s="305"/>
      <c r="S18" s="317"/>
      <c r="T18" s="299"/>
      <c r="U18" s="302"/>
      <c r="V18" s="299"/>
      <c r="W18" s="308"/>
      <c r="X18" s="324"/>
      <c r="Y18" s="299"/>
      <c r="Z18" s="302"/>
      <c r="AA18" s="299"/>
      <c r="AB18" s="324"/>
      <c r="AC18" s="319"/>
      <c r="AD18" s="319"/>
      <c r="AE18" s="324"/>
      <c r="AF18" s="319"/>
      <c r="AG18" s="338">
        <v>3</v>
      </c>
      <c r="AH18" s="339" t="s">
        <v>701</v>
      </c>
      <c r="AI18" s="340">
        <f>AL18+AL19+AL20+AL21</f>
        <v>0.55000000000000004</v>
      </c>
      <c r="AJ18" s="188">
        <v>1</v>
      </c>
      <c r="AK18" s="189" t="s">
        <v>777</v>
      </c>
      <c r="AL18" s="197">
        <v>0.2</v>
      </c>
      <c r="AM18" s="330">
        <f>AP18+AP19+AP20+AP21</f>
        <v>0.11</v>
      </c>
      <c r="AN18" s="330">
        <f>AQ18+AQ19+AQ20+AQ21</f>
        <v>0.11</v>
      </c>
      <c r="AO18" s="298">
        <f t="shared" si="4"/>
        <v>1</v>
      </c>
      <c r="AP18" s="191">
        <v>0.03</v>
      </c>
      <c r="AQ18" s="202">
        <v>0.03</v>
      </c>
      <c r="AR18" s="165">
        <f t="shared" si="5"/>
        <v>1</v>
      </c>
      <c r="AS18" s="330">
        <f>AV18+AV19+AV20+AV21</f>
        <v>0.18000000000000002</v>
      </c>
      <c r="AT18" s="330">
        <f>AW18+AW19+AW20+AW21</f>
        <v>0</v>
      </c>
      <c r="AU18" s="298">
        <f t="shared" si="38"/>
        <v>0</v>
      </c>
      <c r="AV18" s="191">
        <v>7.0000000000000007E-2</v>
      </c>
      <c r="AW18" s="202">
        <v>0</v>
      </c>
      <c r="AX18" s="165">
        <f t="shared" si="7"/>
        <v>0</v>
      </c>
      <c r="AY18" s="330">
        <f>BB18+BB19+BB20+BB21</f>
        <v>0.17</v>
      </c>
      <c r="AZ18" s="330">
        <f>BC18+BC19+BC20+BC21</f>
        <v>0</v>
      </c>
      <c r="BA18" s="298">
        <f t="shared" si="39"/>
        <v>0</v>
      </c>
      <c r="BB18" s="191">
        <v>7.0000000000000007E-2</v>
      </c>
      <c r="BC18" s="203">
        <v>0</v>
      </c>
      <c r="BD18" s="165">
        <f t="shared" si="9"/>
        <v>0</v>
      </c>
      <c r="BE18" s="330">
        <f>BH18+BH19+BH20+BH21</f>
        <v>9.0000000000000011E-2</v>
      </c>
      <c r="BF18" s="330">
        <f>BI18+BI19+BI20+BI21</f>
        <v>0</v>
      </c>
      <c r="BG18" s="298">
        <f t="shared" si="40"/>
        <v>0</v>
      </c>
      <c r="BH18" s="191">
        <v>0.03</v>
      </c>
      <c r="BI18" s="203">
        <v>0</v>
      </c>
      <c r="BJ18" s="165">
        <f t="shared" si="11"/>
        <v>0</v>
      </c>
      <c r="BK18" s="174"/>
      <c r="BL18" s="167">
        <f t="shared" si="15"/>
        <v>0.2</v>
      </c>
      <c r="BM18" s="167">
        <f t="shared" si="15"/>
        <v>0.03</v>
      </c>
      <c r="BN18" s="165">
        <f t="shared" si="12"/>
        <v>0.15</v>
      </c>
      <c r="BO18" s="332">
        <f t="shared" si="41"/>
        <v>0.55000000000000004</v>
      </c>
      <c r="BP18" s="332">
        <f t="shared" si="41"/>
        <v>0.11</v>
      </c>
      <c r="BQ18" s="298">
        <f t="shared" si="43"/>
        <v>0.19999999999999998</v>
      </c>
      <c r="BR18" s="334"/>
      <c r="BS18" s="334"/>
      <c r="BT18" s="299"/>
    </row>
    <row r="19" spans="1:72" ht="43.5" customHeight="1" x14ac:dyDescent="0.2">
      <c r="A19" s="377"/>
      <c r="B19" s="377"/>
      <c r="C19" s="377"/>
      <c r="D19" s="377"/>
      <c r="E19" s="377"/>
      <c r="F19" s="342"/>
      <c r="G19" s="342"/>
      <c r="H19" s="299"/>
      <c r="I19" s="345"/>
      <c r="J19" s="299"/>
      <c r="K19" s="302"/>
      <c r="L19" s="299"/>
      <c r="M19" s="356"/>
      <c r="N19" s="308"/>
      <c r="O19" s="299"/>
      <c r="P19" s="302"/>
      <c r="Q19" s="299"/>
      <c r="R19" s="305"/>
      <c r="S19" s="317"/>
      <c r="T19" s="299"/>
      <c r="U19" s="302"/>
      <c r="V19" s="299"/>
      <c r="W19" s="308"/>
      <c r="X19" s="324"/>
      <c r="Y19" s="299"/>
      <c r="Z19" s="302"/>
      <c r="AA19" s="299"/>
      <c r="AB19" s="324"/>
      <c r="AC19" s="319"/>
      <c r="AD19" s="319"/>
      <c r="AE19" s="324"/>
      <c r="AF19" s="319"/>
      <c r="AG19" s="338"/>
      <c r="AH19" s="339"/>
      <c r="AI19" s="340"/>
      <c r="AJ19" s="188">
        <v>2</v>
      </c>
      <c r="AK19" s="189" t="s">
        <v>702</v>
      </c>
      <c r="AL19" s="197">
        <v>0.1</v>
      </c>
      <c r="AM19" s="336"/>
      <c r="AN19" s="336"/>
      <c r="AO19" s="299"/>
      <c r="AP19" s="191">
        <v>0.02</v>
      </c>
      <c r="AQ19" s="202">
        <v>0.02</v>
      </c>
      <c r="AR19" s="165">
        <f t="shared" si="5"/>
        <v>1</v>
      </c>
      <c r="AS19" s="336"/>
      <c r="AT19" s="336"/>
      <c r="AU19" s="299"/>
      <c r="AV19" s="191">
        <v>0.03</v>
      </c>
      <c r="AW19" s="202">
        <v>0</v>
      </c>
      <c r="AX19" s="165">
        <f t="shared" si="7"/>
        <v>0</v>
      </c>
      <c r="AY19" s="336"/>
      <c r="AZ19" s="336"/>
      <c r="BA19" s="299"/>
      <c r="BB19" s="191">
        <v>0.03</v>
      </c>
      <c r="BC19" s="203">
        <v>0</v>
      </c>
      <c r="BD19" s="165">
        <f t="shared" si="9"/>
        <v>0</v>
      </c>
      <c r="BE19" s="336"/>
      <c r="BF19" s="336"/>
      <c r="BG19" s="299"/>
      <c r="BH19" s="191">
        <v>0.02</v>
      </c>
      <c r="BI19" s="203">
        <v>0</v>
      </c>
      <c r="BJ19" s="165">
        <f t="shared" si="11"/>
        <v>0</v>
      </c>
      <c r="BK19" s="174"/>
      <c r="BL19" s="167">
        <f t="shared" si="15"/>
        <v>0.1</v>
      </c>
      <c r="BM19" s="167">
        <f t="shared" si="15"/>
        <v>0.02</v>
      </c>
      <c r="BN19" s="165">
        <f t="shared" si="12"/>
        <v>0.19999999999999998</v>
      </c>
      <c r="BO19" s="332"/>
      <c r="BP19" s="332"/>
      <c r="BQ19" s="299"/>
      <c r="BR19" s="334"/>
      <c r="BS19" s="334"/>
      <c r="BT19" s="299"/>
    </row>
    <row r="20" spans="1:72" ht="43.5" customHeight="1" x14ac:dyDescent="0.2">
      <c r="A20" s="377"/>
      <c r="B20" s="377"/>
      <c r="C20" s="377"/>
      <c r="D20" s="377"/>
      <c r="E20" s="377"/>
      <c r="F20" s="342"/>
      <c r="G20" s="342"/>
      <c r="H20" s="299"/>
      <c r="I20" s="345"/>
      <c r="J20" s="299"/>
      <c r="K20" s="302"/>
      <c r="L20" s="299"/>
      <c r="M20" s="356"/>
      <c r="N20" s="308"/>
      <c r="O20" s="299"/>
      <c r="P20" s="302"/>
      <c r="Q20" s="299"/>
      <c r="R20" s="305"/>
      <c r="S20" s="317"/>
      <c r="T20" s="299"/>
      <c r="U20" s="302"/>
      <c r="V20" s="299"/>
      <c r="W20" s="308"/>
      <c r="X20" s="324"/>
      <c r="Y20" s="299"/>
      <c r="Z20" s="302"/>
      <c r="AA20" s="299"/>
      <c r="AB20" s="324"/>
      <c r="AC20" s="319"/>
      <c r="AD20" s="319"/>
      <c r="AE20" s="324"/>
      <c r="AF20" s="319"/>
      <c r="AG20" s="338"/>
      <c r="AH20" s="339"/>
      <c r="AI20" s="340"/>
      <c r="AJ20" s="188">
        <v>3</v>
      </c>
      <c r="AK20" s="189" t="s">
        <v>749</v>
      </c>
      <c r="AL20" s="197">
        <v>0.15</v>
      </c>
      <c r="AM20" s="336"/>
      <c r="AN20" s="336"/>
      <c r="AO20" s="299"/>
      <c r="AP20" s="191">
        <v>0.03</v>
      </c>
      <c r="AQ20" s="202">
        <v>0.03</v>
      </c>
      <c r="AR20" s="165">
        <f t="shared" si="5"/>
        <v>1</v>
      </c>
      <c r="AS20" s="336"/>
      <c r="AT20" s="336"/>
      <c r="AU20" s="299"/>
      <c r="AV20" s="191">
        <v>0.05</v>
      </c>
      <c r="AW20" s="202">
        <v>0</v>
      </c>
      <c r="AX20" s="165">
        <f t="shared" si="7"/>
        <v>0</v>
      </c>
      <c r="AY20" s="336"/>
      <c r="AZ20" s="336"/>
      <c r="BA20" s="299"/>
      <c r="BB20" s="191">
        <v>0.05</v>
      </c>
      <c r="BC20" s="203">
        <v>0</v>
      </c>
      <c r="BD20" s="165">
        <f t="shared" si="9"/>
        <v>0</v>
      </c>
      <c r="BE20" s="336"/>
      <c r="BF20" s="336"/>
      <c r="BG20" s="299"/>
      <c r="BH20" s="191">
        <v>0.02</v>
      </c>
      <c r="BI20" s="203">
        <v>0</v>
      </c>
      <c r="BJ20" s="165">
        <f t="shared" si="11"/>
        <v>0</v>
      </c>
      <c r="BK20" s="174"/>
      <c r="BL20" s="167">
        <f t="shared" si="15"/>
        <v>0.15</v>
      </c>
      <c r="BM20" s="167">
        <f t="shared" si="15"/>
        <v>0.03</v>
      </c>
      <c r="BN20" s="165">
        <f t="shared" si="12"/>
        <v>0.2</v>
      </c>
      <c r="BO20" s="332"/>
      <c r="BP20" s="332"/>
      <c r="BQ20" s="299"/>
      <c r="BR20" s="334"/>
      <c r="BS20" s="334"/>
      <c r="BT20" s="299"/>
    </row>
    <row r="21" spans="1:72" ht="101.25" customHeight="1" x14ac:dyDescent="0.2">
      <c r="A21" s="378"/>
      <c r="B21" s="378"/>
      <c r="C21" s="378"/>
      <c r="D21" s="378"/>
      <c r="E21" s="378"/>
      <c r="F21" s="342"/>
      <c r="G21" s="342"/>
      <c r="H21" s="300"/>
      <c r="I21" s="346"/>
      <c r="J21" s="300"/>
      <c r="K21" s="303"/>
      <c r="L21" s="300"/>
      <c r="M21" s="357"/>
      <c r="N21" s="309"/>
      <c r="O21" s="300"/>
      <c r="P21" s="303"/>
      <c r="Q21" s="300"/>
      <c r="R21" s="306"/>
      <c r="S21" s="318"/>
      <c r="T21" s="300"/>
      <c r="U21" s="303"/>
      <c r="V21" s="300"/>
      <c r="W21" s="309"/>
      <c r="X21" s="325"/>
      <c r="Y21" s="300"/>
      <c r="Z21" s="303"/>
      <c r="AA21" s="300"/>
      <c r="AB21" s="325"/>
      <c r="AC21" s="320"/>
      <c r="AD21" s="320"/>
      <c r="AE21" s="325"/>
      <c r="AF21" s="320"/>
      <c r="AG21" s="338"/>
      <c r="AH21" s="339"/>
      <c r="AI21" s="340"/>
      <c r="AJ21" s="188">
        <v>4</v>
      </c>
      <c r="AK21" s="189" t="s">
        <v>703</v>
      </c>
      <c r="AL21" s="197">
        <v>0.1</v>
      </c>
      <c r="AM21" s="331"/>
      <c r="AN21" s="331"/>
      <c r="AO21" s="300"/>
      <c r="AP21" s="191">
        <v>0.03</v>
      </c>
      <c r="AQ21" s="202">
        <v>0.03</v>
      </c>
      <c r="AR21" s="165">
        <f t="shared" si="5"/>
        <v>1</v>
      </c>
      <c r="AS21" s="331"/>
      <c r="AT21" s="331"/>
      <c r="AU21" s="300"/>
      <c r="AV21" s="191">
        <v>0.03</v>
      </c>
      <c r="AW21" s="202">
        <v>0</v>
      </c>
      <c r="AX21" s="165">
        <f t="shared" si="7"/>
        <v>0</v>
      </c>
      <c r="AY21" s="331"/>
      <c r="AZ21" s="331"/>
      <c r="BA21" s="300"/>
      <c r="BB21" s="191">
        <v>0.02</v>
      </c>
      <c r="BC21" s="203">
        <v>0</v>
      </c>
      <c r="BD21" s="165">
        <f t="shared" si="9"/>
        <v>0</v>
      </c>
      <c r="BE21" s="331"/>
      <c r="BF21" s="331"/>
      <c r="BG21" s="300"/>
      <c r="BH21" s="191">
        <v>0.02</v>
      </c>
      <c r="BI21" s="203">
        <v>0</v>
      </c>
      <c r="BJ21" s="165">
        <f t="shared" si="11"/>
        <v>0</v>
      </c>
      <c r="BK21" s="174"/>
      <c r="BL21" s="167">
        <f t="shared" si="15"/>
        <v>0.1</v>
      </c>
      <c r="BM21" s="167">
        <f t="shared" si="15"/>
        <v>0.03</v>
      </c>
      <c r="BN21" s="165">
        <f t="shared" si="12"/>
        <v>0.3</v>
      </c>
      <c r="BO21" s="332"/>
      <c r="BP21" s="332"/>
      <c r="BQ21" s="300"/>
      <c r="BR21" s="335"/>
      <c r="BS21" s="335"/>
      <c r="BT21" s="300"/>
    </row>
    <row r="22" spans="1:72" x14ac:dyDescent="0.2">
      <c r="A22" s="208"/>
      <c r="B22" s="209"/>
      <c r="C22" s="209"/>
      <c r="D22" s="209"/>
      <c r="E22" s="210"/>
      <c r="F22" s="209"/>
      <c r="G22" s="209"/>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O22" s="186"/>
    </row>
    <row r="23" spans="1:72" x14ac:dyDescent="0.2">
      <c r="B23" s="178"/>
      <c r="C23" s="178"/>
      <c r="D23" s="174"/>
      <c r="E23" s="205"/>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row>
    <row r="24" spans="1:72" x14ac:dyDescent="0.2">
      <c r="B24" s="178"/>
      <c r="C24" s="178"/>
      <c r="D24" s="174"/>
      <c r="E24" s="205"/>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row>
    <row r="25" spans="1:72" x14ac:dyDescent="0.2">
      <c r="B25" s="178"/>
      <c r="C25" s="178"/>
      <c r="D25" s="174"/>
      <c r="E25" s="205"/>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row>
    <row r="26" spans="1:72" x14ac:dyDescent="0.2">
      <c r="B26" s="178"/>
      <c r="C26" s="178"/>
      <c r="D26" s="174"/>
      <c r="E26" s="205"/>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row>
    <row r="27" spans="1:72" x14ac:dyDescent="0.2">
      <c r="B27" s="178"/>
      <c r="C27" s="178"/>
      <c r="D27" s="174"/>
      <c r="E27" s="205"/>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row>
    <row r="28" spans="1:72" x14ac:dyDescent="0.2">
      <c r="B28" s="178"/>
      <c r="C28" s="178"/>
      <c r="D28" s="174"/>
      <c r="E28" s="205"/>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row>
    <row r="29" spans="1:72" x14ac:dyDescent="0.2">
      <c r="B29" s="178"/>
      <c r="C29" s="178"/>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72" x14ac:dyDescent="0.2">
      <c r="B30" s="178"/>
      <c r="C30" s="178"/>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row>
    <row r="31" spans="1:72" x14ac:dyDescent="0.2">
      <c r="B31" s="178"/>
      <c r="C31" s="178"/>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72" x14ac:dyDescent="0.2">
      <c r="B32" s="178"/>
      <c r="C32" s="178"/>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2:36" x14ac:dyDescent="0.2">
      <c r="B33" s="178"/>
      <c r="C33" s="17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2:36" x14ac:dyDescent="0.2">
      <c r="B34" s="178"/>
      <c r="C34" s="178"/>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2:36" x14ac:dyDescent="0.2">
      <c r="B35" s="178"/>
      <c r="C35" s="178"/>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2:36" x14ac:dyDescent="0.2">
      <c r="B36" s="178"/>
      <c r="C36" s="178"/>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2:36" x14ac:dyDescent="0.2">
      <c r="B37" s="178"/>
      <c r="C37" s="178"/>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2:36" x14ac:dyDescent="0.2">
      <c r="B38" s="178"/>
      <c r="C38" s="178"/>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2:36" x14ac:dyDescent="0.2">
      <c r="B39" s="178"/>
      <c r="C39" s="178"/>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2:36" x14ac:dyDescent="0.2">
      <c r="B40" s="178"/>
      <c r="C40" s="178"/>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2:36" x14ac:dyDescent="0.2">
      <c r="B41" s="178"/>
      <c r="C41" s="178"/>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2:36" x14ac:dyDescent="0.2">
      <c r="B42" s="178"/>
      <c r="C42" s="178"/>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row>
    <row r="43" spans="2:36" x14ac:dyDescent="0.2">
      <c r="B43" s="178"/>
      <c r="C43" s="178"/>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row>
    <row r="44" spans="2:36" x14ac:dyDescent="0.2">
      <c r="B44" s="178"/>
      <c r="C44" s="178"/>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row>
    <row r="45" spans="2:36" x14ac:dyDescent="0.2">
      <c r="B45" s="178"/>
      <c r="C45" s="178"/>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row>
    <row r="46" spans="2:36" x14ac:dyDescent="0.2">
      <c r="B46" s="178"/>
      <c r="C46" s="178"/>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row>
    <row r="47" spans="2:36" x14ac:dyDescent="0.2">
      <c r="B47" s="178"/>
      <c r="C47" s="178"/>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row>
    <row r="48" spans="2:36" x14ac:dyDescent="0.2">
      <c r="B48" s="178"/>
      <c r="C48" s="178"/>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row>
    <row r="49" spans="2:36" x14ac:dyDescent="0.2">
      <c r="B49" s="178"/>
      <c r="C49" s="178"/>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row>
    <row r="50" spans="2:36" x14ac:dyDescent="0.2">
      <c r="B50" s="178"/>
      <c r="C50" s="178"/>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row>
    <row r="51" spans="2:36" x14ac:dyDescent="0.2">
      <c r="B51" s="178"/>
      <c r="C51" s="178"/>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row>
    <row r="52" spans="2:36" x14ac:dyDescent="0.2">
      <c r="B52" s="178"/>
      <c r="C52" s="178"/>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row>
    <row r="53" spans="2:36" x14ac:dyDescent="0.2">
      <c r="B53" s="178"/>
      <c r="C53" s="178"/>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row>
    <row r="54" spans="2:36" x14ac:dyDescent="0.2">
      <c r="B54" s="178"/>
      <c r="C54" s="178"/>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row>
    <row r="55" spans="2:36" x14ac:dyDescent="0.2">
      <c r="B55" s="178"/>
      <c r="C55" s="178"/>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row>
    <row r="56" spans="2:36" x14ac:dyDescent="0.2">
      <c r="B56" s="178"/>
      <c r="C56" s="178"/>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row>
    <row r="57" spans="2:36" x14ac:dyDescent="0.2">
      <c r="B57" s="178"/>
      <c r="C57" s="178"/>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row>
    <row r="58" spans="2:36" x14ac:dyDescent="0.2">
      <c r="B58" s="178"/>
      <c r="C58" s="178"/>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row>
    <row r="59" spans="2:36" x14ac:dyDescent="0.2">
      <c r="B59" s="178"/>
      <c r="C59" s="178"/>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row>
    <row r="60" spans="2:36" x14ac:dyDescent="0.2">
      <c r="B60" s="178"/>
      <c r="C60" s="178"/>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row>
    <row r="61" spans="2:36" x14ac:dyDescent="0.2">
      <c r="B61" s="178"/>
      <c r="C61" s="178"/>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row>
    <row r="62" spans="2:36" x14ac:dyDescent="0.2">
      <c r="B62" s="178"/>
      <c r="C62" s="178"/>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row>
    <row r="63" spans="2:36" x14ac:dyDescent="0.2">
      <c r="B63" s="178"/>
      <c r="C63" s="178"/>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row>
    <row r="64" spans="2:36" x14ac:dyDescent="0.2">
      <c r="B64" s="178"/>
      <c r="C64" s="178"/>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row>
    <row r="65" spans="2:85" x14ac:dyDescent="0.2">
      <c r="B65" s="178"/>
      <c r="C65" s="178"/>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row>
    <row r="66" spans="2:85" x14ac:dyDescent="0.2">
      <c r="B66" s="178"/>
      <c r="C66" s="178"/>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row>
    <row r="67" spans="2:85" x14ac:dyDescent="0.2">
      <c r="B67" s="178"/>
      <c r="C67" s="178"/>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row>
    <row r="68" spans="2:85" x14ac:dyDescent="0.2">
      <c r="B68" s="178"/>
      <c r="C68" s="178"/>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row>
    <row r="69" spans="2:85" x14ac:dyDescent="0.2">
      <c r="B69" s="178"/>
      <c r="C69" s="178"/>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row>
    <row r="70" spans="2:85" x14ac:dyDescent="0.2">
      <c r="B70" s="178"/>
      <c r="C70" s="178"/>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row>
    <row r="71" spans="2:85" x14ac:dyDescent="0.2">
      <c r="B71" s="178"/>
      <c r="C71" s="178"/>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row>
    <row r="72" spans="2:85" x14ac:dyDescent="0.2">
      <c r="B72" s="178"/>
      <c r="C72" s="178"/>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row>
    <row r="73" spans="2:85" x14ac:dyDescent="0.2">
      <c r="B73" s="178"/>
      <c r="C73" s="178"/>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row>
    <row r="74" spans="2:85" x14ac:dyDescent="0.2">
      <c r="B74" s="178"/>
      <c r="C74" s="178"/>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row>
    <row r="75" spans="2:85" x14ac:dyDescent="0.2">
      <c r="B75" s="178"/>
      <c r="C75" s="178"/>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row>
    <row r="76" spans="2:85" x14ac:dyDescent="0.2">
      <c r="B76" s="178"/>
      <c r="C76" s="178"/>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row>
    <row r="77" spans="2:85" x14ac:dyDescent="0.2">
      <c r="B77" s="177"/>
      <c r="C77" s="177"/>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row>
    <row r="78" spans="2:85" x14ac:dyDescent="0.2">
      <c r="B78" s="177"/>
      <c r="C78" s="177"/>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row>
    <row r="79" spans="2:85" x14ac:dyDescent="0.2">
      <c r="B79" s="177"/>
      <c r="C79" s="177"/>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row>
    <row r="80" spans="2:85" x14ac:dyDescent="0.2">
      <c r="B80" s="177"/>
      <c r="C80" s="177"/>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row>
    <row r="81" spans="2:85" x14ac:dyDescent="0.2">
      <c r="B81" s="177"/>
      <c r="C81" s="177"/>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row>
    <row r="82" spans="2:85" x14ac:dyDescent="0.2">
      <c r="B82" s="177"/>
      <c r="C82" s="177"/>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row>
    <row r="83" spans="2:85" x14ac:dyDescent="0.2">
      <c r="B83" s="177"/>
      <c r="C83" s="177"/>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row>
    <row r="84" spans="2:85" x14ac:dyDescent="0.2">
      <c r="B84" s="177"/>
      <c r="C84" s="177"/>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row>
    <row r="85" spans="2:85" x14ac:dyDescent="0.2">
      <c r="B85" s="177"/>
      <c r="C85" s="177"/>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row>
    <row r="86" spans="2:85" x14ac:dyDescent="0.2">
      <c r="B86" s="177"/>
      <c r="C86" s="177"/>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row>
    <row r="87" spans="2:85" x14ac:dyDescent="0.2">
      <c r="B87" s="177"/>
      <c r="C87" s="177"/>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row>
    <row r="88" spans="2:85" x14ac:dyDescent="0.2">
      <c r="B88" s="177"/>
      <c r="C88" s="177"/>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row>
    <row r="89" spans="2:85" x14ac:dyDescent="0.2">
      <c r="B89" s="177"/>
      <c r="C89" s="177"/>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row>
    <row r="90" spans="2:85" x14ac:dyDescent="0.2">
      <c r="B90" s="177"/>
      <c r="C90" s="177"/>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row>
    <row r="91" spans="2:85" x14ac:dyDescent="0.2">
      <c r="B91" s="177"/>
      <c r="C91" s="177"/>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row>
    <row r="92" spans="2:85" x14ac:dyDescent="0.2">
      <c r="B92" s="177"/>
      <c r="C92" s="177"/>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row>
    <row r="93" spans="2:85" x14ac:dyDescent="0.2">
      <c r="B93" s="177"/>
      <c r="C93" s="177"/>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row>
    <row r="94" spans="2:85" x14ac:dyDescent="0.2">
      <c r="B94" s="177"/>
      <c r="C94" s="177"/>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row>
    <row r="95" spans="2:85" x14ac:dyDescent="0.2">
      <c r="B95" s="177"/>
      <c r="C95" s="177"/>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row>
    <row r="96" spans="2:85" x14ac:dyDescent="0.2">
      <c r="B96" s="177"/>
      <c r="C96" s="177"/>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row>
    <row r="97" spans="2:85" x14ac:dyDescent="0.2">
      <c r="B97" s="177"/>
      <c r="C97" s="177"/>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row>
    <row r="98" spans="2:85" x14ac:dyDescent="0.2">
      <c r="B98" s="177"/>
      <c r="C98" s="177"/>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row>
    <row r="99" spans="2:85" x14ac:dyDescent="0.2">
      <c r="B99" s="177"/>
      <c r="C99" s="177"/>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c r="CF99" s="166"/>
      <c r="CG99" s="166"/>
    </row>
    <row r="100" spans="2:85" x14ac:dyDescent="0.2">
      <c r="B100" s="177"/>
      <c r="C100" s="177"/>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row>
    <row r="101" spans="2:85" x14ac:dyDescent="0.2">
      <c r="B101" s="177"/>
      <c r="C101" s="177"/>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row>
    <row r="102" spans="2:85" x14ac:dyDescent="0.2">
      <c r="B102" s="177"/>
      <c r="C102" s="177"/>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row>
    <row r="103" spans="2:85" x14ac:dyDescent="0.2">
      <c r="B103" s="177"/>
      <c r="C103" s="177"/>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row>
    <row r="104" spans="2:85" x14ac:dyDescent="0.2">
      <c r="B104" s="177"/>
      <c r="C104" s="177"/>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row>
    <row r="105" spans="2:85" x14ac:dyDescent="0.2">
      <c r="B105" s="177"/>
      <c r="C105" s="177"/>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row>
    <row r="106" spans="2:85" x14ac:dyDescent="0.2">
      <c r="B106" s="177"/>
      <c r="C106" s="177"/>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row>
    <row r="107" spans="2:85" x14ac:dyDescent="0.2">
      <c r="B107" s="177"/>
      <c r="C107" s="177"/>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row>
    <row r="108" spans="2:85" x14ac:dyDescent="0.2">
      <c r="B108" s="177"/>
      <c r="C108" s="177"/>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row>
    <row r="109" spans="2:85" x14ac:dyDescent="0.2">
      <c r="B109" s="177"/>
      <c r="C109" s="177"/>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row>
    <row r="110" spans="2:85" x14ac:dyDescent="0.2">
      <c r="B110" s="177"/>
      <c r="C110" s="177"/>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row>
    <row r="111" spans="2:85" x14ac:dyDescent="0.2">
      <c r="B111" s="177"/>
      <c r="C111" s="177"/>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row>
    <row r="112" spans="2:85" x14ac:dyDescent="0.2">
      <c r="B112" s="177"/>
      <c r="C112" s="177"/>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row>
    <row r="113" spans="2:85" x14ac:dyDescent="0.2">
      <c r="B113" s="177"/>
      <c r="C113" s="177"/>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row>
    <row r="114" spans="2:85" x14ac:dyDescent="0.2">
      <c r="B114" s="177"/>
      <c r="C114" s="177"/>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row>
    <row r="115" spans="2:85" x14ac:dyDescent="0.2">
      <c r="B115" s="177"/>
      <c r="C115" s="177"/>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row>
    <row r="116" spans="2:85" x14ac:dyDescent="0.2">
      <c r="B116" s="177"/>
      <c r="C116" s="177"/>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row>
    <row r="117" spans="2:85" x14ac:dyDescent="0.2">
      <c r="B117" s="177"/>
      <c r="C117" s="177"/>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row>
    <row r="118" spans="2:85" x14ac:dyDescent="0.2">
      <c r="B118" s="177"/>
      <c r="C118" s="177"/>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row>
    <row r="119" spans="2:85" x14ac:dyDescent="0.2">
      <c r="B119" s="177"/>
      <c r="C119" s="177"/>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row>
    <row r="120" spans="2:85" x14ac:dyDescent="0.2">
      <c r="B120" s="177"/>
      <c r="C120" s="177"/>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row>
    <row r="121" spans="2:85" x14ac:dyDescent="0.2">
      <c r="B121" s="177"/>
      <c r="C121" s="177"/>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row>
    <row r="122" spans="2:85" x14ac:dyDescent="0.2">
      <c r="B122" s="177"/>
      <c r="C122" s="177"/>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row>
    <row r="123" spans="2:85" x14ac:dyDescent="0.2">
      <c r="B123" s="177"/>
      <c r="C123" s="177"/>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row>
    <row r="124" spans="2:85" x14ac:dyDescent="0.2">
      <c r="B124" s="177"/>
      <c r="C124" s="177"/>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row>
    <row r="125" spans="2:85" x14ac:dyDescent="0.2">
      <c r="B125" s="177"/>
      <c r="C125" s="177"/>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row>
    <row r="126" spans="2:85" x14ac:dyDescent="0.2">
      <c r="B126" s="177"/>
      <c r="C126" s="177"/>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row>
    <row r="127" spans="2:85" x14ac:dyDescent="0.2">
      <c r="B127" s="177"/>
      <c r="C127" s="177"/>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row>
    <row r="128" spans="2:85" x14ac:dyDescent="0.2">
      <c r="B128" s="177"/>
      <c r="C128" s="177"/>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row>
    <row r="129" spans="2:85" x14ac:dyDescent="0.2">
      <c r="B129" s="177"/>
      <c r="C129" s="177"/>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row>
    <row r="130" spans="2:85" x14ac:dyDescent="0.2">
      <c r="B130" s="177"/>
      <c r="C130" s="177"/>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row>
    <row r="131" spans="2:85" x14ac:dyDescent="0.2">
      <c r="B131" s="177"/>
      <c r="C131" s="177"/>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row>
    <row r="132" spans="2:85" x14ac:dyDescent="0.2">
      <c r="B132" s="177"/>
      <c r="C132" s="177"/>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row>
    <row r="133" spans="2:85" x14ac:dyDescent="0.2">
      <c r="B133" s="177"/>
      <c r="C133" s="177"/>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row>
    <row r="134" spans="2:85" x14ac:dyDescent="0.2">
      <c r="B134" s="177"/>
      <c r="C134" s="177"/>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row>
    <row r="135" spans="2:85" x14ac:dyDescent="0.2">
      <c r="B135" s="177"/>
      <c r="C135" s="177"/>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row>
    <row r="136" spans="2:85" x14ac:dyDescent="0.2">
      <c r="B136" s="177"/>
      <c r="C136" s="177"/>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row>
    <row r="137" spans="2:85" x14ac:dyDescent="0.2">
      <c r="B137" s="177"/>
      <c r="C137" s="177"/>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row>
    <row r="138" spans="2:85" x14ac:dyDescent="0.2">
      <c r="B138" s="177"/>
      <c r="C138" s="177"/>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row>
    <row r="139" spans="2:85" x14ac:dyDescent="0.2">
      <c r="B139" s="177"/>
      <c r="C139" s="177"/>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row>
    <row r="140" spans="2:85" x14ac:dyDescent="0.2">
      <c r="B140" s="177"/>
      <c r="C140" s="177"/>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row>
    <row r="141" spans="2:85" x14ac:dyDescent="0.2">
      <c r="B141" s="177"/>
      <c r="C141" s="177"/>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row>
    <row r="142" spans="2:85" x14ac:dyDescent="0.2">
      <c r="B142" s="177"/>
      <c r="C142" s="177"/>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c r="CF142" s="166"/>
      <c r="CG142" s="166"/>
    </row>
    <row r="143" spans="2:85" x14ac:dyDescent="0.2">
      <c r="B143" s="177"/>
      <c r="C143" s="177"/>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c r="CF143" s="166"/>
      <c r="CG143" s="166"/>
    </row>
    <row r="144" spans="2:85" x14ac:dyDescent="0.2">
      <c r="B144" s="177"/>
      <c r="C144" s="177"/>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c r="CF144" s="166"/>
      <c r="CG144" s="166"/>
    </row>
    <row r="145" spans="2:85" x14ac:dyDescent="0.2">
      <c r="B145" s="177"/>
      <c r="C145" s="177"/>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row>
    <row r="146" spans="2:85" x14ac:dyDescent="0.2">
      <c r="B146" s="177"/>
      <c r="C146" s="177"/>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row>
    <row r="147" spans="2:85" x14ac:dyDescent="0.2">
      <c r="B147" s="177"/>
      <c r="C147" s="177"/>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row>
    <row r="148" spans="2:85" x14ac:dyDescent="0.2">
      <c r="B148" s="177"/>
      <c r="C148" s="177"/>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row>
    <row r="149" spans="2:85" x14ac:dyDescent="0.2">
      <c r="B149" s="177"/>
      <c r="C149" s="177"/>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row>
    <row r="150" spans="2:85" x14ac:dyDescent="0.2">
      <c r="B150" s="177"/>
      <c r="C150" s="177"/>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row>
    <row r="151" spans="2:85" x14ac:dyDescent="0.2">
      <c r="B151" s="177"/>
      <c r="C151" s="177"/>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row>
    <row r="152" spans="2:85" x14ac:dyDescent="0.2">
      <c r="B152" s="177"/>
      <c r="C152" s="177"/>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row>
    <row r="153" spans="2:85" x14ac:dyDescent="0.2">
      <c r="B153" s="177"/>
      <c r="C153" s="177"/>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row>
    <row r="154" spans="2:85" x14ac:dyDescent="0.2">
      <c r="B154" s="177"/>
      <c r="C154" s="177"/>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row>
    <row r="155" spans="2:85" x14ac:dyDescent="0.2">
      <c r="B155" s="177"/>
      <c r="C155" s="177"/>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row>
    <row r="156" spans="2:85" x14ac:dyDescent="0.2">
      <c r="B156" s="177"/>
      <c r="C156" s="177"/>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row>
    <row r="157" spans="2:85" x14ac:dyDescent="0.2">
      <c r="B157" s="177"/>
      <c r="C157" s="177"/>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row>
    <row r="158" spans="2:85" x14ac:dyDescent="0.2">
      <c r="B158" s="177"/>
      <c r="C158" s="177"/>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row>
    <row r="159" spans="2:85" x14ac:dyDescent="0.2">
      <c r="B159" s="177"/>
      <c r="C159" s="177"/>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row>
    <row r="160" spans="2:85" x14ac:dyDescent="0.2">
      <c r="B160" s="177"/>
      <c r="C160" s="177"/>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row>
    <row r="161" spans="2:85" x14ac:dyDescent="0.2">
      <c r="B161" s="177"/>
      <c r="C161" s="177"/>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row>
    <row r="162" spans="2:85" x14ac:dyDescent="0.2">
      <c r="B162" s="177"/>
      <c r="C162" s="177"/>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row>
    <row r="163" spans="2:85" x14ac:dyDescent="0.2">
      <c r="B163" s="177"/>
      <c r="C163" s="177"/>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row>
    <row r="164" spans="2:85" x14ac:dyDescent="0.2">
      <c r="B164" s="177"/>
      <c r="C164" s="177"/>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row>
    <row r="165" spans="2:85" x14ac:dyDescent="0.2">
      <c r="B165" s="177"/>
      <c r="C165" s="177"/>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row>
    <row r="166" spans="2:85" x14ac:dyDescent="0.2">
      <c r="B166" s="177"/>
      <c r="C166" s="177"/>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row>
    <row r="167" spans="2:85" x14ac:dyDescent="0.2">
      <c r="B167" s="177"/>
      <c r="C167" s="177"/>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row>
    <row r="168" spans="2:85" x14ac:dyDescent="0.2">
      <c r="B168" s="177"/>
      <c r="C168" s="177"/>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row>
    <row r="169" spans="2:85" x14ac:dyDescent="0.2">
      <c r="B169" s="177"/>
      <c r="C169" s="177"/>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row>
    <row r="170" spans="2:85" x14ac:dyDescent="0.2">
      <c r="B170" s="177"/>
      <c r="C170" s="177"/>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row>
    <row r="171" spans="2:85" x14ac:dyDescent="0.2">
      <c r="B171" s="177"/>
      <c r="C171" s="177"/>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row>
    <row r="172" spans="2:85" x14ac:dyDescent="0.2">
      <c r="B172" s="177"/>
      <c r="C172" s="177"/>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row>
    <row r="173" spans="2:85" x14ac:dyDescent="0.2">
      <c r="B173" s="177"/>
      <c r="C173" s="177"/>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row>
    <row r="174" spans="2:85" x14ac:dyDescent="0.2">
      <c r="B174" s="177"/>
      <c r="C174" s="177"/>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row>
    <row r="175" spans="2:85" x14ac:dyDescent="0.2">
      <c r="B175" s="177"/>
      <c r="C175" s="177"/>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row>
    <row r="176" spans="2:85" x14ac:dyDescent="0.2">
      <c r="B176" s="177"/>
      <c r="C176" s="177"/>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row>
    <row r="177" spans="2:85" x14ac:dyDescent="0.2">
      <c r="B177" s="177"/>
      <c r="C177" s="177"/>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row>
    <row r="178" spans="2:85" x14ac:dyDescent="0.2">
      <c r="B178" s="177"/>
      <c r="C178" s="177"/>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row>
    <row r="179" spans="2:85" x14ac:dyDescent="0.2">
      <c r="B179" s="177"/>
      <c r="C179" s="177"/>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row>
    <row r="180" spans="2:85" x14ac:dyDescent="0.2">
      <c r="B180" s="177"/>
      <c r="C180" s="177"/>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row>
    <row r="181" spans="2:85" x14ac:dyDescent="0.2">
      <c r="B181" s="177"/>
      <c r="C181" s="177"/>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row>
    <row r="182" spans="2:85" x14ac:dyDescent="0.2">
      <c r="B182" s="177"/>
      <c r="C182" s="177"/>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row>
    <row r="183" spans="2:85" x14ac:dyDescent="0.2">
      <c r="B183" s="177"/>
      <c r="C183" s="177"/>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c r="CF183" s="166"/>
      <c r="CG183" s="166"/>
    </row>
    <row r="184" spans="2:85" x14ac:dyDescent="0.2">
      <c r="B184" s="177"/>
      <c r="C184" s="177"/>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c r="CF184" s="166"/>
      <c r="CG184" s="166"/>
    </row>
    <row r="185" spans="2:85" x14ac:dyDescent="0.2">
      <c r="B185" s="177"/>
      <c r="C185" s="177"/>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row>
    <row r="186" spans="2:85" x14ac:dyDescent="0.2">
      <c r="B186" s="177"/>
      <c r="C186" s="177"/>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row>
    <row r="187" spans="2:85" x14ac:dyDescent="0.2">
      <c r="B187" s="177"/>
      <c r="C187" s="177"/>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c r="CF187" s="166"/>
      <c r="CG187" s="166"/>
    </row>
    <row r="188" spans="2:85" x14ac:dyDescent="0.2">
      <c r="B188" s="177"/>
      <c r="C188" s="177"/>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c r="CF188" s="166"/>
      <c r="CG188" s="166"/>
    </row>
    <row r="189" spans="2:85" x14ac:dyDescent="0.2">
      <c r="B189" s="177"/>
      <c r="C189" s="177"/>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row>
    <row r="190" spans="2:85" x14ac:dyDescent="0.2">
      <c r="B190" s="177"/>
      <c r="C190" s="177"/>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row>
    <row r="191" spans="2:85" x14ac:dyDescent="0.2">
      <c r="B191" s="177"/>
      <c r="C191" s="177"/>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c r="CF191" s="166"/>
      <c r="CG191" s="166"/>
    </row>
    <row r="192" spans="2:85" x14ac:dyDescent="0.2">
      <c r="B192" s="177"/>
      <c r="C192" s="177"/>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c r="CF192" s="166"/>
      <c r="CG192" s="166"/>
    </row>
    <row r="193" spans="2:85" x14ac:dyDescent="0.2">
      <c r="B193" s="177"/>
      <c r="C193" s="177"/>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row>
    <row r="194" spans="2:85" x14ac:dyDescent="0.2">
      <c r="B194" s="177"/>
      <c r="C194" s="177"/>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row>
    <row r="195" spans="2:85" x14ac:dyDescent="0.2">
      <c r="B195" s="177"/>
      <c r="C195" s="177"/>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c r="CF195" s="166"/>
      <c r="CG195" s="166"/>
    </row>
    <row r="196" spans="2:85" x14ac:dyDescent="0.2">
      <c r="B196" s="177"/>
      <c r="C196" s="177"/>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c r="CF196" s="166"/>
      <c r="CG196" s="166"/>
    </row>
    <row r="197" spans="2:85" x14ac:dyDescent="0.2">
      <c r="B197" s="177"/>
      <c r="C197" s="177"/>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row>
    <row r="198" spans="2:85" x14ac:dyDescent="0.2">
      <c r="B198" s="177"/>
      <c r="C198" s="177"/>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row>
    <row r="199" spans="2:85" x14ac:dyDescent="0.2">
      <c r="B199" s="177"/>
      <c r="C199" s="177"/>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c r="CF199" s="166"/>
      <c r="CG199" s="166"/>
    </row>
    <row r="200" spans="2:85" x14ac:dyDescent="0.2">
      <c r="B200" s="177"/>
      <c r="C200" s="177"/>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c r="CF200" s="166"/>
      <c r="CG200" s="166"/>
    </row>
    <row r="201" spans="2:85" x14ac:dyDescent="0.2">
      <c r="B201" s="177"/>
      <c r="C201" s="177"/>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row>
    <row r="202" spans="2:85" x14ac:dyDescent="0.2">
      <c r="B202" s="177"/>
      <c r="C202" s="177"/>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row>
    <row r="203" spans="2:85" x14ac:dyDescent="0.2">
      <c r="B203" s="177"/>
      <c r="C203" s="177"/>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c r="CF203" s="166"/>
      <c r="CG203" s="166"/>
    </row>
    <row r="204" spans="2:85" x14ac:dyDescent="0.2">
      <c r="B204" s="177"/>
      <c r="C204" s="177"/>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c r="CF204" s="166"/>
      <c r="CG204" s="166"/>
    </row>
    <row r="205" spans="2:85" x14ac:dyDescent="0.2">
      <c r="B205" s="177"/>
      <c r="C205" s="177"/>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c r="CF205" s="166"/>
      <c r="CG205" s="166"/>
    </row>
    <row r="206" spans="2:85" x14ac:dyDescent="0.2">
      <c r="B206" s="177"/>
      <c r="C206" s="177"/>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c r="CF206" s="166"/>
      <c r="CG206" s="166"/>
    </row>
    <row r="207" spans="2:85" x14ac:dyDescent="0.2">
      <c r="B207" s="177"/>
      <c r="C207" s="177"/>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c r="CF207" s="166"/>
      <c r="CG207" s="166"/>
    </row>
    <row r="208" spans="2:85" x14ac:dyDescent="0.2">
      <c r="B208" s="177"/>
      <c r="C208" s="177"/>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c r="CF208" s="166"/>
      <c r="CG208" s="166"/>
    </row>
    <row r="209" spans="2:85" x14ac:dyDescent="0.2">
      <c r="B209" s="177"/>
      <c r="C209" s="177"/>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c r="CF209" s="166"/>
      <c r="CG209" s="166"/>
    </row>
    <row r="210" spans="2:85" x14ac:dyDescent="0.2">
      <c r="B210" s="177"/>
      <c r="C210" s="177"/>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c r="CF210" s="166"/>
      <c r="CG210" s="166"/>
    </row>
    <row r="211" spans="2:85" x14ac:dyDescent="0.2">
      <c r="B211" s="177"/>
      <c r="C211" s="177"/>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c r="CF211" s="166"/>
      <c r="CG211" s="166"/>
    </row>
    <row r="212" spans="2:85" x14ac:dyDescent="0.2">
      <c r="B212" s="177"/>
      <c r="C212" s="177"/>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c r="CF212" s="166"/>
      <c r="CG212" s="166"/>
    </row>
    <row r="213" spans="2:85" x14ac:dyDescent="0.2">
      <c r="B213" s="177"/>
      <c r="C213" s="177"/>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c r="CF213" s="166"/>
      <c r="CG213" s="166"/>
    </row>
    <row r="214" spans="2:85" x14ac:dyDescent="0.2">
      <c r="B214" s="177"/>
      <c r="C214" s="177"/>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c r="CF214" s="166"/>
      <c r="CG214" s="166"/>
    </row>
    <row r="215" spans="2:85" x14ac:dyDescent="0.2">
      <c r="B215" s="177"/>
      <c r="C215" s="177"/>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c r="CF215" s="166"/>
      <c r="CG215" s="166"/>
    </row>
    <row r="216" spans="2:85" x14ac:dyDescent="0.2">
      <c r="B216" s="177"/>
      <c r="C216" s="177"/>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c r="CF216" s="166"/>
      <c r="CG216" s="166"/>
    </row>
    <row r="217" spans="2:85" x14ac:dyDescent="0.2">
      <c r="B217" s="177"/>
      <c r="C217" s="177"/>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c r="CF217" s="166"/>
      <c r="CG217" s="166"/>
    </row>
    <row r="218" spans="2:85" x14ac:dyDescent="0.2">
      <c r="B218" s="177"/>
      <c r="C218" s="177"/>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c r="CF218" s="166"/>
      <c r="CG218" s="166"/>
    </row>
    <row r="219" spans="2:85" x14ac:dyDescent="0.2">
      <c r="B219" s="177"/>
      <c r="C219" s="177"/>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c r="CF219" s="166"/>
      <c r="CG219" s="166"/>
    </row>
    <row r="220" spans="2:85" x14ac:dyDescent="0.2">
      <c r="B220" s="177"/>
      <c r="C220" s="177"/>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c r="CF220" s="166"/>
      <c r="CG220" s="166"/>
    </row>
    <row r="221" spans="2:85" x14ac:dyDescent="0.2">
      <c r="B221" s="177"/>
      <c r="C221" s="177"/>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c r="CF221" s="166"/>
      <c r="CG221" s="166"/>
    </row>
    <row r="222" spans="2:85" x14ac:dyDescent="0.2">
      <c r="B222" s="177"/>
      <c r="C222" s="177"/>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c r="CF222" s="166"/>
      <c r="CG222" s="166"/>
    </row>
    <row r="223" spans="2:85" x14ac:dyDescent="0.2">
      <c r="B223" s="177"/>
      <c r="C223" s="177"/>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c r="CF223" s="166"/>
      <c r="CG223" s="166"/>
    </row>
    <row r="224" spans="2:85" x14ac:dyDescent="0.2">
      <c r="B224" s="177"/>
      <c r="C224" s="177"/>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c r="CF224" s="166"/>
      <c r="CG224" s="166"/>
    </row>
    <row r="225" spans="2:85" x14ac:dyDescent="0.2">
      <c r="B225" s="177"/>
      <c r="C225" s="177"/>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c r="CF225" s="166"/>
      <c r="CG225" s="166"/>
    </row>
    <row r="226" spans="2:85" x14ac:dyDescent="0.2">
      <c r="B226" s="177"/>
      <c r="C226" s="177"/>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c r="CF226" s="166"/>
      <c r="CG226" s="166"/>
    </row>
    <row r="227" spans="2:85" x14ac:dyDescent="0.2">
      <c r="B227" s="177"/>
      <c r="C227" s="177"/>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c r="CF227" s="166"/>
      <c r="CG227" s="166"/>
    </row>
    <row r="228" spans="2:85" x14ac:dyDescent="0.2">
      <c r="B228" s="177"/>
      <c r="C228" s="177"/>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c r="CF228" s="166"/>
      <c r="CG228" s="166"/>
    </row>
    <row r="229" spans="2:85" x14ac:dyDescent="0.2">
      <c r="B229" s="177"/>
      <c r="C229" s="177"/>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c r="CF229" s="166"/>
      <c r="CG229" s="166"/>
    </row>
    <row r="230" spans="2:85" x14ac:dyDescent="0.2">
      <c r="B230" s="177"/>
      <c r="C230" s="177"/>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c r="CF230" s="166"/>
      <c r="CG230" s="166"/>
    </row>
    <row r="231" spans="2:85" x14ac:dyDescent="0.2">
      <c r="B231" s="177"/>
      <c r="C231" s="177"/>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c r="CF231" s="166"/>
      <c r="CG231" s="166"/>
    </row>
    <row r="232" spans="2:85" x14ac:dyDescent="0.2">
      <c r="B232" s="177"/>
      <c r="C232" s="177"/>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c r="CF232" s="166"/>
      <c r="CG232" s="166"/>
    </row>
    <row r="233" spans="2:85" x14ac:dyDescent="0.2">
      <c r="B233" s="177"/>
      <c r="C233" s="177"/>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c r="CF233" s="166"/>
      <c r="CG233" s="166"/>
    </row>
    <row r="234" spans="2:85" x14ac:dyDescent="0.2">
      <c r="B234" s="177"/>
      <c r="C234" s="177"/>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6"/>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c r="CF234" s="166"/>
      <c r="CG234" s="166"/>
    </row>
    <row r="235" spans="2:85" x14ac:dyDescent="0.2">
      <c r="B235" s="177"/>
      <c r="C235" s="177"/>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c r="CF235" s="166"/>
      <c r="CG235" s="166"/>
    </row>
    <row r="236" spans="2:85" x14ac:dyDescent="0.2">
      <c r="B236" s="177"/>
      <c r="C236" s="177"/>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c r="CF236" s="166"/>
      <c r="CG236" s="166"/>
    </row>
    <row r="237" spans="2:85" x14ac:dyDescent="0.2">
      <c r="B237" s="177"/>
      <c r="C237" s="177"/>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c r="CF237" s="166"/>
      <c r="CG237" s="166"/>
    </row>
    <row r="238" spans="2:85" x14ac:dyDescent="0.2">
      <c r="B238" s="177"/>
      <c r="C238" s="177"/>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row>
    <row r="239" spans="2:85" x14ac:dyDescent="0.2">
      <c r="B239" s="177"/>
      <c r="C239" s="177"/>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row>
    <row r="240" spans="2:85" x14ac:dyDescent="0.2">
      <c r="B240" s="177"/>
      <c r="C240" s="177"/>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row>
    <row r="241" spans="2:85" x14ac:dyDescent="0.2">
      <c r="B241" s="177"/>
      <c r="C241" s="177"/>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c r="CF241" s="166"/>
      <c r="CG241" s="166"/>
    </row>
    <row r="242" spans="2:85" x14ac:dyDescent="0.2">
      <c r="B242" s="177"/>
      <c r="C242" s="177"/>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row>
    <row r="243" spans="2:85" x14ac:dyDescent="0.2">
      <c r="B243" s="177"/>
      <c r="C243" s="177"/>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row>
    <row r="244" spans="2:85" x14ac:dyDescent="0.2">
      <c r="B244" s="177"/>
      <c r="C244" s="177"/>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row>
    <row r="245" spans="2:85" x14ac:dyDescent="0.2">
      <c r="B245" s="177"/>
      <c r="C245" s="177"/>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row>
    <row r="246" spans="2:85" x14ac:dyDescent="0.2">
      <c r="B246" s="177"/>
      <c r="C246" s="177"/>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row>
    <row r="247" spans="2:85" x14ac:dyDescent="0.2">
      <c r="B247" s="177"/>
      <c r="C247" s="177"/>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row>
    <row r="248" spans="2:85" x14ac:dyDescent="0.2">
      <c r="B248" s="177"/>
      <c r="C248" s="177"/>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row>
    <row r="249" spans="2:85" x14ac:dyDescent="0.2">
      <c r="B249" s="177"/>
      <c r="C249" s="177"/>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row>
    <row r="250" spans="2:85" x14ac:dyDescent="0.2">
      <c r="B250" s="177"/>
      <c r="C250" s="177"/>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row>
    <row r="251" spans="2:85" x14ac:dyDescent="0.2">
      <c r="B251" s="177"/>
      <c r="C251" s="177"/>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row>
    <row r="252" spans="2:85" x14ac:dyDescent="0.2">
      <c r="B252" s="177"/>
      <c r="C252" s="177"/>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row>
    <row r="253" spans="2:85" x14ac:dyDescent="0.2">
      <c r="B253" s="177"/>
      <c r="C253" s="177"/>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row>
    <row r="254" spans="2:85" x14ac:dyDescent="0.2">
      <c r="B254" s="177"/>
      <c r="C254" s="177"/>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row>
    <row r="255" spans="2:85" x14ac:dyDescent="0.2">
      <c r="B255" s="177"/>
      <c r="C255" s="177"/>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row>
    <row r="256" spans="2:85" x14ac:dyDescent="0.2">
      <c r="B256" s="177"/>
      <c r="C256" s="177"/>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row>
    <row r="257" spans="2:85" x14ac:dyDescent="0.2">
      <c r="B257" s="177"/>
      <c r="C257" s="177"/>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row>
    <row r="258" spans="2:85" x14ac:dyDescent="0.2">
      <c r="B258" s="177"/>
      <c r="C258" s="177"/>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row>
    <row r="259" spans="2:85" x14ac:dyDescent="0.2">
      <c r="B259" s="177"/>
      <c r="C259" s="177"/>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row>
    <row r="260" spans="2:85" x14ac:dyDescent="0.2">
      <c r="B260" s="177"/>
      <c r="C260" s="177"/>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c r="CF260" s="166"/>
      <c r="CG260" s="166"/>
    </row>
    <row r="261" spans="2:85" x14ac:dyDescent="0.2">
      <c r="B261" s="177"/>
      <c r="C261" s="177"/>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row>
    <row r="262" spans="2:85" x14ac:dyDescent="0.2">
      <c r="B262" s="177"/>
      <c r="C262" s="177"/>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row>
    <row r="263" spans="2:85" x14ac:dyDescent="0.2">
      <c r="B263" s="177"/>
      <c r="C263" s="177"/>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row>
    <row r="264" spans="2:85" x14ac:dyDescent="0.2">
      <c r="B264" s="177"/>
      <c r="C264" s="177"/>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c r="CF264" s="166"/>
      <c r="CG264" s="166"/>
    </row>
    <row r="265" spans="2:85" x14ac:dyDescent="0.2">
      <c r="B265" s="177"/>
      <c r="C265" s="177"/>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c r="CF265" s="166"/>
      <c r="CG265" s="166"/>
    </row>
    <row r="266" spans="2:85" x14ac:dyDescent="0.2">
      <c r="B266" s="177"/>
      <c r="C266" s="177"/>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c r="AG266" s="166"/>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c r="CF266" s="166"/>
      <c r="CG266" s="166"/>
    </row>
    <row r="267" spans="2:85" x14ac:dyDescent="0.2">
      <c r="B267" s="177"/>
      <c r="C267" s="177"/>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c r="AA267" s="166"/>
      <c r="AB267" s="166"/>
      <c r="AC267" s="166"/>
      <c r="AD267" s="166"/>
      <c r="AE267" s="166"/>
      <c r="AF267" s="166"/>
      <c r="AG267" s="166"/>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c r="CF267" s="166"/>
      <c r="CG267" s="166"/>
    </row>
    <row r="268" spans="2:85" x14ac:dyDescent="0.2">
      <c r="B268" s="177"/>
      <c r="C268" s="177"/>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c r="CF268" s="166"/>
      <c r="CG268" s="166"/>
    </row>
    <row r="269" spans="2:85" x14ac:dyDescent="0.2">
      <c r="B269" s="177"/>
      <c r="C269" s="177"/>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c r="CF269" s="166"/>
      <c r="CG269" s="166"/>
    </row>
    <row r="270" spans="2:85" x14ac:dyDescent="0.2">
      <c r="B270" s="177"/>
      <c r="C270" s="177"/>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c r="CF270" s="166"/>
      <c r="CG270" s="166"/>
    </row>
    <row r="271" spans="2:85" x14ac:dyDescent="0.2">
      <c r="B271" s="177"/>
      <c r="C271" s="177"/>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row>
    <row r="272" spans="2:85" x14ac:dyDescent="0.2">
      <c r="B272" s="177"/>
      <c r="C272" s="177"/>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row>
    <row r="273" spans="2:85" x14ac:dyDescent="0.2">
      <c r="B273" s="177"/>
      <c r="C273" s="177"/>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row>
    <row r="274" spans="2:85" x14ac:dyDescent="0.2">
      <c r="B274" s="177"/>
      <c r="C274" s="177"/>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row>
    <row r="275" spans="2:85" x14ac:dyDescent="0.2">
      <c r="B275" s="177"/>
      <c r="C275" s="177"/>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row>
    <row r="276" spans="2:85" x14ac:dyDescent="0.2">
      <c r="B276" s="177"/>
      <c r="C276" s="177"/>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c r="CF276" s="166"/>
      <c r="CG276" s="166"/>
    </row>
    <row r="277" spans="2:85" x14ac:dyDescent="0.2">
      <c r="B277" s="177"/>
      <c r="C277" s="177"/>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c r="CF277" s="166"/>
      <c r="CG277" s="166"/>
    </row>
    <row r="278" spans="2:85" x14ac:dyDescent="0.2">
      <c r="B278" s="177"/>
      <c r="C278" s="177"/>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c r="CF278" s="166"/>
      <c r="CG278" s="166"/>
    </row>
    <row r="279" spans="2:85" x14ac:dyDescent="0.2">
      <c r="B279" s="177"/>
      <c r="C279" s="177"/>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c r="CF279" s="166"/>
      <c r="CG279" s="166"/>
    </row>
    <row r="280" spans="2:85" x14ac:dyDescent="0.2">
      <c r="B280" s="177"/>
      <c r="C280" s="177"/>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c r="CF280" s="166"/>
      <c r="CG280" s="166"/>
    </row>
    <row r="281" spans="2:85" x14ac:dyDescent="0.2">
      <c r="B281" s="177"/>
      <c r="C281" s="177"/>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c r="CF281" s="166"/>
      <c r="CG281" s="166"/>
    </row>
    <row r="282" spans="2:85" x14ac:dyDescent="0.2">
      <c r="B282" s="177"/>
      <c r="C282" s="177"/>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c r="CF282" s="166"/>
      <c r="CG282" s="166"/>
    </row>
    <row r="283" spans="2:85" x14ac:dyDescent="0.2">
      <c r="B283" s="177"/>
      <c r="C283" s="177"/>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c r="CF283" s="166"/>
      <c r="CG283" s="166"/>
    </row>
    <row r="284" spans="2:85" x14ac:dyDescent="0.2">
      <c r="B284" s="177"/>
      <c r="C284" s="177"/>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c r="CF284" s="166"/>
      <c r="CG284" s="166"/>
    </row>
    <row r="285" spans="2:85" x14ac:dyDescent="0.2">
      <c r="B285" s="177"/>
      <c r="C285" s="177"/>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c r="CF285" s="166"/>
      <c r="CG285" s="166"/>
    </row>
    <row r="286" spans="2:85" x14ac:dyDescent="0.2">
      <c r="B286" s="177"/>
      <c r="C286" s="177"/>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c r="CF286" s="166"/>
      <c r="CG286" s="166"/>
    </row>
    <row r="287" spans="2:85" x14ac:dyDescent="0.2">
      <c r="B287" s="177"/>
      <c r="C287" s="177"/>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c r="CF287" s="166"/>
      <c r="CG287" s="166"/>
    </row>
    <row r="288" spans="2:85" x14ac:dyDescent="0.2">
      <c r="B288" s="177"/>
      <c r="C288" s="177"/>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c r="CF288" s="166"/>
      <c r="CG288" s="166"/>
    </row>
    <row r="289" spans="2:85" x14ac:dyDescent="0.2">
      <c r="B289" s="177"/>
      <c r="C289" s="177"/>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c r="CF289" s="166"/>
      <c r="CG289" s="166"/>
    </row>
    <row r="290" spans="2:85" x14ac:dyDescent="0.2">
      <c r="B290" s="177"/>
      <c r="C290" s="177"/>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c r="CF290" s="166"/>
      <c r="CG290" s="166"/>
    </row>
    <row r="291" spans="2:85" x14ac:dyDescent="0.2">
      <c r="B291" s="177"/>
      <c r="C291" s="177"/>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c r="CF291" s="166"/>
      <c r="CG291" s="166"/>
    </row>
    <row r="292" spans="2:85" x14ac:dyDescent="0.2">
      <c r="B292" s="177"/>
      <c r="C292" s="177"/>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c r="CF292" s="166"/>
      <c r="CG292" s="166"/>
    </row>
    <row r="293" spans="2:85" x14ac:dyDescent="0.2">
      <c r="B293" s="177"/>
      <c r="C293" s="177"/>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c r="CF293" s="166"/>
      <c r="CG293" s="166"/>
    </row>
    <row r="294" spans="2:85" x14ac:dyDescent="0.2">
      <c r="B294" s="177"/>
      <c r="C294" s="177"/>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c r="CF294" s="166"/>
      <c r="CG294" s="166"/>
    </row>
    <row r="295" spans="2:85" x14ac:dyDescent="0.2">
      <c r="B295" s="177"/>
      <c r="C295" s="177"/>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c r="CF295" s="166"/>
      <c r="CG295" s="166"/>
    </row>
    <row r="296" spans="2:85" x14ac:dyDescent="0.2">
      <c r="B296" s="177"/>
      <c r="C296" s="177"/>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c r="CF296" s="166"/>
      <c r="CG296" s="166"/>
    </row>
    <row r="297" spans="2:85" x14ac:dyDescent="0.2">
      <c r="B297" s="177"/>
      <c r="C297" s="177"/>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c r="CF297" s="166"/>
      <c r="CG297" s="166"/>
    </row>
    <row r="298" spans="2:85" x14ac:dyDescent="0.2">
      <c r="B298" s="177"/>
      <c r="C298" s="177"/>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c r="CF298" s="166"/>
      <c r="CG298" s="166"/>
    </row>
    <row r="299" spans="2:85" x14ac:dyDescent="0.2">
      <c r="B299" s="177"/>
      <c r="C299" s="177"/>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c r="CF299" s="166"/>
      <c r="CG299" s="166"/>
    </row>
    <row r="300" spans="2:85" x14ac:dyDescent="0.2">
      <c r="B300" s="177"/>
      <c r="C300" s="177"/>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c r="CF300" s="166"/>
      <c r="CG300" s="166"/>
    </row>
    <row r="301" spans="2:85" x14ac:dyDescent="0.2">
      <c r="B301" s="177"/>
      <c r="C301" s="177"/>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c r="CF301" s="166"/>
      <c r="CG301" s="166"/>
    </row>
    <row r="302" spans="2:85" x14ac:dyDescent="0.2">
      <c r="B302" s="177"/>
      <c r="C302" s="177"/>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c r="CF302" s="166"/>
      <c r="CG302" s="166"/>
    </row>
    <row r="303" spans="2:85" x14ac:dyDescent="0.2">
      <c r="B303" s="177"/>
      <c r="C303" s="177"/>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c r="CF303" s="166"/>
      <c r="CG303" s="166"/>
    </row>
    <row r="304" spans="2:85" x14ac:dyDescent="0.2">
      <c r="B304" s="177"/>
      <c r="C304" s="177"/>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c r="CF304" s="166"/>
      <c r="CG304" s="166"/>
    </row>
    <row r="305" spans="2:85" x14ac:dyDescent="0.2">
      <c r="B305" s="177"/>
      <c r="C305" s="177"/>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c r="CF305" s="166"/>
      <c r="CG305" s="166"/>
    </row>
    <row r="306" spans="2:85" x14ac:dyDescent="0.2">
      <c r="B306" s="177"/>
      <c r="C306" s="177"/>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c r="CF306" s="166"/>
      <c r="CG306" s="166"/>
    </row>
    <row r="307" spans="2:85" x14ac:dyDescent="0.2">
      <c r="B307" s="177"/>
      <c r="C307" s="177"/>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c r="CF307" s="166"/>
      <c r="CG307" s="166"/>
    </row>
    <row r="308" spans="2:85" x14ac:dyDescent="0.2">
      <c r="B308" s="177"/>
      <c r="C308" s="177"/>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c r="CF308" s="166"/>
      <c r="CG308" s="166"/>
    </row>
    <row r="309" spans="2:85" x14ac:dyDescent="0.2">
      <c r="B309" s="177"/>
      <c r="C309" s="177"/>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c r="CF309" s="166"/>
      <c r="CG309" s="166"/>
    </row>
    <row r="310" spans="2:85" x14ac:dyDescent="0.2">
      <c r="B310" s="177"/>
      <c r="C310" s="177"/>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c r="CF310" s="166"/>
      <c r="CG310" s="166"/>
    </row>
    <row r="311" spans="2:85" x14ac:dyDescent="0.2">
      <c r="B311" s="177"/>
      <c r="C311" s="177"/>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c r="CF311" s="166"/>
      <c r="CG311" s="166"/>
    </row>
    <row r="312" spans="2:85" x14ac:dyDescent="0.2">
      <c r="B312" s="177"/>
      <c r="C312" s="177"/>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c r="CF312" s="166"/>
      <c r="CG312" s="166"/>
    </row>
    <row r="313" spans="2:85" x14ac:dyDescent="0.2">
      <c r="B313" s="177"/>
      <c r="C313" s="177"/>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c r="CF313" s="166"/>
      <c r="CG313" s="166"/>
    </row>
    <row r="314" spans="2:85" x14ac:dyDescent="0.2">
      <c r="B314" s="177"/>
      <c r="C314" s="177"/>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c r="CF314" s="166"/>
      <c r="CG314" s="166"/>
    </row>
    <row r="315" spans="2:85" x14ac:dyDescent="0.2">
      <c r="B315" s="177"/>
      <c r="C315" s="177"/>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c r="CF315" s="166"/>
      <c r="CG315" s="166"/>
    </row>
    <row r="316" spans="2:85" x14ac:dyDescent="0.2">
      <c r="B316" s="177"/>
      <c r="C316" s="177"/>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c r="CF316" s="166"/>
      <c r="CG316" s="166"/>
    </row>
    <row r="317" spans="2:85" x14ac:dyDescent="0.2">
      <c r="B317" s="177"/>
      <c r="C317" s="177"/>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c r="CF317" s="166"/>
      <c r="CG317" s="166"/>
    </row>
    <row r="318" spans="2:85" x14ac:dyDescent="0.2">
      <c r="B318" s="177"/>
      <c r="C318" s="177"/>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c r="CF318" s="166"/>
      <c r="CG318" s="166"/>
    </row>
    <row r="319" spans="2:85" x14ac:dyDescent="0.2">
      <c r="B319" s="177"/>
      <c r="C319" s="177"/>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c r="CF319" s="166"/>
      <c r="CG319" s="166"/>
    </row>
    <row r="320" spans="2:85" x14ac:dyDescent="0.2">
      <c r="B320" s="177"/>
      <c r="C320" s="177"/>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c r="CF320" s="166"/>
      <c r="CG320" s="166"/>
    </row>
    <row r="321" spans="2:85" x14ac:dyDescent="0.2">
      <c r="B321" s="177"/>
      <c r="C321" s="177"/>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c r="CF321" s="166"/>
      <c r="CG321" s="166"/>
    </row>
    <row r="322" spans="2:85" x14ac:dyDescent="0.2">
      <c r="B322" s="177"/>
      <c r="C322" s="177"/>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c r="CF322" s="166"/>
      <c r="CG322" s="166"/>
    </row>
    <row r="323" spans="2:85" x14ac:dyDescent="0.2">
      <c r="B323" s="177"/>
      <c r="C323" s="177"/>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c r="CF323" s="166"/>
      <c r="CG323" s="166"/>
    </row>
    <row r="324" spans="2:85" x14ac:dyDescent="0.2">
      <c r="B324" s="177"/>
      <c r="C324" s="177"/>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c r="CF324" s="166"/>
      <c r="CG324" s="166"/>
    </row>
    <row r="325" spans="2:85" x14ac:dyDescent="0.2">
      <c r="B325" s="177"/>
      <c r="C325" s="177"/>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c r="CF325" s="166"/>
      <c r="CG325" s="166"/>
    </row>
    <row r="326" spans="2:85" x14ac:dyDescent="0.2">
      <c r="B326" s="177"/>
      <c r="C326" s="177"/>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c r="CF326" s="166"/>
      <c r="CG326" s="166"/>
    </row>
    <row r="327" spans="2:85" x14ac:dyDescent="0.2">
      <c r="B327" s="177"/>
      <c r="C327" s="177"/>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c r="CF327" s="166"/>
      <c r="CG327" s="166"/>
    </row>
    <row r="328" spans="2:85" x14ac:dyDescent="0.2">
      <c r="B328" s="177"/>
      <c r="C328" s="177"/>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c r="CF328" s="166"/>
      <c r="CG328" s="166"/>
    </row>
    <row r="329" spans="2:85" x14ac:dyDescent="0.2">
      <c r="B329" s="177"/>
      <c r="C329" s="177"/>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c r="CF329" s="166"/>
      <c r="CG329" s="166"/>
    </row>
    <row r="330" spans="2:85" x14ac:dyDescent="0.2">
      <c r="B330" s="177"/>
      <c r="C330" s="177"/>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c r="CF330" s="166"/>
      <c r="CG330" s="166"/>
    </row>
    <row r="331" spans="2:85" x14ac:dyDescent="0.2">
      <c r="B331" s="177"/>
      <c r="C331" s="177"/>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c r="CF331" s="166"/>
      <c r="CG331" s="166"/>
    </row>
    <row r="332" spans="2:85" x14ac:dyDescent="0.2">
      <c r="B332" s="177"/>
      <c r="C332" s="177"/>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c r="CF332" s="166"/>
      <c r="CG332" s="166"/>
    </row>
    <row r="333" spans="2:85" x14ac:dyDescent="0.2">
      <c r="B333" s="177"/>
      <c r="C333" s="177"/>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c r="CF333" s="166"/>
      <c r="CG333" s="166"/>
    </row>
    <row r="334" spans="2:85" x14ac:dyDescent="0.2">
      <c r="B334" s="177"/>
      <c r="C334" s="177"/>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c r="CF334" s="166"/>
      <c r="CG334" s="166"/>
    </row>
    <row r="335" spans="2:85" x14ac:dyDescent="0.2">
      <c r="B335" s="177"/>
      <c r="C335" s="177"/>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c r="CF335" s="166"/>
      <c r="CG335" s="166"/>
    </row>
    <row r="336" spans="2:85" x14ac:dyDescent="0.2">
      <c r="B336" s="177"/>
      <c r="C336" s="177"/>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c r="CF336" s="166"/>
      <c r="CG336" s="166"/>
    </row>
    <row r="337" spans="2:85" x14ac:dyDescent="0.2">
      <c r="B337" s="177"/>
      <c r="C337" s="177"/>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c r="CF337" s="166"/>
      <c r="CG337" s="166"/>
    </row>
    <row r="338" spans="2:85" x14ac:dyDescent="0.2">
      <c r="B338" s="177"/>
      <c r="C338" s="177"/>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c r="CF338" s="166"/>
      <c r="CG338" s="166"/>
    </row>
    <row r="339" spans="2:85" x14ac:dyDescent="0.2">
      <c r="B339" s="177"/>
      <c r="C339" s="177"/>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c r="CF339" s="166"/>
      <c r="CG339" s="166"/>
    </row>
    <row r="340" spans="2:85" x14ac:dyDescent="0.2">
      <c r="B340" s="177"/>
      <c r="C340" s="177"/>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c r="CF340" s="166"/>
      <c r="CG340" s="166"/>
    </row>
    <row r="341" spans="2:85" x14ac:dyDescent="0.2">
      <c r="B341" s="177"/>
      <c r="C341" s="177"/>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c r="CF341" s="166"/>
      <c r="CG341" s="166"/>
    </row>
    <row r="342" spans="2:85" x14ac:dyDescent="0.2">
      <c r="B342" s="177"/>
      <c r="C342" s="177"/>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c r="CF342" s="166"/>
      <c r="CG342" s="166"/>
    </row>
    <row r="343" spans="2:85" x14ac:dyDescent="0.2">
      <c r="B343" s="177"/>
      <c r="C343" s="177"/>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c r="CF343" s="166"/>
      <c r="CG343" s="166"/>
    </row>
    <row r="344" spans="2:85" x14ac:dyDescent="0.2">
      <c r="B344" s="177"/>
      <c r="C344" s="177"/>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c r="CF344" s="166"/>
      <c r="CG344" s="166"/>
    </row>
    <row r="345" spans="2:85" x14ac:dyDescent="0.2">
      <c r="B345" s="177"/>
      <c r="C345" s="177"/>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c r="CF345" s="166"/>
      <c r="CG345" s="166"/>
    </row>
    <row r="346" spans="2:85" x14ac:dyDescent="0.2">
      <c r="B346" s="177"/>
      <c r="C346" s="177"/>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c r="CF346" s="166"/>
      <c r="CG346" s="166"/>
    </row>
    <row r="347" spans="2:85" x14ac:dyDescent="0.2">
      <c r="B347" s="177"/>
      <c r="C347" s="177"/>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c r="CF347" s="166"/>
      <c r="CG347" s="166"/>
    </row>
    <row r="348" spans="2:85" x14ac:dyDescent="0.2">
      <c r="B348" s="177"/>
      <c r="C348" s="177"/>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c r="CF348" s="166"/>
      <c r="CG348" s="166"/>
    </row>
    <row r="349" spans="2:85" x14ac:dyDescent="0.2">
      <c r="B349" s="177"/>
      <c r="C349" s="177"/>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c r="CF349" s="166"/>
      <c r="CG349" s="166"/>
    </row>
    <row r="350" spans="2:85" x14ac:dyDescent="0.2">
      <c r="B350" s="177"/>
      <c r="C350" s="177"/>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c r="CF350" s="166"/>
      <c r="CG350" s="166"/>
    </row>
    <row r="351" spans="2:85" x14ac:dyDescent="0.2">
      <c r="B351" s="177"/>
      <c r="C351" s="177"/>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c r="CF351" s="166"/>
      <c r="CG351" s="166"/>
    </row>
    <row r="352" spans="2:85" x14ac:dyDescent="0.2">
      <c r="B352" s="177"/>
      <c r="C352" s="177"/>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c r="CF352" s="166"/>
      <c r="CG352" s="166"/>
    </row>
    <row r="353" spans="2:85" x14ac:dyDescent="0.2">
      <c r="B353" s="177"/>
      <c r="C353" s="177"/>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c r="CF353" s="166"/>
      <c r="CG353" s="166"/>
    </row>
    <row r="354" spans="2:85" x14ac:dyDescent="0.2">
      <c r="B354" s="177"/>
      <c r="C354" s="177"/>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c r="CF354" s="166"/>
      <c r="CG354" s="166"/>
    </row>
    <row r="355" spans="2:85" x14ac:dyDescent="0.2">
      <c r="B355" s="177"/>
      <c r="C355" s="177"/>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c r="CF355" s="166"/>
      <c r="CG355" s="166"/>
    </row>
    <row r="356" spans="2:85" x14ac:dyDescent="0.2">
      <c r="B356" s="177"/>
      <c r="C356" s="177"/>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c r="CF356" s="166"/>
      <c r="CG356" s="166"/>
    </row>
    <row r="357" spans="2:85" x14ac:dyDescent="0.2">
      <c r="B357" s="177"/>
      <c r="C357" s="177"/>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c r="CF357" s="166"/>
      <c r="CG357" s="166"/>
    </row>
    <row r="358" spans="2:85" x14ac:dyDescent="0.2">
      <c r="B358" s="177"/>
      <c r="C358" s="177"/>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c r="CF358" s="166"/>
      <c r="CG358" s="166"/>
    </row>
    <row r="359" spans="2:85" x14ac:dyDescent="0.2">
      <c r="B359" s="177"/>
      <c r="C359" s="177"/>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c r="CF359" s="166"/>
      <c r="CG359" s="166"/>
    </row>
    <row r="360" spans="2:85" x14ac:dyDescent="0.2">
      <c r="B360" s="177"/>
      <c r="C360" s="177"/>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c r="CF360" s="166"/>
      <c r="CG360" s="166"/>
    </row>
    <row r="361" spans="2:85" x14ac:dyDescent="0.2">
      <c r="B361" s="177"/>
      <c r="C361" s="177"/>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c r="CF361" s="166"/>
      <c r="CG361" s="166"/>
    </row>
    <row r="362" spans="2:85" x14ac:dyDescent="0.2">
      <c r="B362" s="177"/>
      <c r="C362" s="177"/>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c r="CF362" s="166"/>
      <c r="CG362" s="166"/>
    </row>
    <row r="363" spans="2:85" x14ac:dyDescent="0.2">
      <c r="B363" s="177"/>
      <c r="C363" s="177"/>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c r="CF363" s="166"/>
      <c r="CG363" s="166"/>
    </row>
    <row r="364" spans="2:85" x14ac:dyDescent="0.2">
      <c r="B364" s="177"/>
      <c r="C364" s="177"/>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c r="CF364" s="166"/>
      <c r="CG364" s="166"/>
    </row>
    <row r="365" spans="2:85" x14ac:dyDescent="0.2">
      <c r="B365" s="177"/>
      <c r="C365" s="177"/>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c r="CF365" s="166"/>
      <c r="CG365" s="166"/>
    </row>
    <row r="366" spans="2:85" x14ac:dyDescent="0.2">
      <c r="B366" s="177"/>
      <c r="C366" s="177"/>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c r="CF366" s="166"/>
      <c r="CG366" s="166"/>
    </row>
    <row r="367" spans="2:85" x14ac:dyDescent="0.2">
      <c r="B367" s="177"/>
      <c r="C367" s="177"/>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c r="CF367" s="166"/>
      <c r="CG367" s="166"/>
    </row>
    <row r="368" spans="2:85" x14ac:dyDescent="0.2">
      <c r="B368" s="177"/>
      <c r="C368" s="177"/>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c r="CF368" s="166"/>
      <c r="CG368" s="166"/>
    </row>
    <row r="369" spans="2:85" x14ac:dyDescent="0.2">
      <c r="B369" s="177"/>
      <c r="C369" s="177"/>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c r="CF369" s="166"/>
      <c r="CG369" s="166"/>
    </row>
    <row r="370" spans="2:85" x14ac:dyDescent="0.2">
      <c r="B370" s="177"/>
      <c r="C370" s="177"/>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c r="CF370" s="166"/>
      <c r="CG370" s="166"/>
    </row>
    <row r="371" spans="2:85" x14ac:dyDescent="0.2">
      <c r="B371" s="177"/>
      <c r="C371" s="177"/>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c r="CF371" s="166"/>
      <c r="CG371" s="166"/>
    </row>
    <row r="372" spans="2:85" x14ac:dyDescent="0.2">
      <c r="B372" s="177"/>
      <c r="C372" s="177"/>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c r="CF372" s="166"/>
      <c r="CG372" s="166"/>
    </row>
    <row r="373" spans="2:85" x14ac:dyDescent="0.2">
      <c r="B373" s="177"/>
      <c r="C373" s="177"/>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c r="CF373" s="166"/>
      <c r="CG373" s="166"/>
    </row>
    <row r="374" spans="2:85" x14ac:dyDescent="0.2">
      <c r="B374" s="177"/>
      <c r="C374" s="177"/>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c r="CF374" s="166"/>
      <c r="CG374" s="166"/>
    </row>
    <row r="375" spans="2:85" x14ac:dyDescent="0.2">
      <c r="B375" s="177"/>
      <c r="C375" s="177"/>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c r="CF375" s="166"/>
      <c r="CG375" s="166"/>
    </row>
    <row r="376" spans="2:85" x14ac:dyDescent="0.2">
      <c r="B376" s="177"/>
      <c r="C376" s="177"/>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c r="CF376" s="166"/>
      <c r="CG376" s="166"/>
    </row>
    <row r="377" spans="2:85" x14ac:dyDescent="0.2">
      <c r="B377" s="177"/>
      <c r="C377" s="177"/>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c r="CF377" s="166"/>
      <c r="CG377" s="166"/>
    </row>
    <row r="378" spans="2:85" x14ac:dyDescent="0.2">
      <c r="B378" s="177"/>
      <c r="C378" s="177"/>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c r="CF378" s="166"/>
      <c r="CG378" s="166"/>
    </row>
    <row r="379" spans="2:85" x14ac:dyDescent="0.2">
      <c r="B379" s="177"/>
      <c r="C379" s="177"/>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c r="CF379" s="166"/>
      <c r="CG379" s="166"/>
    </row>
    <row r="380" spans="2:85" x14ac:dyDescent="0.2">
      <c r="B380" s="177"/>
      <c r="C380" s="177"/>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c r="CF380" s="166"/>
      <c r="CG380" s="166"/>
    </row>
    <row r="381" spans="2:85" x14ac:dyDescent="0.2">
      <c r="B381" s="177"/>
      <c r="C381" s="177"/>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c r="CF381" s="166"/>
      <c r="CG381" s="166"/>
    </row>
    <row r="382" spans="2:85" x14ac:dyDescent="0.2">
      <c r="B382" s="177"/>
      <c r="C382" s="177"/>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c r="CF382" s="166"/>
      <c r="CG382" s="166"/>
    </row>
    <row r="383" spans="2:85" x14ac:dyDescent="0.2">
      <c r="B383" s="177"/>
      <c r="C383" s="177"/>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c r="CF383" s="166"/>
      <c r="CG383" s="166"/>
    </row>
    <row r="384" spans="2:85" x14ac:dyDescent="0.2">
      <c r="B384" s="177"/>
      <c r="C384" s="177"/>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c r="CF384" s="166"/>
      <c r="CG384" s="166"/>
    </row>
    <row r="385" spans="2:85" x14ac:dyDescent="0.2">
      <c r="B385" s="177"/>
      <c r="C385" s="177"/>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c r="CF385" s="166"/>
      <c r="CG385" s="166"/>
    </row>
    <row r="386" spans="2:85" x14ac:dyDescent="0.2">
      <c r="B386" s="177"/>
      <c r="C386" s="177"/>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c r="CF386" s="166"/>
      <c r="CG386" s="166"/>
    </row>
    <row r="387" spans="2:85" x14ac:dyDescent="0.2">
      <c r="B387" s="177"/>
      <c r="C387" s="177"/>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c r="CF387" s="166"/>
      <c r="CG387" s="166"/>
    </row>
    <row r="388" spans="2:85" x14ac:dyDescent="0.2">
      <c r="B388" s="177"/>
      <c r="C388" s="177"/>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c r="CF388" s="166"/>
      <c r="CG388" s="166"/>
    </row>
    <row r="389" spans="2:85" x14ac:dyDescent="0.2">
      <c r="B389" s="177"/>
      <c r="C389" s="177"/>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c r="CF389" s="166"/>
      <c r="CG389" s="166"/>
    </row>
    <row r="390" spans="2:85" x14ac:dyDescent="0.2">
      <c r="B390" s="177"/>
      <c r="C390" s="177"/>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c r="CF390" s="166"/>
      <c r="CG390" s="166"/>
    </row>
    <row r="391" spans="2:85" x14ac:dyDescent="0.2">
      <c r="B391" s="177"/>
      <c r="C391" s="177"/>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c r="CF391" s="166"/>
      <c r="CG391" s="166"/>
    </row>
    <row r="392" spans="2:85" x14ac:dyDescent="0.2">
      <c r="B392" s="177"/>
      <c r="C392" s="177"/>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c r="CF392" s="166"/>
      <c r="CG392" s="166"/>
    </row>
    <row r="393" spans="2:85" x14ac:dyDescent="0.2">
      <c r="B393" s="177"/>
      <c r="C393" s="177"/>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c r="CF393" s="166"/>
      <c r="CG393" s="166"/>
    </row>
    <row r="394" spans="2:85" x14ac:dyDescent="0.2">
      <c r="B394" s="177"/>
      <c r="C394" s="177"/>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c r="CF394" s="166"/>
      <c r="CG394" s="166"/>
    </row>
    <row r="395" spans="2:85" x14ac:dyDescent="0.2">
      <c r="B395" s="177"/>
      <c r="C395" s="177"/>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c r="CF395" s="166"/>
      <c r="CG395" s="166"/>
    </row>
    <row r="396" spans="2:85" x14ac:dyDescent="0.2">
      <c r="B396" s="177"/>
      <c r="C396" s="177"/>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6"/>
      <c r="AL396" s="166"/>
      <c r="AM396" s="166"/>
      <c r="AN396" s="166"/>
      <c r="AO396" s="166"/>
      <c r="AP396" s="166"/>
      <c r="AQ396" s="166"/>
      <c r="AR396" s="166"/>
      <c r="AS396" s="166"/>
      <c r="AT396" s="166"/>
      <c r="AU396" s="166"/>
      <c r="AV396" s="166"/>
      <c r="AW396" s="166"/>
      <c r="AX396" s="166"/>
      <c r="AY396" s="166"/>
      <c r="AZ396" s="166"/>
      <c r="BA396" s="166"/>
      <c r="BB396" s="166"/>
      <c r="BC396" s="166"/>
      <c r="BD396" s="166"/>
      <c r="BE396" s="166"/>
      <c r="BF396" s="166"/>
      <c r="BG396" s="166"/>
      <c r="BH396" s="166"/>
      <c r="BI396" s="166"/>
      <c r="BJ396" s="166"/>
      <c r="BK396" s="166"/>
      <c r="BL396" s="166"/>
      <c r="BM396" s="166"/>
      <c r="BN396" s="166"/>
      <c r="BO396" s="166"/>
      <c r="BP396" s="166"/>
      <c r="BQ396" s="166"/>
      <c r="BR396" s="166"/>
      <c r="BS396" s="166"/>
      <c r="BT396" s="166"/>
      <c r="BU396" s="166"/>
      <c r="BV396" s="166"/>
      <c r="BW396" s="166"/>
      <c r="BX396" s="166"/>
      <c r="BY396" s="166"/>
      <c r="BZ396" s="166"/>
      <c r="CA396" s="166"/>
      <c r="CB396" s="166"/>
      <c r="CC396" s="166"/>
      <c r="CD396" s="166"/>
      <c r="CE396" s="166"/>
      <c r="CF396" s="166"/>
      <c r="CG396" s="166"/>
    </row>
    <row r="397" spans="2:85" x14ac:dyDescent="0.2">
      <c r="B397" s="177"/>
      <c r="C397" s="177"/>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c r="AG397" s="166"/>
      <c r="AH397" s="166"/>
      <c r="AI397" s="166"/>
      <c r="AJ397" s="166"/>
      <c r="AK397" s="166"/>
      <c r="AL397" s="166"/>
      <c r="AM397" s="166"/>
      <c r="AN397" s="166"/>
      <c r="AO397" s="166"/>
      <c r="AP397" s="166"/>
      <c r="AQ397" s="166"/>
      <c r="AR397" s="166"/>
      <c r="AS397" s="166"/>
      <c r="AT397" s="166"/>
      <c r="AU397" s="166"/>
      <c r="AV397" s="166"/>
      <c r="AW397" s="166"/>
      <c r="AX397" s="166"/>
      <c r="AY397" s="166"/>
      <c r="AZ397" s="166"/>
      <c r="BA397" s="166"/>
      <c r="BB397" s="166"/>
      <c r="BC397" s="166"/>
      <c r="BD397" s="166"/>
      <c r="BE397" s="166"/>
      <c r="BF397" s="166"/>
      <c r="BG397" s="166"/>
      <c r="BH397" s="166"/>
      <c r="BI397" s="166"/>
      <c r="BJ397" s="166"/>
      <c r="BK397" s="166"/>
      <c r="BL397" s="166"/>
      <c r="BM397" s="166"/>
      <c r="BN397" s="166"/>
      <c r="BO397" s="166"/>
      <c r="BP397" s="166"/>
      <c r="BQ397" s="166"/>
      <c r="BR397" s="166"/>
      <c r="BS397" s="166"/>
      <c r="BT397" s="166"/>
      <c r="BU397" s="166"/>
      <c r="BV397" s="166"/>
      <c r="BW397" s="166"/>
      <c r="BX397" s="166"/>
      <c r="BY397" s="166"/>
      <c r="BZ397" s="166"/>
      <c r="CA397" s="166"/>
      <c r="CB397" s="166"/>
      <c r="CC397" s="166"/>
      <c r="CD397" s="166"/>
      <c r="CE397" s="166"/>
      <c r="CF397" s="166"/>
      <c r="CG397" s="166"/>
    </row>
    <row r="398" spans="2:85" x14ac:dyDescent="0.2">
      <c r="B398" s="177"/>
      <c r="C398" s="177"/>
      <c r="D398" s="166"/>
      <c r="E398" s="166"/>
      <c r="F398" s="166"/>
      <c r="G398" s="166"/>
      <c r="H398" s="166"/>
      <c r="I398" s="166"/>
      <c r="J398" s="166"/>
      <c r="K398" s="166"/>
      <c r="L398" s="166"/>
      <c r="M398" s="166"/>
      <c r="N398" s="166"/>
      <c r="O398" s="166"/>
      <c r="P398" s="166"/>
      <c r="Q398" s="166"/>
      <c r="R398" s="166"/>
      <c r="S398" s="166"/>
      <c r="T398" s="166"/>
      <c r="U398" s="166"/>
      <c r="V398" s="166"/>
      <c r="W398" s="166"/>
      <c r="X398" s="166"/>
      <c r="Y398" s="166"/>
      <c r="Z398" s="166"/>
      <c r="AA398" s="166"/>
      <c r="AB398" s="166"/>
      <c r="AC398" s="166"/>
      <c r="AD398" s="166"/>
      <c r="AE398" s="166"/>
      <c r="AF398" s="166"/>
      <c r="AG398" s="166"/>
      <c r="AH398" s="166"/>
      <c r="AI398" s="166"/>
      <c r="AJ398" s="166"/>
      <c r="AK398" s="166"/>
      <c r="AL398" s="166"/>
      <c r="AM398" s="166"/>
      <c r="AN398" s="166"/>
      <c r="AO398" s="166"/>
      <c r="AP398" s="166"/>
      <c r="AQ398" s="166"/>
      <c r="AR398" s="166"/>
      <c r="AS398" s="166"/>
      <c r="AT398" s="166"/>
      <c r="AU398" s="166"/>
      <c r="AV398" s="166"/>
      <c r="AW398" s="166"/>
      <c r="AX398" s="166"/>
      <c r="AY398" s="166"/>
      <c r="AZ398" s="166"/>
      <c r="BA398" s="166"/>
      <c r="BB398" s="166"/>
      <c r="BC398" s="166"/>
      <c r="BD398" s="166"/>
      <c r="BE398" s="166"/>
      <c r="BF398" s="166"/>
      <c r="BG398" s="166"/>
      <c r="BH398" s="166"/>
      <c r="BI398" s="166"/>
      <c r="BJ398" s="166"/>
      <c r="BK398" s="166"/>
      <c r="BL398" s="166"/>
      <c r="BM398" s="166"/>
      <c r="BN398" s="166"/>
      <c r="BO398" s="166"/>
      <c r="BP398" s="166"/>
      <c r="BQ398" s="166"/>
      <c r="BR398" s="166"/>
      <c r="BS398" s="166"/>
      <c r="BT398" s="166"/>
      <c r="BU398" s="166"/>
      <c r="BV398" s="166"/>
      <c r="BW398" s="166"/>
      <c r="BX398" s="166"/>
      <c r="BY398" s="166"/>
      <c r="BZ398" s="166"/>
      <c r="CA398" s="166"/>
      <c r="CB398" s="166"/>
      <c r="CC398" s="166"/>
      <c r="CD398" s="166"/>
      <c r="CE398" s="166"/>
      <c r="CF398" s="166"/>
      <c r="CG398" s="166"/>
    </row>
    <row r="399" spans="2:85" x14ac:dyDescent="0.2">
      <c r="B399" s="177"/>
      <c r="C399" s="177"/>
      <c r="D399" s="166"/>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c r="AF399" s="166"/>
      <c r="AG399" s="166"/>
      <c r="AH399" s="166"/>
      <c r="AI399" s="166"/>
      <c r="AJ399" s="166"/>
      <c r="AK399" s="166"/>
      <c r="AL399" s="166"/>
      <c r="AM399" s="166"/>
      <c r="AN399" s="166"/>
      <c r="AO399" s="166"/>
      <c r="AP399" s="166"/>
      <c r="AQ399" s="166"/>
      <c r="AR399" s="166"/>
      <c r="AS399" s="166"/>
      <c r="AT399" s="166"/>
      <c r="AU399" s="166"/>
      <c r="AV399" s="166"/>
      <c r="AW399" s="166"/>
      <c r="AX399" s="166"/>
      <c r="AY399" s="166"/>
      <c r="AZ399" s="166"/>
      <c r="BA399" s="166"/>
      <c r="BB399" s="166"/>
      <c r="BC399" s="166"/>
      <c r="BD399" s="166"/>
      <c r="BE399" s="166"/>
      <c r="BF399" s="166"/>
      <c r="BG399" s="166"/>
      <c r="BH399" s="166"/>
      <c r="BI399" s="166"/>
      <c r="BJ399" s="166"/>
      <c r="BK399" s="166"/>
      <c r="BL399" s="166"/>
      <c r="BM399" s="166"/>
      <c r="BN399" s="166"/>
      <c r="BO399" s="166"/>
      <c r="BP399" s="166"/>
      <c r="BQ399" s="166"/>
      <c r="BR399" s="166"/>
      <c r="BS399" s="166"/>
      <c r="BT399" s="166"/>
      <c r="BU399" s="166"/>
      <c r="BV399" s="166"/>
      <c r="BW399" s="166"/>
      <c r="BX399" s="166"/>
      <c r="BY399" s="166"/>
      <c r="BZ399" s="166"/>
      <c r="CA399" s="166"/>
      <c r="CB399" s="166"/>
      <c r="CC399" s="166"/>
      <c r="CD399" s="166"/>
      <c r="CE399" s="166"/>
      <c r="CF399" s="166"/>
      <c r="CG399" s="166"/>
    </row>
    <row r="400" spans="2:85" x14ac:dyDescent="0.2">
      <c r="B400" s="177"/>
      <c r="C400" s="177"/>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6"/>
      <c r="AL400" s="166"/>
      <c r="AM400" s="166"/>
      <c r="AN400" s="166"/>
      <c r="AO400" s="166"/>
      <c r="AP400" s="166"/>
      <c r="AQ400" s="166"/>
      <c r="AR400" s="166"/>
      <c r="AS400" s="166"/>
      <c r="AT400" s="166"/>
      <c r="AU400" s="166"/>
      <c r="AV400" s="166"/>
      <c r="AW400" s="166"/>
      <c r="AX400" s="166"/>
      <c r="AY400" s="166"/>
      <c r="AZ400" s="166"/>
      <c r="BA400" s="166"/>
      <c r="BB400" s="166"/>
      <c r="BC400" s="166"/>
      <c r="BD400" s="166"/>
      <c r="BE400" s="166"/>
      <c r="BF400" s="166"/>
      <c r="BG400" s="166"/>
      <c r="BH400" s="166"/>
      <c r="BI400" s="166"/>
      <c r="BJ400" s="166"/>
      <c r="BK400" s="166"/>
      <c r="BL400" s="166"/>
      <c r="BM400" s="166"/>
      <c r="BN400" s="166"/>
      <c r="BO400" s="166"/>
      <c r="BP400" s="166"/>
      <c r="BQ400" s="166"/>
      <c r="BR400" s="166"/>
      <c r="BS400" s="166"/>
      <c r="BT400" s="166"/>
      <c r="BU400" s="166"/>
      <c r="BV400" s="166"/>
      <c r="BW400" s="166"/>
      <c r="BX400" s="166"/>
      <c r="BY400" s="166"/>
      <c r="BZ400" s="166"/>
      <c r="CA400" s="166"/>
      <c r="CB400" s="166"/>
      <c r="CC400" s="166"/>
      <c r="CD400" s="166"/>
      <c r="CE400" s="166"/>
      <c r="CF400" s="166"/>
      <c r="CG400" s="166"/>
    </row>
    <row r="401" spans="2:85" x14ac:dyDescent="0.2">
      <c r="B401" s="177"/>
      <c r="C401" s="177"/>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66"/>
      <c r="AJ401" s="166"/>
      <c r="AK401" s="166"/>
      <c r="AL401" s="166"/>
      <c r="AM401" s="166"/>
      <c r="AN401" s="166"/>
      <c r="AO401" s="166"/>
      <c r="AP401" s="166"/>
      <c r="AQ401" s="166"/>
      <c r="AR401" s="166"/>
      <c r="AS401" s="166"/>
      <c r="AT401" s="166"/>
      <c r="AU401" s="166"/>
      <c r="AV401" s="166"/>
      <c r="AW401" s="166"/>
      <c r="AX401" s="166"/>
      <c r="AY401" s="166"/>
      <c r="AZ401" s="166"/>
      <c r="BA401" s="166"/>
      <c r="BB401" s="166"/>
      <c r="BC401" s="166"/>
      <c r="BD401" s="166"/>
      <c r="BE401" s="166"/>
      <c r="BF401" s="166"/>
      <c r="BG401" s="166"/>
      <c r="BH401" s="166"/>
      <c r="BI401" s="166"/>
      <c r="BJ401" s="166"/>
      <c r="BK401" s="166"/>
      <c r="BL401" s="166"/>
      <c r="BM401" s="166"/>
      <c r="BN401" s="166"/>
      <c r="BO401" s="166"/>
      <c r="BP401" s="166"/>
      <c r="BQ401" s="166"/>
      <c r="BR401" s="166"/>
      <c r="BS401" s="166"/>
      <c r="BT401" s="166"/>
      <c r="BU401" s="166"/>
      <c r="BV401" s="166"/>
      <c r="BW401" s="166"/>
      <c r="BX401" s="166"/>
      <c r="BY401" s="166"/>
      <c r="BZ401" s="166"/>
      <c r="CA401" s="166"/>
      <c r="CB401" s="166"/>
      <c r="CC401" s="166"/>
      <c r="CD401" s="166"/>
      <c r="CE401" s="166"/>
      <c r="CF401" s="166"/>
      <c r="CG401" s="166"/>
    </row>
    <row r="402" spans="2:85" x14ac:dyDescent="0.2">
      <c r="B402" s="177"/>
      <c r="C402" s="177"/>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6"/>
      <c r="AL402" s="166"/>
      <c r="AM402" s="166"/>
      <c r="AN402" s="166"/>
      <c r="AO402" s="166"/>
      <c r="AP402" s="166"/>
      <c r="AQ402" s="166"/>
      <c r="AR402" s="166"/>
      <c r="AS402" s="166"/>
      <c r="AT402" s="166"/>
      <c r="AU402" s="166"/>
      <c r="AV402" s="166"/>
      <c r="AW402" s="166"/>
      <c r="AX402" s="166"/>
      <c r="AY402" s="166"/>
      <c r="AZ402" s="166"/>
      <c r="BA402" s="166"/>
      <c r="BB402" s="166"/>
      <c r="BC402" s="166"/>
      <c r="BD402" s="166"/>
      <c r="BE402" s="166"/>
      <c r="BF402" s="166"/>
      <c r="BG402" s="166"/>
      <c r="BH402" s="166"/>
      <c r="BI402" s="166"/>
      <c r="BJ402" s="166"/>
      <c r="BK402" s="166"/>
      <c r="BL402" s="166"/>
      <c r="BM402" s="166"/>
      <c r="BN402" s="166"/>
      <c r="BO402" s="166"/>
      <c r="BP402" s="166"/>
      <c r="BQ402" s="166"/>
      <c r="BR402" s="166"/>
      <c r="BS402" s="166"/>
      <c r="BT402" s="166"/>
      <c r="BU402" s="166"/>
      <c r="BV402" s="166"/>
      <c r="BW402" s="166"/>
      <c r="BX402" s="166"/>
      <c r="BY402" s="166"/>
      <c r="BZ402" s="166"/>
      <c r="CA402" s="166"/>
      <c r="CB402" s="166"/>
      <c r="CC402" s="166"/>
      <c r="CD402" s="166"/>
      <c r="CE402" s="166"/>
      <c r="CF402" s="166"/>
      <c r="CG402" s="166"/>
    </row>
    <row r="403" spans="2:85" x14ac:dyDescent="0.2">
      <c r="B403" s="177"/>
      <c r="C403" s="177"/>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6"/>
      <c r="AL403" s="166"/>
      <c r="AM403" s="166"/>
      <c r="AN403" s="166"/>
      <c r="AO403" s="166"/>
      <c r="AP403" s="166"/>
      <c r="AQ403" s="166"/>
      <c r="AR403" s="166"/>
      <c r="AS403" s="166"/>
      <c r="AT403" s="166"/>
      <c r="AU403" s="166"/>
      <c r="AV403" s="166"/>
      <c r="AW403" s="166"/>
      <c r="AX403" s="166"/>
      <c r="AY403" s="166"/>
      <c r="AZ403" s="166"/>
      <c r="BA403" s="166"/>
      <c r="BB403" s="166"/>
      <c r="BC403" s="166"/>
      <c r="BD403" s="166"/>
      <c r="BE403" s="166"/>
      <c r="BF403" s="166"/>
      <c r="BG403" s="166"/>
      <c r="BH403" s="166"/>
      <c r="BI403" s="166"/>
      <c r="BJ403" s="166"/>
      <c r="BK403" s="166"/>
      <c r="BL403" s="166"/>
      <c r="BM403" s="166"/>
      <c r="BN403" s="166"/>
      <c r="BO403" s="166"/>
      <c r="BP403" s="166"/>
      <c r="BQ403" s="166"/>
      <c r="BR403" s="166"/>
      <c r="BS403" s="166"/>
      <c r="BT403" s="166"/>
      <c r="BU403" s="166"/>
      <c r="BV403" s="166"/>
      <c r="BW403" s="166"/>
      <c r="BX403" s="166"/>
      <c r="BY403" s="166"/>
      <c r="BZ403" s="166"/>
      <c r="CA403" s="166"/>
      <c r="CB403" s="166"/>
      <c r="CC403" s="166"/>
      <c r="CD403" s="166"/>
      <c r="CE403" s="166"/>
      <c r="CF403" s="166"/>
      <c r="CG403" s="166"/>
    </row>
    <row r="404" spans="2:85" x14ac:dyDescent="0.2">
      <c r="B404" s="177"/>
      <c r="C404" s="177"/>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6"/>
      <c r="AL404" s="166"/>
      <c r="AM404" s="166"/>
      <c r="AN404" s="166"/>
      <c r="AO404" s="166"/>
      <c r="AP404" s="166"/>
      <c r="AQ404" s="166"/>
      <c r="AR404" s="166"/>
      <c r="AS404" s="166"/>
      <c r="AT404" s="166"/>
      <c r="AU404" s="166"/>
      <c r="AV404" s="166"/>
      <c r="AW404" s="166"/>
      <c r="AX404" s="166"/>
      <c r="AY404" s="166"/>
      <c r="AZ404" s="166"/>
      <c r="BA404" s="166"/>
      <c r="BB404" s="166"/>
      <c r="BC404" s="166"/>
      <c r="BD404" s="166"/>
      <c r="BE404" s="166"/>
      <c r="BF404" s="166"/>
      <c r="BG404" s="166"/>
      <c r="BH404" s="166"/>
      <c r="BI404" s="166"/>
      <c r="BJ404" s="166"/>
      <c r="BK404" s="166"/>
      <c r="BL404" s="166"/>
      <c r="BM404" s="166"/>
      <c r="BN404" s="166"/>
      <c r="BO404" s="166"/>
      <c r="BP404" s="166"/>
      <c r="BQ404" s="166"/>
      <c r="BR404" s="166"/>
      <c r="BS404" s="166"/>
      <c r="BT404" s="166"/>
      <c r="BU404" s="166"/>
      <c r="BV404" s="166"/>
      <c r="BW404" s="166"/>
      <c r="BX404" s="166"/>
      <c r="BY404" s="166"/>
      <c r="BZ404" s="166"/>
      <c r="CA404" s="166"/>
      <c r="CB404" s="166"/>
      <c r="CC404" s="166"/>
      <c r="CD404" s="166"/>
      <c r="CE404" s="166"/>
      <c r="CF404" s="166"/>
      <c r="CG404" s="166"/>
    </row>
    <row r="405" spans="2:85" x14ac:dyDescent="0.2">
      <c r="B405" s="177"/>
      <c r="C405" s="177"/>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6"/>
      <c r="AL405" s="166"/>
      <c r="AM405" s="166"/>
      <c r="AN405" s="166"/>
      <c r="AO405" s="166"/>
      <c r="AP405" s="166"/>
      <c r="AQ405" s="166"/>
      <c r="AR405" s="166"/>
      <c r="AS405" s="166"/>
      <c r="AT405" s="166"/>
      <c r="AU405" s="166"/>
      <c r="AV405" s="166"/>
      <c r="AW405" s="166"/>
      <c r="AX405" s="166"/>
      <c r="AY405" s="166"/>
      <c r="AZ405" s="166"/>
      <c r="BA405" s="166"/>
      <c r="BB405" s="166"/>
      <c r="BC405" s="166"/>
      <c r="BD405" s="166"/>
      <c r="BE405" s="166"/>
      <c r="BF405" s="166"/>
      <c r="BG405" s="166"/>
      <c r="BH405" s="166"/>
      <c r="BI405" s="166"/>
      <c r="BJ405" s="166"/>
      <c r="BK405" s="166"/>
      <c r="BL405" s="166"/>
      <c r="BM405" s="166"/>
      <c r="BN405" s="166"/>
      <c r="BO405" s="166"/>
      <c r="BP405" s="166"/>
      <c r="BQ405" s="166"/>
      <c r="BR405" s="166"/>
      <c r="BS405" s="166"/>
      <c r="BT405" s="166"/>
      <c r="BU405" s="166"/>
      <c r="BV405" s="166"/>
      <c r="BW405" s="166"/>
      <c r="BX405" s="166"/>
      <c r="BY405" s="166"/>
      <c r="BZ405" s="166"/>
      <c r="CA405" s="166"/>
      <c r="CB405" s="166"/>
      <c r="CC405" s="166"/>
      <c r="CD405" s="166"/>
      <c r="CE405" s="166"/>
      <c r="CF405" s="166"/>
      <c r="CG405" s="166"/>
    </row>
    <row r="406" spans="2:85" x14ac:dyDescent="0.2">
      <c r="B406" s="177"/>
      <c r="C406" s="177"/>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6"/>
      <c r="AL406" s="166"/>
      <c r="AM406" s="166"/>
      <c r="AN406" s="166"/>
      <c r="AO406" s="166"/>
      <c r="AP406" s="166"/>
      <c r="AQ406" s="166"/>
      <c r="AR406" s="166"/>
      <c r="AS406" s="166"/>
      <c r="AT406" s="166"/>
      <c r="AU406" s="166"/>
      <c r="AV406" s="166"/>
      <c r="AW406" s="166"/>
      <c r="AX406" s="166"/>
      <c r="AY406" s="166"/>
      <c r="AZ406" s="166"/>
      <c r="BA406" s="166"/>
      <c r="BB406" s="166"/>
      <c r="BC406" s="166"/>
      <c r="BD406" s="166"/>
      <c r="BE406" s="166"/>
      <c r="BF406" s="166"/>
      <c r="BG406" s="166"/>
      <c r="BH406" s="166"/>
      <c r="BI406" s="166"/>
      <c r="BJ406" s="166"/>
      <c r="BK406" s="166"/>
      <c r="BL406" s="166"/>
      <c r="BM406" s="166"/>
      <c r="BN406" s="166"/>
      <c r="BO406" s="166"/>
      <c r="BP406" s="166"/>
      <c r="BQ406" s="166"/>
      <c r="BR406" s="166"/>
      <c r="BS406" s="166"/>
      <c r="BT406" s="166"/>
      <c r="BU406" s="166"/>
      <c r="BV406" s="166"/>
      <c r="BW406" s="166"/>
      <c r="BX406" s="166"/>
      <c r="BY406" s="166"/>
      <c r="BZ406" s="166"/>
      <c r="CA406" s="166"/>
      <c r="CB406" s="166"/>
      <c r="CC406" s="166"/>
      <c r="CD406" s="166"/>
      <c r="CE406" s="166"/>
      <c r="CF406" s="166"/>
      <c r="CG406" s="166"/>
    </row>
    <row r="407" spans="2:85" x14ac:dyDescent="0.2">
      <c r="B407" s="177"/>
      <c r="C407" s="177"/>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6"/>
      <c r="AL407" s="166"/>
      <c r="AM407" s="166"/>
      <c r="AN407" s="166"/>
      <c r="AO407" s="166"/>
      <c r="AP407" s="166"/>
      <c r="AQ407" s="166"/>
      <c r="AR407" s="166"/>
      <c r="AS407" s="166"/>
      <c r="AT407" s="166"/>
      <c r="AU407" s="166"/>
      <c r="AV407" s="166"/>
      <c r="AW407" s="166"/>
      <c r="AX407" s="166"/>
      <c r="AY407" s="166"/>
      <c r="AZ407" s="166"/>
      <c r="BA407" s="166"/>
      <c r="BB407" s="166"/>
      <c r="BC407" s="166"/>
      <c r="BD407" s="166"/>
      <c r="BE407" s="166"/>
      <c r="BF407" s="166"/>
      <c r="BG407" s="166"/>
      <c r="BH407" s="166"/>
      <c r="BI407" s="166"/>
      <c r="BJ407" s="166"/>
      <c r="BK407" s="166"/>
      <c r="BL407" s="166"/>
      <c r="BM407" s="166"/>
      <c r="BN407" s="166"/>
      <c r="BO407" s="166"/>
      <c r="BP407" s="166"/>
      <c r="BQ407" s="166"/>
      <c r="BR407" s="166"/>
      <c r="BS407" s="166"/>
      <c r="BT407" s="166"/>
      <c r="BU407" s="166"/>
      <c r="BV407" s="166"/>
      <c r="BW407" s="166"/>
      <c r="BX407" s="166"/>
      <c r="BY407" s="166"/>
      <c r="BZ407" s="166"/>
      <c r="CA407" s="166"/>
      <c r="CB407" s="166"/>
      <c r="CC407" s="166"/>
      <c r="CD407" s="166"/>
      <c r="CE407" s="166"/>
      <c r="CF407" s="166"/>
      <c r="CG407" s="166"/>
    </row>
    <row r="408" spans="2:85" x14ac:dyDescent="0.2">
      <c r="B408" s="177"/>
      <c r="C408" s="177"/>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6"/>
      <c r="AY408" s="166"/>
      <c r="AZ408" s="166"/>
      <c r="BA408" s="166"/>
      <c r="BB408" s="166"/>
      <c r="BC408" s="166"/>
      <c r="BD408" s="166"/>
      <c r="BE408" s="166"/>
      <c r="BF408" s="166"/>
      <c r="BG408" s="166"/>
      <c r="BH408" s="166"/>
      <c r="BI408" s="166"/>
      <c r="BJ408" s="166"/>
      <c r="BK408" s="166"/>
      <c r="BL408" s="166"/>
      <c r="BM408" s="166"/>
      <c r="BN408" s="166"/>
      <c r="BO408" s="166"/>
      <c r="BP408" s="166"/>
      <c r="BQ408" s="166"/>
      <c r="BR408" s="166"/>
      <c r="BS408" s="166"/>
      <c r="BT408" s="166"/>
      <c r="BU408" s="166"/>
      <c r="BV408" s="166"/>
      <c r="BW408" s="166"/>
      <c r="BX408" s="166"/>
      <c r="BY408" s="166"/>
      <c r="BZ408" s="166"/>
      <c r="CA408" s="166"/>
      <c r="CB408" s="166"/>
      <c r="CC408" s="166"/>
      <c r="CD408" s="166"/>
      <c r="CE408" s="166"/>
      <c r="CF408" s="166"/>
      <c r="CG408" s="166"/>
    </row>
    <row r="409" spans="2:85" x14ac:dyDescent="0.2">
      <c r="B409" s="177"/>
      <c r="C409" s="177"/>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6"/>
      <c r="AL409" s="166"/>
      <c r="AM409" s="166"/>
      <c r="AN409" s="166"/>
      <c r="AO409" s="166"/>
      <c r="AP409" s="166"/>
      <c r="AQ409" s="166"/>
      <c r="AR409" s="166"/>
      <c r="AS409" s="166"/>
      <c r="AT409" s="166"/>
      <c r="AU409" s="166"/>
      <c r="AV409" s="166"/>
      <c r="AW409" s="166"/>
      <c r="AX409" s="166"/>
      <c r="AY409" s="166"/>
      <c r="AZ409" s="166"/>
      <c r="BA409" s="166"/>
      <c r="BB409" s="166"/>
      <c r="BC409" s="166"/>
      <c r="BD409" s="166"/>
      <c r="BE409" s="166"/>
      <c r="BF409" s="166"/>
      <c r="BG409" s="166"/>
      <c r="BH409" s="166"/>
      <c r="BI409" s="166"/>
      <c r="BJ409" s="166"/>
      <c r="BK409" s="166"/>
      <c r="BL409" s="166"/>
      <c r="BM409" s="166"/>
      <c r="BN409" s="166"/>
      <c r="BO409" s="166"/>
      <c r="BP409" s="166"/>
      <c r="BQ409" s="166"/>
      <c r="BR409" s="166"/>
      <c r="BS409" s="166"/>
      <c r="BT409" s="166"/>
      <c r="BU409" s="166"/>
      <c r="BV409" s="166"/>
      <c r="BW409" s="166"/>
      <c r="BX409" s="166"/>
      <c r="BY409" s="166"/>
      <c r="BZ409" s="166"/>
      <c r="CA409" s="166"/>
      <c r="CB409" s="166"/>
      <c r="CC409" s="166"/>
      <c r="CD409" s="166"/>
      <c r="CE409" s="166"/>
      <c r="CF409" s="166"/>
      <c r="CG409" s="166"/>
    </row>
    <row r="410" spans="2:85" x14ac:dyDescent="0.2">
      <c r="B410" s="177"/>
      <c r="C410" s="177"/>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6"/>
      <c r="AL410" s="166"/>
      <c r="AM410" s="166"/>
      <c r="AN410" s="166"/>
      <c r="AO410" s="166"/>
      <c r="AP410" s="166"/>
      <c r="AQ410" s="166"/>
      <c r="AR410" s="166"/>
      <c r="AS410" s="166"/>
      <c r="AT410" s="166"/>
      <c r="AU410" s="166"/>
      <c r="AV410" s="166"/>
      <c r="AW410" s="166"/>
      <c r="AX410" s="166"/>
      <c r="AY410" s="166"/>
      <c r="AZ410" s="166"/>
      <c r="BA410" s="166"/>
      <c r="BB410" s="166"/>
      <c r="BC410" s="166"/>
      <c r="BD410" s="166"/>
      <c r="BE410" s="166"/>
      <c r="BF410" s="166"/>
      <c r="BG410" s="166"/>
      <c r="BH410" s="166"/>
      <c r="BI410" s="166"/>
      <c r="BJ410" s="166"/>
      <c r="BK410" s="166"/>
      <c r="BL410" s="166"/>
      <c r="BM410" s="166"/>
      <c r="BN410" s="166"/>
      <c r="BO410" s="166"/>
      <c r="BP410" s="166"/>
      <c r="BQ410" s="166"/>
      <c r="BR410" s="166"/>
      <c r="BS410" s="166"/>
      <c r="BT410" s="166"/>
      <c r="BU410" s="166"/>
      <c r="BV410" s="166"/>
      <c r="BW410" s="166"/>
      <c r="BX410" s="166"/>
      <c r="BY410" s="166"/>
      <c r="BZ410" s="166"/>
      <c r="CA410" s="166"/>
      <c r="CB410" s="166"/>
      <c r="CC410" s="166"/>
      <c r="CD410" s="166"/>
      <c r="CE410" s="166"/>
      <c r="CF410" s="166"/>
      <c r="CG410" s="166"/>
    </row>
    <row r="411" spans="2:85" x14ac:dyDescent="0.2">
      <c r="B411" s="177"/>
      <c r="C411" s="177"/>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6"/>
      <c r="AL411" s="166"/>
      <c r="AM411" s="166"/>
      <c r="AN411" s="166"/>
      <c r="AO411" s="166"/>
      <c r="AP411" s="166"/>
      <c r="AQ411" s="166"/>
      <c r="AR411" s="166"/>
      <c r="AS411" s="166"/>
      <c r="AT411" s="166"/>
      <c r="AU411" s="166"/>
      <c r="AV411" s="166"/>
      <c r="AW411" s="166"/>
      <c r="AX411" s="166"/>
      <c r="AY411" s="166"/>
      <c r="AZ411" s="166"/>
      <c r="BA411" s="166"/>
      <c r="BB411" s="166"/>
      <c r="BC411" s="166"/>
      <c r="BD411" s="166"/>
      <c r="BE411" s="166"/>
      <c r="BF411" s="166"/>
      <c r="BG411" s="166"/>
      <c r="BH411" s="166"/>
      <c r="BI411" s="166"/>
      <c r="BJ411" s="166"/>
      <c r="BK411" s="166"/>
      <c r="BL411" s="166"/>
      <c r="BM411" s="166"/>
      <c r="BN411" s="166"/>
      <c r="BO411" s="166"/>
      <c r="BP411" s="166"/>
      <c r="BQ411" s="166"/>
      <c r="BR411" s="166"/>
      <c r="BS411" s="166"/>
      <c r="BT411" s="166"/>
      <c r="BU411" s="166"/>
      <c r="BV411" s="166"/>
      <c r="BW411" s="166"/>
      <c r="BX411" s="166"/>
      <c r="BY411" s="166"/>
      <c r="BZ411" s="166"/>
      <c r="CA411" s="166"/>
      <c r="CB411" s="166"/>
      <c r="CC411" s="166"/>
      <c r="CD411" s="166"/>
      <c r="CE411" s="166"/>
      <c r="CF411" s="166"/>
      <c r="CG411" s="166"/>
    </row>
    <row r="412" spans="2:85" x14ac:dyDescent="0.2">
      <c r="B412" s="177"/>
      <c r="C412" s="177"/>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6"/>
      <c r="AL412" s="166"/>
      <c r="AM412" s="166"/>
      <c r="AN412" s="166"/>
      <c r="AO412" s="166"/>
      <c r="AP412" s="166"/>
      <c r="AQ412" s="166"/>
      <c r="AR412" s="166"/>
      <c r="AS412" s="166"/>
      <c r="AT412" s="166"/>
      <c r="AU412" s="166"/>
      <c r="AV412" s="166"/>
      <c r="AW412" s="166"/>
      <c r="AX412" s="166"/>
      <c r="AY412" s="166"/>
      <c r="AZ412" s="166"/>
      <c r="BA412" s="166"/>
      <c r="BB412" s="166"/>
      <c r="BC412" s="166"/>
      <c r="BD412" s="166"/>
      <c r="BE412" s="166"/>
      <c r="BF412" s="166"/>
      <c r="BG412" s="166"/>
      <c r="BH412" s="166"/>
      <c r="BI412" s="166"/>
      <c r="BJ412" s="166"/>
      <c r="BK412" s="166"/>
      <c r="BL412" s="166"/>
      <c r="BM412" s="166"/>
      <c r="BN412" s="166"/>
      <c r="BO412" s="166"/>
      <c r="BP412" s="166"/>
      <c r="BQ412" s="166"/>
      <c r="BR412" s="166"/>
      <c r="BS412" s="166"/>
      <c r="BT412" s="166"/>
      <c r="BU412" s="166"/>
      <c r="BV412" s="166"/>
      <c r="BW412" s="166"/>
      <c r="BX412" s="166"/>
      <c r="BY412" s="166"/>
      <c r="BZ412" s="166"/>
      <c r="CA412" s="166"/>
      <c r="CB412" s="166"/>
      <c r="CC412" s="166"/>
      <c r="CD412" s="166"/>
      <c r="CE412" s="166"/>
      <c r="CF412" s="166"/>
      <c r="CG412" s="166"/>
    </row>
    <row r="413" spans="2:85" x14ac:dyDescent="0.2">
      <c r="B413" s="177"/>
      <c r="C413" s="177"/>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66"/>
      <c r="AL413" s="166"/>
      <c r="AM413" s="166"/>
      <c r="AN413" s="166"/>
      <c r="AO413" s="166"/>
      <c r="AP413" s="166"/>
      <c r="AQ413" s="166"/>
      <c r="AR413" s="166"/>
      <c r="AS413" s="166"/>
      <c r="AT413" s="166"/>
      <c r="AU413" s="166"/>
      <c r="AV413" s="166"/>
      <c r="AW413" s="166"/>
      <c r="AX413" s="166"/>
      <c r="AY413" s="166"/>
      <c r="AZ413" s="166"/>
      <c r="BA413" s="166"/>
      <c r="BB413" s="166"/>
      <c r="BC413" s="166"/>
      <c r="BD413" s="166"/>
      <c r="BE413" s="166"/>
      <c r="BF413" s="166"/>
      <c r="BG413" s="166"/>
      <c r="BH413" s="166"/>
      <c r="BI413" s="166"/>
      <c r="BJ413" s="166"/>
      <c r="BK413" s="166"/>
      <c r="BL413" s="166"/>
      <c r="BM413" s="166"/>
      <c r="BN413" s="166"/>
      <c r="BO413" s="166"/>
      <c r="BP413" s="166"/>
      <c r="BQ413" s="166"/>
      <c r="BR413" s="166"/>
      <c r="BS413" s="166"/>
      <c r="BT413" s="166"/>
      <c r="BU413" s="166"/>
      <c r="BV413" s="166"/>
      <c r="BW413" s="166"/>
      <c r="BX413" s="166"/>
      <c r="BY413" s="166"/>
      <c r="BZ413" s="166"/>
      <c r="CA413" s="166"/>
      <c r="CB413" s="166"/>
      <c r="CC413" s="166"/>
      <c r="CD413" s="166"/>
      <c r="CE413" s="166"/>
      <c r="CF413" s="166"/>
      <c r="CG413" s="166"/>
    </row>
    <row r="414" spans="2:85" x14ac:dyDescent="0.2">
      <c r="B414" s="177"/>
      <c r="C414" s="177"/>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6"/>
      <c r="AL414" s="166"/>
      <c r="AM414" s="166"/>
      <c r="AN414" s="166"/>
      <c r="AO414" s="166"/>
      <c r="AP414" s="166"/>
      <c r="AQ414" s="166"/>
      <c r="AR414" s="166"/>
      <c r="AS414" s="166"/>
      <c r="AT414" s="166"/>
      <c r="AU414" s="166"/>
      <c r="AV414" s="166"/>
      <c r="AW414" s="166"/>
      <c r="AX414" s="166"/>
      <c r="AY414" s="166"/>
      <c r="AZ414" s="166"/>
      <c r="BA414" s="166"/>
      <c r="BB414" s="166"/>
      <c r="BC414" s="166"/>
      <c r="BD414" s="166"/>
      <c r="BE414" s="166"/>
      <c r="BF414" s="166"/>
      <c r="BG414" s="166"/>
      <c r="BH414" s="166"/>
      <c r="BI414" s="166"/>
      <c r="BJ414" s="166"/>
      <c r="BK414" s="166"/>
      <c r="BL414" s="166"/>
      <c r="BM414" s="166"/>
      <c r="BN414" s="166"/>
      <c r="BO414" s="166"/>
      <c r="BP414" s="166"/>
      <c r="BQ414" s="166"/>
      <c r="BR414" s="166"/>
      <c r="BS414" s="166"/>
      <c r="BT414" s="166"/>
      <c r="BU414" s="166"/>
      <c r="BV414" s="166"/>
      <c r="BW414" s="166"/>
      <c r="BX414" s="166"/>
      <c r="BY414" s="166"/>
      <c r="BZ414" s="166"/>
      <c r="CA414" s="166"/>
      <c r="CB414" s="166"/>
      <c r="CC414" s="166"/>
      <c r="CD414" s="166"/>
      <c r="CE414" s="166"/>
      <c r="CF414" s="166"/>
      <c r="CG414" s="166"/>
    </row>
    <row r="415" spans="2:85" x14ac:dyDescent="0.2">
      <c r="B415" s="177"/>
      <c r="C415" s="177"/>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6"/>
      <c r="AL415" s="166"/>
      <c r="AM415" s="166"/>
      <c r="AN415" s="166"/>
      <c r="AO415" s="166"/>
      <c r="AP415" s="166"/>
      <c r="AQ415" s="166"/>
      <c r="AR415" s="166"/>
      <c r="AS415" s="166"/>
      <c r="AT415" s="166"/>
      <c r="AU415" s="166"/>
      <c r="AV415" s="166"/>
      <c r="AW415" s="166"/>
      <c r="AX415" s="166"/>
      <c r="AY415" s="166"/>
      <c r="AZ415" s="166"/>
      <c r="BA415" s="166"/>
      <c r="BB415" s="166"/>
      <c r="BC415" s="166"/>
      <c r="BD415" s="166"/>
      <c r="BE415" s="166"/>
      <c r="BF415" s="166"/>
      <c r="BG415" s="166"/>
      <c r="BH415" s="166"/>
      <c r="BI415" s="166"/>
      <c r="BJ415" s="166"/>
      <c r="BK415" s="166"/>
      <c r="BL415" s="166"/>
      <c r="BM415" s="166"/>
      <c r="BN415" s="166"/>
      <c r="BO415" s="166"/>
      <c r="BP415" s="166"/>
      <c r="BQ415" s="166"/>
      <c r="BR415" s="166"/>
      <c r="BS415" s="166"/>
      <c r="BT415" s="166"/>
      <c r="BU415" s="166"/>
      <c r="BV415" s="166"/>
      <c r="BW415" s="166"/>
      <c r="BX415" s="166"/>
      <c r="BY415" s="166"/>
      <c r="BZ415" s="166"/>
      <c r="CA415" s="166"/>
      <c r="CB415" s="166"/>
      <c r="CC415" s="166"/>
      <c r="CD415" s="166"/>
      <c r="CE415" s="166"/>
      <c r="CF415" s="166"/>
      <c r="CG415" s="166"/>
    </row>
    <row r="416" spans="2:85" x14ac:dyDescent="0.2">
      <c r="B416" s="177"/>
      <c r="C416" s="177"/>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6"/>
      <c r="AL416" s="166"/>
      <c r="AM416" s="166"/>
      <c r="AN416" s="166"/>
      <c r="AO416" s="166"/>
      <c r="AP416" s="166"/>
      <c r="AQ416" s="166"/>
      <c r="AR416" s="166"/>
      <c r="AS416" s="166"/>
      <c r="AT416" s="166"/>
      <c r="AU416" s="166"/>
      <c r="AV416" s="166"/>
      <c r="AW416" s="166"/>
      <c r="AX416" s="166"/>
      <c r="AY416" s="166"/>
      <c r="AZ416" s="166"/>
      <c r="BA416" s="166"/>
      <c r="BB416" s="166"/>
      <c r="BC416" s="166"/>
      <c r="BD416" s="166"/>
      <c r="BE416" s="166"/>
      <c r="BF416" s="166"/>
      <c r="BG416" s="166"/>
      <c r="BH416" s="166"/>
      <c r="BI416" s="166"/>
      <c r="BJ416" s="166"/>
      <c r="BK416" s="166"/>
      <c r="BL416" s="166"/>
      <c r="BM416" s="166"/>
      <c r="BN416" s="166"/>
      <c r="BO416" s="166"/>
      <c r="BP416" s="166"/>
      <c r="BQ416" s="166"/>
      <c r="BR416" s="166"/>
      <c r="BS416" s="166"/>
      <c r="BT416" s="166"/>
      <c r="BU416" s="166"/>
      <c r="BV416" s="166"/>
      <c r="BW416" s="166"/>
      <c r="BX416" s="166"/>
      <c r="BY416" s="166"/>
      <c r="BZ416" s="166"/>
      <c r="CA416" s="166"/>
      <c r="CB416" s="166"/>
      <c r="CC416" s="166"/>
      <c r="CD416" s="166"/>
      <c r="CE416" s="166"/>
      <c r="CF416" s="166"/>
      <c r="CG416" s="166"/>
    </row>
    <row r="417" spans="2:85" x14ac:dyDescent="0.2">
      <c r="B417" s="177"/>
      <c r="C417" s="177"/>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6"/>
      <c r="AL417" s="166"/>
      <c r="AM417" s="166"/>
      <c r="AN417" s="166"/>
      <c r="AO417" s="166"/>
      <c r="AP417" s="166"/>
      <c r="AQ417" s="166"/>
      <c r="AR417" s="166"/>
      <c r="AS417" s="166"/>
      <c r="AT417" s="166"/>
      <c r="AU417" s="166"/>
      <c r="AV417" s="166"/>
      <c r="AW417" s="166"/>
      <c r="AX417" s="166"/>
      <c r="AY417" s="166"/>
      <c r="AZ417" s="166"/>
      <c r="BA417" s="166"/>
      <c r="BB417" s="166"/>
      <c r="BC417" s="166"/>
      <c r="BD417" s="166"/>
      <c r="BE417" s="166"/>
      <c r="BF417" s="166"/>
      <c r="BG417" s="166"/>
      <c r="BH417" s="166"/>
      <c r="BI417" s="166"/>
      <c r="BJ417" s="166"/>
      <c r="BK417" s="166"/>
      <c r="BL417" s="166"/>
      <c r="BM417" s="166"/>
      <c r="BN417" s="166"/>
      <c r="BO417" s="166"/>
      <c r="BP417" s="166"/>
      <c r="BQ417" s="166"/>
      <c r="BR417" s="166"/>
      <c r="BS417" s="166"/>
      <c r="BT417" s="166"/>
      <c r="BU417" s="166"/>
      <c r="BV417" s="166"/>
      <c r="BW417" s="166"/>
      <c r="BX417" s="166"/>
      <c r="BY417" s="166"/>
      <c r="BZ417" s="166"/>
      <c r="CA417" s="166"/>
      <c r="CB417" s="166"/>
      <c r="CC417" s="166"/>
      <c r="CD417" s="166"/>
      <c r="CE417" s="166"/>
      <c r="CF417" s="166"/>
      <c r="CG417" s="166"/>
    </row>
    <row r="418" spans="2:85" x14ac:dyDescent="0.2">
      <c r="B418" s="177"/>
      <c r="C418" s="177"/>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6"/>
      <c r="AL418" s="166"/>
      <c r="AM418" s="166"/>
      <c r="AN418" s="166"/>
      <c r="AO418" s="166"/>
      <c r="AP418" s="166"/>
      <c r="AQ418" s="166"/>
      <c r="AR418" s="166"/>
      <c r="AS418" s="166"/>
      <c r="AT418" s="166"/>
      <c r="AU418" s="166"/>
      <c r="AV418" s="166"/>
      <c r="AW418" s="166"/>
      <c r="AX418" s="166"/>
      <c r="AY418" s="166"/>
      <c r="AZ418" s="166"/>
      <c r="BA418" s="166"/>
      <c r="BB418" s="166"/>
      <c r="BC418" s="166"/>
      <c r="BD418" s="166"/>
      <c r="BE418" s="166"/>
      <c r="BF418" s="166"/>
      <c r="BG418" s="166"/>
      <c r="BH418" s="166"/>
      <c r="BI418" s="166"/>
      <c r="BJ418" s="166"/>
      <c r="BK418" s="166"/>
      <c r="BL418" s="166"/>
      <c r="BM418" s="166"/>
      <c r="BN418" s="166"/>
      <c r="BO418" s="166"/>
      <c r="BP418" s="166"/>
      <c r="BQ418" s="166"/>
      <c r="BR418" s="166"/>
      <c r="BS418" s="166"/>
      <c r="BT418" s="166"/>
      <c r="BU418" s="166"/>
      <c r="BV418" s="166"/>
      <c r="BW418" s="166"/>
      <c r="BX418" s="166"/>
      <c r="BY418" s="166"/>
      <c r="BZ418" s="166"/>
      <c r="CA418" s="166"/>
      <c r="CB418" s="166"/>
      <c r="CC418" s="166"/>
      <c r="CD418" s="166"/>
      <c r="CE418" s="166"/>
      <c r="CF418" s="166"/>
      <c r="CG418" s="166"/>
    </row>
    <row r="419" spans="2:85" x14ac:dyDescent="0.2">
      <c r="B419" s="177"/>
      <c r="C419" s="177"/>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6"/>
      <c r="AL419" s="166"/>
      <c r="AM419" s="166"/>
      <c r="AN419" s="166"/>
      <c r="AO419" s="166"/>
      <c r="AP419" s="166"/>
      <c r="AQ419" s="166"/>
      <c r="AR419" s="166"/>
      <c r="AS419" s="166"/>
      <c r="AT419" s="166"/>
      <c r="AU419" s="166"/>
      <c r="AV419" s="166"/>
      <c r="AW419" s="166"/>
      <c r="AX419" s="166"/>
      <c r="AY419" s="166"/>
      <c r="AZ419" s="166"/>
      <c r="BA419" s="166"/>
      <c r="BB419" s="166"/>
      <c r="BC419" s="166"/>
      <c r="BD419" s="166"/>
      <c r="BE419" s="166"/>
      <c r="BF419" s="166"/>
      <c r="BG419" s="166"/>
      <c r="BH419" s="166"/>
      <c r="BI419" s="166"/>
      <c r="BJ419" s="166"/>
      <c r="BK419" s="166"/>
      <c r="BL419" s="166"/>
      <c r="BM419" s="166"/>
      <c r="BN419" s="166"/>
      <c r="BO419" s="166"/>
      <c r="BP419" s="166"/>
      <c r="BQ419" s="166"/>
      <c r="BR419" s="166"/>
      <c r="BS419" s="166"/>
      <c r="BT419" s="166"/>
      <c r="BU419" s="166"/>
      <c r="BV419" s="166"/>
      <c r="BW419" s="166"/>
      <c r="BX419" s="166"/>
      <c r="BY419" s="166"/>
      <c r="BZ419" s="166"/>
      <c r="CA419" s="166"/>
      <c r="CB419" s="166"/>
      <c r="CC419" s="166"/>
      <c r="CD419" s="166"/>
      <c r="CE419" s="166"/>
      <c r="CF419" s="166"/>
      <c r="CG419" s="166"/>
    </row>
    <row r="420" spans="2:85" x14ac:dyDescent="0.2">
      <c r="B420" s="177"/>
      <c r="C420" s="177"/>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6"/>
      <c r="AL420" s="166"/>
      <c r="AM420" s="166"/>
      <c r="AN420" s="166"/>
      <c r="AO420" s="166"/>
      <c r="AP420" s="166"/>
      <c r="AQ420" s="166"/>
      <c r="AR420" s="166"/>
      <c r="AS420" s="166"/>
      <c r="AT420" s="166"/>
      <c r="AU420" s="166"/>
      <c r="AV420" s="166"/>
      <c r="AW420" s="166"/>
      <c r="AX420" s="166"/>
      <c r="AY420" s="166"/>
      <c r="AZ420" s="166"/>
      <c r="BA420" s="166"/>
      <c r="BB420" s="166"/>
      <c r="BC420" s="166"/>
      <c r="BD420" s="166"/>
      <c r="BE420" s="166"/>
      <c r="BF420" s="166"/>
      <c r="BG420" s="166"/>
      <c r="BH420" s="166"/>
      <c r="BI420" s="166"/>
      <c r="BJ420" s="166"/>
      <c r="BK420" s="166"/>
      <c r="BL420" s="166"/>
      <c r="BM420" s="166"/>
      <c r="BN420" s="166"/>
      <c r="BO420" s="166"/>
      <c r="BP420" s="166"/>
      <c r="BQ420" s="166"/>
      <c r="BR420" s="166"/>
      <c r="BS420" s="166"/>
      <c r="BT420" s="166"/>
      <c r="BU420" s="166"/>
      <c r="BV420" s="166"/>
      <c r="BW420" s="166"/>
      <c r="BX420" s="166"/>
      <c r="BY420" s="166"/>
      <c r="BZ420" s="166"/>
      <c r="CA420" s="166"/>
      <c r="CB420" s="166"/>
      <c r="CC420" s="166"/>
      <c r="CD420" s="166"/>
      <c r="CE420" s="166"/>
      <c r="CF420" s="166"/>
      <c r="CG420" s="166"/>
    </row>
    <row r="421" spans="2:85" x14ac:dyDescent="0.2">
      <c r="B421" s="177"/>
      <c r="C421" s="177"/>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6"/>
      <c r="AL421" s="166"/>
      <c r="AM421" s="166"/>
      <c r="AN421" s="166"/>
      <c r="AO421" s="166"/>
      <c r="AP421" s="166"/>
      <c r="AQ421" s="166"/>
      <c r="AR421" s="166"/>
      <c r="AS421" s="166"/>
      <c r="AT421" s="166"/>
      <c r="AU421" s="166"/>
      <c r="AV421" s="166"/>
      <c r="AW421" s="166"/>
      <c r="AX421" s="166"/>
      <c r="AY421" s="166"/>
      <c r="AZ421" s="166"/>
      <c r="BA421" s="166"/>
      <c r="BB421" s="166"/>
      <c r="BC421" s="166"/>
      <c r="BD421" s="166"/>
      <c r="BE421" s="166"/>
      <c r="BF421" s="166"/>
      <c r="BG421" s="166"/>
      <c r="BH421" s="166"/>
      <c r="BI421" s="166"/>
      <c r="BJ421" s="166"/>
      <c r="BK421" s="166"/>
      <c r="BL421" s="166"/>
      <c r="BM421" s="166"/>
      <c r="BN421" s="166"/>
      <c r="BO421" s="166"/>
      <c r="BP421" s="166"/>
      <c r="BQ421" s="166"/>
      <c r="BR421" s="166"/>
      <c r="BS421" s="166"/>
      <c r="BT421" s="166"/>
      <c r="BU421" s="166"/>
      <c r="BV421" s="166"/>
      <c r="BW421" s="166"/>
      <c r="BX421" s="166"/>
      <c r="BY421" s="166"/>
      <c r="BZ421" s="166"/>
      <c r="CA421" s="166"/>
      <c r="CB421" s="166"/>
      <c r="CC421" s="166"/>
      <c r="CD421" s="166"/>
      <c r="CE421" s="166"/>
      <c r="CF421" s="166"/>
      <c r="CG421" s="166"/>
    </row>
    <row r="422" spans="2:85" x14ac:dyDescent="0.2">
      <c r="B422" s="177"/>
      <c r="C422" s="177"/>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6"/>
      <c r="AL422" s="166"/>
      <c r="AM422" s="166"/>
      <c r="AN422" s="166"/>
      <c r="AO422" s="166"/>
      <c r="AP422" s="166"/>
      <c r="AQ422" s="166"/>
      <c r="AR422" s="166"/>
      <c r="AS422" s="166"/>
      <c r="AT422" s="166"/>
      <c r="AU422" s="166"/>
      <c r="AV422" s="166"/>
      <c r="AW422" s="166"/>
      <c r="AX422" s="166"/>
      <c r="AY422" s="166"/>
      <c r="AZ422" s="166"/>
      <c r="BA422" s="166"/>
      <c r="BB422" s="166"/>
      <c r="BC422" s="166"/>
      <c r="BD422" s="166"/>
      <c r="BE422" s="166"/>
      <c r="BF422" s="166"/>
      <c r="BG422" s="166"/>
      <c r="BH422" s="166"/>
      <c r="BI422" s="166"/>
      <c r="BJ422" s="166"/>
      <c r="BK422" s="166"/>
      <c r="BL422" s="166"/>
      <c r="BM422" s="166"/>
      <c r="BN422" s="166"/>
      <c r="BO422" s="166"/>
      <c r="BP422" s="166"/>
      <c r="BQ422" s="166"/>
      <c r="BR422" s="166"/>
      <c r="BS422" s="166"/>
      <c r="BT422" s="166"/>
      <c r="BU422" s="166"/>
      <c r="BV422" s="166"/>
      <c r="BW422" s="166"/>
      <c r="BX422" s="166"/>
      <c r="BY422" s="166"/>
      <c r="BZ422" s="166"/>
      <c r="CA422" s="166"/>
      <c r="CB422" s="166"/>
      <c r="CC422" s="166"/>
      <c r="CD422" s="166"/>
      <c r="CE422" s="166"/>
      <c r="CF422" s="166"/>
      <c r="CG422" s="166"/>
    </row>
    <row r="423" spans="2:85" x14ac:dyDescent="0.2">
      <c r="B423" s="177"/>
      <c r="C423" s="177"/>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c r="BC423" s="166"/>
      <c r="BD423" s="166"/>
      <c r="BE423" s="166"/>
      <c r="BF423" s="166"/>
      <c r="BG423" s="166"/>
      <c r="BH423" s="166"/>
      <c r="BI423" s="166"/>
      <c r="BJ423" s="166"/>
      <c r="BK423" s="166"/>
      <c r="BL423" s="166"/>
      <c r="BM423" s="166"/>
      <c r="BN423" s="166"/>
      <c r="BO423" s="166"/>
      <c r="BP423" s="166"/>
      <c r="BQ423" s="166"/>
      <c r="BR423" s="166"/>
      <c r="BS423" s="166"/>
      <c r="BT423" s="166"/>
      <c r="BU423" s="166"/>
      <c r="BV423" s="166"/>
      <c r="BW423" s="166"/>
      <c r="BX423" s="166"/>
      <c r="BY423" s="166"/>
      <c r="BZ423" s="166"/>
      <c r="CA423" s="166"/>
      <c r="CB423" s="166"/>
      <c r="CC423" s="166"/>
      <c r="CD423" s="166"/>
      <c r="CE423" s="166"/>
      <c r="CF423" s="166"/>
      <c r="CG423" s="166"/>
    </row>
    <row r="424" spans="2:85" x14ac:dyDescent="0.2">
      <c r="B424" s="177"/>
      <c r="C424" s="177"/>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6"/>
      <c r="AL424" s="166"/>
      <c r="AM424" s="166"/>
      <c r="AN424" s="166"/>
      <c r="AO424" s="166"/>
      <c r="AP424" s="166"/>
      <c r="AQ424" s="166"/>
      <c r="AR424" s="166"/>
      <c r="AS424" s="166"/>
      <c r="AT424" s="166"/>
      <c r="AU424" s="166"/>
      <c r="AV424" s="166"/>
      <c r="AW424" s="166"/>
      <c r="AX424" s="166"/>
      <c r="AY424" s="166"/>
      <c r="AZ424" s="166"/>
      <c r="BA424" s="166"/>
      <c r="BB424" s="166"/>
      <c r="BC424" s="166"/>
      <c r="BD424" s="166"/>
      <c r="BE424" s="166"/>
      <c r="BF424" s="166"/>
      <c r="BG424" s="166"/>
      <c r="BH424" s="166"/>
      <c r="BI424" s="166"/>
      <c r="BJ424" s="166"/>
      <c r="BK424" s="166"/>
      <c r="BL424" s="166"/>
      <c r="BM424" s="166"/>
      <c r="BN424" s="166"/>
      <c r="BO424" s="166"/>
      <c r="BP424" s="166"/>
      <c r="BQ424" s="166"/>
      <c r="BR424" s="166"/>
      <c r="BS424" s="166"/>
      <c r="BT424" s="166"/>
      <c r="BU424" s="166"/>
      <c r="BV424" s="166"/>
      <c r="BW424" s="166"/>
      <c r="BX424" s="166"/>
      <c r="BY424" s="166"/>
      <c r="BZ424" s="166"/>
      <c r="CA424" s="166"/>
      <c r="CB424" s="166"/>
      <c r="CC424" s="166"/>
      <c r="CD424" s="166"/>
      <c r="CE424" s="166"/>
      <c r="CF424" s="166"/>
      <c r="CG424" s="166"/>
    </row>
    <row r="425" spans="2:85" x14ac:dyDescent="0.2">
      <c r="B425" s="177"/>
      <c r="C425" s="177"/>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6"/>
      <c r="AL425" s="166"/>
      <c r="AM425" s="166"/>
      <c r="AN425" s="166"/>
      <c r="AO425" s="166"/>
      <c r="AP425" s="166"/>
      <c r="AQ425" s="166"/>
      <c r="AR425" s="166"/>
      <c r="AS425" s="166"/>
      <c r="AT425" s="166"/>
      <c r="AU425" s="166"/>
      <c r="AV425" s="166"/>
      <c r="AW425" s="166"/>
      <c r="AX425" s="166"/>
      <c r="AY425" s="166"/>
      <c r="AZ425" s="166"/>
      <c r="BA425" s="166"/>
      <c r="BB425" s="166"/>
      <c r="BC425" s="166"/>
      <c r="BD425" s="166"/>
      <c r="BE425" s="166"/>
      <c r="BF425" s="166"/>
      <c r="BG425" s="166"/>
      <c r="BH425" s="166"/>
      <c r="BI425" s="166"/>
      <c r="BJ425" s="166"/>
      <c r="BK425" s="166"/>
      <c r="BL425" s="166"/>
      <c r="BM425" s="166"/>
      <c r="BN425" s="166"/>
      <c r="BO425" s="166"/>
      <c r="BP425" s="166"/>
      <c r="BQ425" s="166"/>
      <c r="BR425" s="166"/>
      <c r="BS425" s="166"/>
      <c r="BT425" s="166"/>
      <c r="BU425" s="166"/>
      <c r="BV425" s="166"/>
      <c r="BW425" s="166"/>
      <c r="BX425" s="166"/>
      <c r="BY425" s="166"/>
      <c r="BZ425" s="166"/>
      <c r="CA425" s="166"/>
      <c r="CB425" s="166"/>
      <c r="CC425" s="166"/>
      <c r="CD425" s="166"/>
      <c r="CE425" s="166"/>
      <c r="CF425" s="166"/>
      <c r="CG425" s="166"/>
    </row>
    <row r="426" spans="2:85" x14ac:dyDescent="0.2">
      <c r="B426" s="177"/>
      <c r="C426" s="177"/>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6"/>
      <c r="AR426" s="166"/>
      <c r="AS426" s="166"/>
      <c r="AT426" s="166"/>
      <c r="AU426" s="166"/>
      <c r="AV426" s="166"/>
      <c r="AW426" s="166"/>
      <c r="AX426" s="166"/>
      <c r="AY426" s="166"/>
      <c r="AZ426" s="166"/>
      <c r="BA426" s="166"/>
      <c r="BB426" s="166"/>
      <c r="BC426" s="166"/>
      <c r="BD426" s="166"/>
      <c r="BE426" s="166"/>
      <c r="BF426" s="166"/>
      <c r="BG426" s="166"/>
      <c r="BH426" s="166"/>
      <c r="BI426" s="166"/>
      <c r="BJ426" s="166"/>
      <c r="BK426" s="166"/>
      <c r="BL426" s="166"/>
      <c r="BM426" s="166"/>
      <c r="BN426" s="166"/>
      <c r="BO426" s="166"/>
      <c r="BP426" s="166"/>
      <c r="BQ426" s="166"/>
      <c r="BR426" s="166"/>
      <c r="BS426" s="166"/>
      <c r="BT426" s="166"/>
      <c r="BU426" s="166"/>
      <c r="BV426" s="166"/>
      <c r="BW426" s="166"/>
      <c r="BX426" s="166"/>
      <c r="BY426" s="166"/>
      <c r="BZ426" s="166"/>
      <c r="CA426" s="166"/>
      <c r="CB426" s="166"/>
      <c r="CC426" s="166"/>
      <c r="CD426" s="166"/>
      <c r="CE426" s="166"/>
      <c r="CF426" s="166"/>
      <c r="CG426" s="166"/>
    </row>
    <row r="427" spans="2:85" x14ac:dyDescent="0.2">
      <c r="B427" s="177"/>
      <c r="C427" s="177"/>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6"/>
      <c r="AY427" s="166"/>
      <c r="AZ427" s="166"/>
      <c r="BA427" s="166"/>
      <c r="BB427" s="166"/>
      <c r="BC427" s="166"/>
      <c r="BD427" s="166"/>
      <c r="BE427" s="166"/>
      <c r="BF427" s="166"/>
      <c r="BG427" s="166"/>
      <c r="BH427" s="166"/>
      <c r="BI427" s="166"/>
      <c r="BJ427" s="166"/>
      <c r="BK427" s="166"/>
      <c r="BL427" s="166"/>
      <c r="BM427" s="166"/>
      <c r="BN427" s="166"/>
      <c r="BO427" s="166"/>
      <c r="BP427" s="166"/>
      <c r="BQ427" s="166"/>
      <c r="BR427" s="166"/>
      <c r="BS427" s="166"/>
      <c r="BT427" s="166"/>
      <c r="BU427" s="166"/>
      <c r="BV427" s="166"/>
      <c r="BW427" s="166"/>
      <c r="BX427" s="166"/>
      <c r="BY427" s="166"/>
      <c r="BZ427" s="166"/>
      <c r="CA427" s="166"/>
      <c r="CB427" s="166"/>
      <c r="CC427" s="166"/>
      <c r="CD427" s="166"/>
      <c r="CE427" s="166"/>
      <c r="CF427" s="166"/>
      <c r="CG427" s="166"/>
    </row>
    <row r="428" spans="2:85" x14ac:dyDescent="0.2">
      <c r="B428" s="177"/>
      <c r="C428" s="177"/>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6"/>
      <c r="AY428" s="166"/>
      <c r="AZ428" s="166"/>
      <c r="BA428" s="166"/>
      <c r="BB428" s="166"/>
      <c r="BC428" s="166"/>
      <c r="BD428" s="166"/>
      <c r="BE428" s="166"/>
      <c r="BF428" s="166"/>
      <c r="BG428" s="166"/>
      <c r="BH428" s="166"/>
      <c r="BI428" s="166"/>
      <c r="BJ428" s="166"/>
      <c r="BK428" s="166"/>
      <c r="BL428" s="166"/>
      <c r="BM428" s="166"/>
      <c r="BN428" s="166"/>
      <c r="BO428" s="166"/>
      <c r="BP428" s="166"/>
      <c r="BQ428" s="166"/>
      <c r="BR428" s="166"/>
      <c r="BS428" s="166"/>
      <c r="BT428" s="166"/>
      <c r="BU428" s="166"/>
      <c r="BV428" s="166"/>
      <c r="BW428" s="166"/>
      <c r="BX428" s="166"/>
      <c r="BY428" s="166"/>
      <c r="BZ428" s="166"/>
      <c r="CA428" s="166"/>
      <c r="CB428" s="166"/>
      <c r="CC428" s="166"/>
      <c r="CD428" s="166"/>
      <c r="CE428" s="166"/>
      <c r="CF428" s="166"/>
      <c r="CG428" s="166"/>
    </row>
    <row r="429" spans="2:85" x14ac:dyDescent="0.2">
      <c r="B429" s="177"/>
      <c r="C429" s="177"/>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c r="BC429" s="166"/>
      <c r="BD429" s="166"/>
      <c r="BE429" s="166"/>
      <c r="BF429" s="166"/>
      <c r="BG429" s="166"/>
      <c r="BH429" s="166"/>
      <c r="BI429" s="166"/>
      <c r="BJ429" s="166"/>
      <c r="BK429" s="166"/>
      <c r="BL429" s="166"/>
      <c r="BM429" s="166"/>
      <c r="BN429" s="166"/>
      <c r="BO429" s="166"/>
      <c r="BP429" s="166"/>
      <c r="BQ429" s="166"/>
      <c r="BR429" s="166"/>
      <c r="BS429" s="166"/>
      <c r="BT429" s="166"/>
      <c r="BU429" s="166"/>
      <c r="BV429" s="166"/>
      <c r="BW429" s="166"/>
      <c r="BX429" s="166"/>
      <c r="BY429" s="166"/>
      <c r="BZ429" s="166"/>
      <c r="CA429" s="166"/>
      <c r="CB429" s="166"/>
      <c r="CC429" s="166"/>
      <c r="CD429" s="166"/>
      <c r="CE429" s="166"/>
      <c r="CF429" s="166"/>
      <c r="CG429" s="166"/>
    </row>
    <row r="430" spans="2:85" x14ac:dyDescent="0.2">
      <c r="B430" s="177"/>
      <c r="C430" s="177"/>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6"/>
      <c r="AL430" s="166"/>
      <c r="AM430" s="166"/>
      <c r="AN430" s="166"/>
      <c r="AO430" s="166"/>
      <c r="AP430" s="166"/>
      <c r="AQ430" s="166"/>
      <c r="AR430" s="166"/>
      <c r="AS430" s="166"/>
      <c r="AT430" s="166"/>
      <c r="AU430" s="166"/>
      <c r="AV430" s="166"/>
      <c r="AW430" s="166"/>
      <c r="AX430" s="166"/>
      <c r="AY430" s="166"/>
      <c r="AZ430" s="166"/>
      <c r="BA430" s="166"/>
      <c r="BB430" s="166"/>
      <c r="BC430" s="166"/>
      <c r="BD430" s="166"/>
      <c r="BE430" s="166"/>
      <c r="BF430" s="166"/>
      <c r="BG430" s="166"/>
      <c r="BH430" s="166"/>
      <c r="BI430" s="166"/>
      <c r="BJ430" s="166"/>
      <c r="BK430" s="166"/>
      <c r="BL430" s="166"/>
      <c r="BM430" s="166"/>
      <c r="BN430" s="166"/>
      <c r="BO430" s="166"/>
      <c r="BP430" s="166"/>
      <c r="BQ430" s="166"/>
      <c r="BR430" s="166"/>
      <c r="BS430" s="166"/>
      <c r="BT430" s="166"/>
      <c r="BU430" s="166"/>
      <c r="BV430" s="166"/>
      <c r="BW430" s="166"/>
      <c r="BX430" s="166"/>
      <c r="BY430" s="166"/>
      <c r="BZ430" s="166"/>
      <c r="CA430" s="166"/>
      <c r="CB430" s="166"/>
      <c r="CC430" s="166"/>
      <c r="CD430" s="166"/>
      <c r="CE430" s="166"/>
      <c r="CF430" s="166"/>
      <c r="CG430" s="166"/>
    </row>
    <row r="431" spans="2:85" x14ac:dyDescent="0.2">
      <c r="B431" s="177"/>
      <c r="C431" s="177"/>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166"/>
      <c r="AL431" s="166"/>
      <c r="AM431" s="166"/>
      <c r="AN431" s="166"/>
      <c r="AO431" s="166"/>
      <c r="AP431" s="166"/>
      <c r="AQ431" s="166"/>
      <c r="AR431" s="166"/>
      <c r="AS431" s="166"/>
      <c r="AT431" s="166"/>
      <c r="AU431" s="166"/>
      <c r="AV431" s="166"/>
      <c r="AW431" s="166"/>
      <c r="AX431" s="166"/>
      <c r="AY431" s="166"/>
      <c r="AZ431" s="166"/>
      <c r="BA431" s="166"/>
      <c r="BB431" s="166"/>
      <c r="BC431" s="166"/>
      <c r="BD431" s="166"/>
      <c r="BE431" s="166"/>
      <c r="BF431" s="166"/>
      <c r="BG431" s="166"/>
      <c r="BH431" s="166"/>
      <c r="BI431" s="166"/>
      <c r="BJ431" s="166"/>
      <c r="BK431" s="166"/>
      <c r="BL431" s="166"/>
      <c r="BM431" s="166"/>
      <c r="BN431" s="166"/>
      <c r="BO431" s="166"/>
      <c r="BP431" s="166"/>
      <c r="BQ431" s="166"/>
      <c r="BR431" s="166"/>
      <c r="BS431" s="166"/>
      <c r="BT431" s="166"/>
      <c r="BU431" s="166"/>
      <c r="BV431" s="166"/>
      <c r="BW431" s="166"/>
      <c r="BX431" s="166"/>
      <c r="BY431" s="166"/>
      <c r="BZ431" s="166"/>
      <c r="CA431" s="166"/>
      <c r="CB431" s="166"/>
      <c r="CC431" s="166"/>
      <c r="CD431" s="166"/>
      <c r="CE431" s="166"/>
      <c r="CF431" s="166"/>
      <c r="CG431" s="166"/>
    </row>
    <row r="432" spans="2:85" x14ac:dyDescent="0.2">
      <c r="B432" s="177"/>
      <c r="C432" s="177"/>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166"/>
      <c r="AL432" s="166"/>
      <c r="AM432" s="166"/>
      <c r="AN432" s="166"/>
      <c r="AO432" s="166"/>
      <c r="AP432" s="166"/>
      <c r="AQ432" s="166"/>
      <c r="AR432" s="166"/>
      <c r="AS432" s="166"/>
      <c r="AT432" s="166"/>
      <c r="AU432" s="166"/>
      <c r="AV432" s="166"/>
      <c r="AW432" s="166"/>
      <c r="AX432" s="166"/>
      <c r="AY432" s="166"/>
      <c r="AZ432" s="166"/>
      <c r="BA432" s="166"/>
      <c r="BB432" s="166"/>
      <c r="BC432" s="166"/>
      <c r="BD432" s="166"/>
      <c r="BE432" s="166"/>
      <c r="BF432" s="166"/>
      <c r="BG432" s="166"/>
      <c r="BH432" s="166"/>
      <c r="BI432" s="166"/>
      <c r="BJ432" s="166"/>
      <c r="BK432" s="166"/>
      <c r="BL432" s="166"/>
      <c r="BM432" s="166"/>
      <c r="BN432" s="166"/>
      <c r="BO432" s="166"/>
      <c r="BP432" s="166"/>
      <c r="BQ432" s="166"/>
      <c r="BR432" s="166"/>
      <c r="BS432" s="166"/>
      <c r="BT432" s="166"/>
      <c r="BU432" s="166"/>
      <c r="BV432" s="166"/>
      <c r="BW432" s="166"/>
      <c r="BX432" s="166"/>
      <c r="BY432" s="166"/>
      <c r="BZ432" s="166"/>
      <c r="CA432" s="166"/>
      <c r="CB432" s="166"/>
      <c r="CC432" s="166"/>
      <c r="CD432" s="166"/>
      <c r="CE432" s="166"/>
      <c r="CF432" s="166"/>
      <c r="CG432" s="166"/>
    </row>
    <row r="433" spans="2:85" x14ac:dyDescent="0.2">
      <c r="B433" s="177"/>
      <c r="C433" s="177"/>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166"/>
      <c r="AL433" s="166"/>
      <c r="AM433" s="166"/>
      <c r="AN433" s="166"/>
      <c r="AO433" s="166"/>
      <c r="AP433" s="166"/>
      <c r="AQ433" s="166"/>
      <c r="AR433" s="166"/>
      <c r="AS433" s="166"/>
      <c r="AT433" s="166"/>
      <c r="AU433" s="166"/>
      <c r="AV433" s="166"/>
      <c r="AW433" s="166"/>
      <c r="AX433" s="166"/>
      <c r="AY433" s="166"/>
      <c r="AZ433" s="166"/>
      <c r="BA433" s="166"/>
      <c r="BB433" s="166"/>
      <c r="BC433" s="166"/>
      <c r="BD433" s="166"/>
      <c r="BE433" s="166"/>
      <c r="BF433" s="166"/>
      <c r="BG433" s="166"/>
      <c r="BH433" s="166"/>
      <c r="BI433" s="166"/>
      <c r="BJ433" s="166"/>
      <c r="BK433" s="166"/>
      <c r="BL433" s="166"/>
      <c r="BM433" s="166"/>
      <c r="BN433" s="166"/>
      <c r="BO433" s="166"/>
      <c r="BP433" s="166"/>
      <c r="BQ433" s="166"/>
      <c r="BR433" s="166"/>
      <c r="BS433" s="166"/>
      <c r="BT433" s="166"/>
      <c r="BU433" s="166"/>
      <c r="BV433" s="166"/>
      <c r="BW433" s="166"/>
      <c r="BX433" s="166"/>
      <c r="BY433" s="166"/>
      <c r="BZ433" s="166"/>
      <c r="CA433" s="166"/>
      <c r="CB433" s="166"/>
      <c r="CC433" s="166"/>
      <c r="CD433" s="166"/>
      <c r="CE433" s="166"/>
      <c r="CF433" s="166"/>
      <c r="CG433" s="166"/>
    </row>
    <row r="434" spans="2:85" x14ac:dyDescent="0.2">
      <c r="B434" s="177"/>
      <c r="C434" s="177"/>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66"/>
      <c r="AL434" s="166"/>
      <c r="AM434" s="166"/>
      <c r="AN434" s="166"/>
      <c r="AO434" s="166"/>
      <c r="AP434" s="166"/>
      <c r="AQ434" s="166"/>
      <c r="AR434" s="166"/>
      <c r="AS434" s="166"/>
      <c r="AT434" s="166"/>
      <c r="AU434" s="166"/>
      <c r="AV434" s="166"/>
      <c r="AW434" s="166"/>
      <c r="AX434" s="166"/>
      <c r="AY434" s="166"/>
      <c r="AZ434" s="166"/>
      <c r="BA434" s="166"/>
      <c r="BB434" s="166"/>
      <c r="BC434" s="166"/>
      <c r="BD434" s="166"/>
      <c r="BE434" s="166"/>
      <c r="BF434" s="166"/>
      <c r="BG434" s="166"/>
      <c r="BH434" s="166"/>
      <c r="BI434" s="166"/>
      <c r="BJ434" s="166"/>
      <c r="BK434" s="166"/>
      <c r="BL434" s="166"/>
      <c r="BM434" s="166"/>
      <c r="BN434" s="166"/>
      <c r="BO434" s="166"/>
      <c r="BP434" s="166"/>
      <c r="BQ434" s="166"/>
      <c r="BR434" s="166"/>
      <c r="BS434" s="166"/>
      <c r="BT434" s="166"/>
      <c r="BU434" s="166"/>
      <c r="BV434" s="166"/>
      <c r="BW434" s="166"/>
      <c r="BX434" s="166"/>
      <c r="BY434" s="166"/>
      <c r="BZ434" s="166"/>
      <c r="CA434" s="166"/>
      <c r="CB434" s="166"/>
      <c r="CC434" s="166"/>
      <c r="CD434" s="166"/>
      <c r="CE434" s="166"/>
      <c r="CF434" s="166"/>
      <c r="CG434" s="166"/>
    </row>
    <row r="435" spans="2:85" x14ac:dyDescent="0.2">
      <c r="B435" s="177"/>
      <c r="C435" s="177"/>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6"/>
      <c r="AL435" s="166"/>
      <c r="AM435" s="166"/>
      <c r="AN435" s="166"/>
      <c r="AO435" s="166"/>
      <c r="AP435" s="166"/>
      <c r="AQ435" s="166"/>
      <c r="AR435" s="166"/>
      <c r="AS435" s="166"/>
      <c r="AT435" s="166"/>
      <c r="AU435" s="166"/>
      <c r="AV435" s="166"/>
      <c r="AW435" s="166"/>
      <c r="AX435" s="166"/>
      <c r="AY435" s="166"/>
      <c r="AZ435" s="166"/>
      <c r="BA435" s="166"/>
      <c r="BB435" s="166"/>
      <c r="BC435" s="166"/>
      <c r="BD435" s="166"/>
      <c r="BE435" s="166"/>
      <c r="BF435" s="166"/>
      <c r="BG435" s="166"/>
      <c r="BH435" s="166"/>
      <c r="BI435" s="166"/>
      <c r="BJ435" s="166"/>
      <c r="BK435" s="166"/>
      <c r="BL435" s="166"/>
      <c r="BM435" s="166"/>
      <c r="BN435" s="166"/>
      <c r="BO435" s="166"/>
      <c r="BP435" s="166"/>
      <c r="BQ435" s="166"/>
      <c r="BR435" s="166"/>
      <c r="BS435" s="166"/>
      <c r="BT435" s="166"/>
      <c r="BU435" s="166"/>
      <c r="BV435" s="166"/>
      <c r="BW435" s="166"/>
      <c r="BX435" s="166"/>
      <c r="BY435" s="166"/>
      <c r="BZ435" s="166"/>
      <c r="CA435" s="166"/>
      <c r="CB435" s="166"/>
      <c r="CC435" s="166"/>
      <c r="CD435" s="166"/>
      <c r="CE435" s="166"/>
      <c r="CF435" s="166"/>
      <c r="CG435" s="166"/>
    </row>
    <row r="436" spans="2:85" x14ac:dyDescent="0.2">
      <c r="B436" s="177"/>
      <c r="C436" s="177"/>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6"/>
      <c r="AL436" s="166"/>
      <c r="AM436" s="166"/>
      <c r="AN436" s="166"/>
      <c r="AO436" s="166"/>
      <c r="AP436" s="166"/>
      <c r="AQ436" s="166"/>
      <c r="AR436" s="166"/>
      <c r="AS436" s="166"/>
      <c r="AT436" s="166"/>
      <c r="AU436" s="166"/>
      <c r="AV436" s="166"/>
      <c r="AW436" s="166"/>
      <c r="AX436" s="166"/>
      <c r="AY436" s="166"/>
      <c r="AZ436" s="166"/>
      <c r="BA436" s="166"/>
      <c r="BB436" s="166"/>
      <c r="BC436" s="166"/>
      <c r="BD436" s="166"/>
      <c r="BE436" s="166"/>
      <c r="BF436" s="166"/>
      <c r="BG436" s="166"/>
      <c r="BH436" s="166"/>
      <c r="BI436" s="166"/>
      <c r="BJ436" s="166"/>
      <c r="BK436" s="166"/>
      <c r="BL436" s="166"/>
      <c r="BM436" s="166"/>
      <c r="BN436" s="166"/>
      <c r="BO436" s="166"/>
      <c r="BP436" s="166"/>
      <c r="BQ436" s="166"/>
      <c r="BR436" s="166"/>
      <c r="BS436" s="166"/>
      <c r="BT436" s="166"/>
      <c r="BU436" s="166"/>
      <c r="BV436" s="166"/>
      <c r="BW436" s="166"/>
      <c r="BX436" s="166"/>
      <c r="BY436" s="166"/>
      <c r="BZ436" s="166"/>
      <c r="CA436" s="166"/>
      <c r="CB436" s="166"/>
      <c r="CC436" s="166"/>
      <c r="CD436" s="166"/>
      <c r="CE436" s="166"/>
      <c r="CF436" s="166"/>
      <c r="CG436" s="166"/>
    </row>
    <row r="437" spans="2:85" x14ac:dyDescent="0.2">
      <c r="B437" s="177"/>
      <c r="C437" s="177"/>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6"/>
      <c r="AL437" s="166"/>
      <c r="AM437" s="166"/>
      <c r="AN437" s="166"/>
      <c r="AO437" s="166"/>
      <c r="AP437" s="166"/>
      <c r="AQ437" s="166"/>
      <c r="AR437" s="166"/>
      <c r="AS437" s="166"/>
      <c r="AT437" s="166"/>
      <c r="AU437" s="166"/>
      <c r="AV437" s="166"/>
      <c r="AW437" s="166"/>
      <c r="AX437" s="166"/>
      <c r="AY437" s="166"/>
      <c r="AZ437" s="166"/>
      <c r="BA437" s="166"/>
      <c r="BB437" s="166"/>
      <c r="BC437" s="166"/>
      <c r="BD437" s="166"/>
      <c r="BE437" s="166"/>
      <c r="BF437" s="166"/>
      <c r="BG437" s="166"/>
      <c r="BH437" s="166"/>
      <c r="BI437" s="166"/>
      <c r="BJ437" s="166"/>
      <c r="BK437" s="166"/>
      <c r="BL437" s="166"/>
      <c r="BM437" s="166"/>
      <c r="BN437" s="166"/>
      <c r="BO437" s="166"/>
      <c r="BP437" s="166"/>
      <c r="BQ437" s="166"/>
      <c r="BR437" s="166"/>
      <c r="BS437" s="166"/>
      <c r="BT437" s="166"/>
      <c r="BU437" s="166"/>
      <c r="BV437" s="166"/>
      <c r="BW437" s="166"/>
      <c r="BX437" s="166"/>
      <c r="BY437" s="166"/>
      <c r="BZ437" s="166"/>
      <c r="CA437" s="166"/>
      <c r="CB437" s="166"/>
      <c r="CC437" s="166"/>
      <c r="CD437" s="166"/>
      <c r="CE437" s="166"/>
      <c r="CF437" s="166"/>
      <c r="CG437" s="166"/>
    </row>
    <row r="438" spans="2:85" x14ac:dyDescent="0.2">
      <c r="B438" s="177"/>
      <c r="C438" s="177"/>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6"/>
      <c r="AL438" s="166"/>
      <c r="AM438" s="166"/>
      <c r="AN438" s="166"/>
      <c r="AO438" s="166"/>
      <c r="AP438" s="166"/>
      <c r="AQ438" s="166"/>
      <c r="AR438" s="166"/>
      <c r="AS438" s="166"/>
      <c r="AT438" s="166"/>
      <c r="AU438" s="166"/>
      <c r="AV438" s="166"/>
      <c r="AW438" s="166"/>
      <c r="AX438" s="166"/>
      <c r="AY438" s="166"/>
      <c r="AZ438" s="166"/>
      <c r="BA438" s="166"/>
      <c r="BB438" s="166"/>
      <c r="BC438" s="166"/>
      <c r="BD438" s="166"/>
      <c r="BE438" s="166"/>
      <c r="BF438" s="166"/>
      <c r="BG438" s="166"/>
      <c r="BH438" s="166"/>
      <c r="BI438" s="166"/>
      <c r="BJ438" s="166"/>
      <c r="BK438" s="166"/>
      <c r="BL438" s="166"/>
      <c r="BM438" s="166"/>
      <c r="BN438" s="166"/>
      <c r="BO438" s="166"/>
      <c r="BP438" s="166"/>
      <c r="BQ438" s="166"/>
      <c r="BR438" s="166"/>
      <c r="BS438" s="166"/>
      <c r="BT438" s="166"/>
      <c r="BU438" s="166"/>
      <c r="BV438" s="166"/>
      <c r="BW438" s="166"/>
      <c r="BX438" s="166"/>
      <c r="BY438" s="166"/>
      <c r="BZ438" s="166"/>
      <c r="CA438" s="166"/>
      <c r="CB438" s="166"/>
      <c r="CC438" s="166"/>
      <c r="CD438" s="166"/>
      <c r="CE438" s="166"/>
      <c r="CF438" s="166"/>
      <c r="CG438" s="166"/>
    </row>
    <row r="439" spans="2:85" x14ac:dyDescent="0.2">
      <c r="B439" s="177"/>
      <c r="C439" s="177"/>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6"/>
      <c r="AL439" s="166"/>
      <c r="AM439" s="166"/>
      <c r="AN439" s="166"/>
      <c r="AO439" s="166"/>
      <c r="AP439" s="166"/>
      <c r="AQ439" s="166"/>
      <c r="AR439" s="166"/>
      <c r="AS439" s="166"/>
      <c r="AT439" s="166"/>
      <c r="AU439" s="166"/>
      <c r="AV439" s="166"/>
      <c r="AW439" s="166"/>
      <c r="AX439" s="166"/>
      <c r="AY439" s="166"/>
      <c r="AZ439" s="166"/>
      <c r="BA439" s="166"/>
      <c r="BB439" s="166"/>
      <c r="BC439" s="166"/>
      <c r="BD439" s="166"/>
      <c r="BE439" s="166"/>
      <c r="BF439" s="166"/>
      <c r="BG439" s="166"/>
      <c r="BH439" s="166"/>
      <c r="BI439" s="166"/>
      <c r="BJ439" s="166"/>
      <c r="BK439" s="166"/>
      <c r="BL439" s="166"/>
      <c r="BM439" s="166"/>
      <c r="BN439" s="166"/>
      <c r="BO439" s="166"/>
      <c r="BP439" s="166"/>
      <c r="BQ439" s="166"/>
      <c r="BR439" s="166"/>
      <c r="BS439" s="166"/>
      <c r="BT439" s="166"/>
      <c r="BU439" s="166"/>
      <c r="BV439" s="166"/>
      <c r="BW439" s="166"/>
      <c r="BX439" s="166"/>
      <c r="BY439" s="166"/>
      <c r="BZ439" s="166"/>
      <c r="CA439" s="166"/>
      <c r="CB439" s="166"/>
      <c r="CC439" s="166"/>
      <c r="CD439" s="166"/>
      <c r="CE439" s="166"/>
      <c r="CF439" s="166"/>
      <c r="CG439" s="166"/>
    </row>
    <row r="440" spans="2:85" x14ac:dyDescent="0.2">
      <c r="B440" s="177"/>
      <c r="C440" s="177"/>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6"/>
      <c r="AL440" s="166"/>
      <c r="AM440" s="166"/>
      <c r="AN440" s="166"/>
      <c r="AO440" s="166"/>
      <c r="AP440" s="166"/>
      <c r="AQ440" s="166"/>
      <c r="AR440" s="166"/>
      <c r="AS440" s="166"/>
      <c r="AT440" s="166"/>
      <c r="AU440" s="166"/>
      <c r="AV440" s="166"/>
      <c r="AW440" s="166"/>
      <c r="AX440" s="166"/>
      <c r="AY440" s="166"/>
      <c r="AZ440" s="166"/>
      <c r="BA440" s="166"/>
      <c r="BB440" s="166"/>
      <c r="BC440" s="166"/>
      <c r="BD440" s="166"/>
      <c r="BE440" s="166"/>
      <c r="BF440" s="166"/>
      <c r="BG440" s="166"/>
      <c r="BH440" s="166"/>
      <c r="BI440" s="166"/>
      <c r="BJ440" s="166"/>
      <c r="BK440" s="166"/>
      <c r="BL440" s="166"/>
      <c r="BM440" s="166"/>
      <c r="BN440" s="166"/>
      <c r="BO440" s="166"/>
      <c r="BP440" s="166"/>
      <c r="BQ440" s="166"/>
      <c r="BR440" s="166"/>
      <c r="BS440" s="166"/>
      <c r="BT440" s="166"/>
      <c r="BU440" s="166"/>
      <c r="BV440" s="166"/>
      <c r="BW440" s="166"/>
      <c r="BX440" s="166"/>
      <c r="BY440" s="166"/>
      <c r="BZ440" s="166"/>
      <c r="CA440" s="166"/>
      <c r="CB440" s="166"/>
      <c r="CC440" s="166"/>
      <c r="CD440" s="166"/>
      <c r="CE440" s="166"/>
      <c r="CF440" s="166"/>
      <c r="CG440" s="166"/>
    </row>
    <row r="441" spans="2:85" x14ac:dyDescent="0.2">
      <c r="B441" s="177"/>
      <c r="C441" s="177"/>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c r="BF441" s="166"/>
      <c r="BG441" s="166"/>
      <c r="BH441" s="166"/>
      <c r="BI441" s="166"/>
      <c r="BJ441" s="166"/>
      <c r="BK441" s="166"/>
      <c r="BL441" s="166"/>
      <c r="BM441" s="166"/>
      <c r="BN441" s="166"/>
      <c r="BO441" s="166"/>
      <c r="BP441" s="166"/>
      <c r="BQ441" s="166"/>
      <c r="BR441" s="166"/>
      <c r="BS441" s="166"/>
      <c r="BT441" s="166"/>
      <c r="BU441" s="166"/>
      <c r="BV441" s="166"/>
      <c r="BW441" s="166"/>
      <c r="BX441" s="166"/>
      <c r="BY441" s="166"/>
      <c r="BZ441" s="166"/>
      <c r="CA441" s="166"/>
      <c r="CB441" s="166"/>
      <c r="CC441" s="166"/>
      <c r="CD441" s="166"/>
      <c r="CE441" s="166"/>
      <c r="CF441" s="166"/>
      <c r="CG441" s="166"/>
    </row>
    <row r="442" spans="2:85" x14ac:dyDescent="0.2">
      <c r="B442" s="177"/>
      <c r="C442" s="177"/>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6"/>
      <c r="AL442" s="166"/>
      <c r="AM442" s="166"/>
      <c r="AN442" s="166"/>
      <c r="AO442" s="166"/>
      <c r="AP442" s="166"/>
      <c r="AQ442" s="166"/>
      <c r="AR442" s="166"/>
      <c r="AS442" s="166"/>
      <c r="AT442" s="166"/>
      <c r="AU442" s="166"/>
      <c r="AV442" s="166"/>
      <c r="AW442" s="166"/>
      <c r="AX442" s="166"/>
      <c r="AY442" s="166"/>
      <c r="AZ442" s="166"/>
      <c r="BA442" s="166"/>
      <c r="BB442" s="166"/>
      <c r="BC442" s="166"/>
      <c r="BD442" s="166"/>
      <c r="BE442" s="166"/>
      <c r="BF442" s="166"/>
      <c r="BG442" s="166"/>
      <c r="BH442" s="166"/>
      <c r="BI442" s="166"/>
      <c r="BJ442" s="166"/>
      <c r="BK442" s="166"/>
      <c r="BL442" s="166"/>
      <c r="BM442" s="166"/>
      <c r="BN442" s="166"/>
      <c r="BO442" s="166"/>
      <c r="BP442" s="166"/>
      <c r="BQ442" s="166"/>
      <c r="BR442" s="166"/>
      <c r="BS442" s="166"/>
      <c r="BT442" s="166"/>
      <c r="BU442" s="166"/>
      <c r="BV442" s="166"/>
      <c r="BW442" s="166"/>
      <c r="BX442" s="166"/>
      <c r="BY442" s="166"/>
      <c r="BZ442" s="166"/>
      <c r="CA442" s="166"/>
      <c r="CB442" s="166"/>
      <c r="CC442" s="166"/>
      <c r="CD442" s="166"/>
      <c r="CE442" s="166"/>
      <c r="CF442" s="166"/>
      <c r="CG442" s="166"/>
    </row>
    <row r="443" spans="2:85" x14ac:dyDescent="0.2">
      <c r="B443" s="177"/>
      <c r="C443" s="177"/>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6"/>
      <c r="AL443" s="166"/>
      <c r="AM443" s="166"/>
      <c r="AN443" s="166"/>
      <c r="AO443" s="166"/>
      <c r="AP443" s="166"/>
      <c r="AQ443" s="166"/>
      <c r="AR443" s="166"/>
      <c r="AS443" s="166"/>
      <c r="AT443" s="166"/>
      <c r="AU443" s="166"/>
      <c r="AV443" s="166"/>
      <c r="AW443" s="166"/>
      <c r="AX443" s="166"/>
      <c r="AY443" s="166"/>
      <c r="AZ443" s="166"/>
      <c r="BA443" s="166"/>
      <c r="BB443" s="166"/>
      <c r="BC443" s="166"/>
      <c r="BD443" s="166"/>
      <c r="BE443" s="166"/>
      <c r="BF443" s="166"/>
      <c r="BG443" s="166"/>
      <c r="BH443" s="166"/>
      <c r="BI443" s="166"/>
      <c r="BJ443" s="166"/>
      <c r="BK443" s="166"/>
      <c r="BL443" s="166"/>
      <c r="BM443" s="166"/>
      <c r="BN443" s="166"/>
      <c r="BO443" s="166"/>
      <c r="BP443" s="166"/>
      <c r="BQ443" s="166"/>
      <c r="BR443" s="166"/>
      <c r="BS443" s="166"/>
      <c r="BT443" s="166"/>
      <c r="BU443" s="166"/>
      <c r="BV443" s="166"/>
      <c r="BW443" s="166"/>
      <c r="BX443" s="166"/>
      <c r="BY443" s="166"/>
      <c r="BZ443" s="166"/>
      <c r="CA443" s="166"/>
      <c r="CB443" s="166"/>
      <c r="CC443" s="166"/>
      <c r="CD443" s="166"/>
      <c r="CE443" s="166"/>
      <c r="CF443" s="166"/>
      <c r="CG443" s="166"/>
    </row>
    <row r="444" spans="2:85" x14ac:dyDescent="0.2">
      <c r="B444" s="177"/>
      <c r="C444" s="177"/>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6"/>
      <c r="AL444" s="166"/>
      <c r="AM444" s="166"/>
      <c r="AN444" s="166"/>
      <c r="AO444" s="166"/>
      <c r="AP444" s="166"/>
      <c r="AQ444" s="166"/>
      <c r="AR444" s="166"/>
      <c r="AS444" s="166"/>
      <c r="AT444" s="166"/>
      <c r="AU444" s="166"/>
      <c r="AV444" s="166"/>
      <c r="AW444" s="166"/>
      <c r="AX444" s="166"/>
      <c r="AY444" s="166"/>
      <c r="AZ444" s="166"/>
      <c r="BA444" s="166"/>
      <c r="BB444" s="166"/>
      <c r="BC444" s="166"/>
      <c r="BD444" s="166"/>
      <c r="BE444" s="166"/>
      <c r="BF444" s="166"/>
      <c r="BG444" s="166"/>
      <c r="BH444" s="166"/>
      <c r="BI444" s="166"/>
      <c r="BJ444" s="166"/>
      <c r="BK444" s="166"/>
      <c r="BL444" s="166"/>
      <c r="BM444" s="166"/>
      <c r="BN444" s="166"/>
      <c r="BO444" s="166"/>
      <c r="BP444" s="166"/>
      <c r="BQ444" s="166"/>
      <c r="BR444" s="166"/>
      <c r="BS444" s="166"/>
      <c r="BT444" s="166"/>
      <c r="BU444" s="166"/>
      <c r="BV444" s="166"/>
      <c r="BW444" s="166"/>
      <c r="BX444" s="166"/>
      <c r="BY444" s="166"/>
      <c r="BZ444" s="166"/>
      <c r="CA444" s="166"/>
      <c r="CB444" s="166"/>
      <c r="CC444" s="166"/>
      <c r="CD444" s="166"/>
      <c r="CE444" s="166"/>
      <c r="CF444" s="166"/>
      <c r="CG444" s="166"/>
    </row>
    <row r="445" spans="2:85" x14ac:dyDescent="0.2">
      <c r="B445" s="177"/>
      <c r="C445" s="177"/>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6"/>
      <c r="AR445" s="166"/>
      <c r="AS445" s="166"/>
      <c r="AT445" s="166"/>
      <c r="AU445" s="166"/>
      <c r="AV445" s="166"/>
      <c r="AW445" s="166"/>
      <c r="AX445" s="166"/>
      <c r="AY445" s="166"/>
      <c r="AZ445" s="166"/>
      <c r="BA445" s="166"/>
      <c r="BB445" s="166"/>
      <c r="BC445" s="166"/>
      <c r="BD445" s="166"/>
      <c r="BE445" s="166"/>
      <c r="BF445" s="166"/>
      <c r="BG445" s="166"/>
      <c r="BH445" s="166"/>
      <c r="BI445" s="166"/>
      <c r="BJ445" s="166"/>
      <c r="BK445" s="166"/>
      <c r="BL445" s="166"/>
      <c r="BM445" s="166"/>
      <c r="BN445" s="166"/>
      <c r="BO445" s="166"/>
      <c r="BP445" s="166"/>
      <c r="BQ445" s="166"/>
      <c r="BR445" s="166"/>
      <c r="BS445" s="166"/>
      <c r="BT445" s="166"/>
      <c r="BU445" s="166"/>
      <c r="BV445" s="166"/>
      <c r="BW445" s="166"/>
      <c r="BX445" s="166"/>
      <c r="BY445" s="166"/>
      <c r="BZ445" s="166"/>
      <c r="CA445" s="166"/>
      <c r="CB445" s="166"/>
      <c r="CC445" s="166"/>
      <c r="CD445" s="166"/>
      <c r="CE445" s="166"/>
      <c r="CF445" s="166"/>
      <c r="CG445" s="166"/>
    </row>
    <row r="446" spans="2:85" x14ac:dyDescent="0.2">
      <c r="B446" s="177"/>
      <c r="C446" s="177"/>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6"/>
      <c r="AL446" s="166"/>
      <c r="AM446" s="166"/>
      <c r="AN446" s="166"/>
      <c r="AO446" s="166"/>
      <c r="AP446" s="166"/>
      <c r="AQ446" s="166"/>
      <c r="AR446" s="166"/>
      <c r="AS446" s="166"/>
      <c r="AT446" s="166"/>
      <c r="AU446" s="166"/>
      <c r="AV446" s="166"/>
      <c r="AW446" s="166"/>
      <c r="AX446" s="166"/>
      <c r="AY446" s="166"/>
      <c r="AZ446" s="166"/>
      <c r="BA446" s="166"/>
      <c r="BB446" s="166"/>
      <c r="BC446" s="166"/>
      <c r="BD446" s="166"/>
      <c r="BE446" s="166"/>
      <c r="BF446" s="166"/>
      <c r="BG446" s="166"/>
      <c r="BH446" s="166"/>
      <c r="BI446" s="166"/>
      <c r="BJ446" s="166"/>
      <c r="BK446" s="166"/>
      <c r="BL446" s="166"/>
      <c r="BM446" s="166"/>
      <c r="BN446" s="166"/>
      <c r="BO446" s="166"/>
      <c r="BP446" s="166"/>
      <c r="BQ446" s="166"/>
      <c r="BR446" s="166"/>
      <c r="BS446" s="166"/>
      <c r="BT446" s="166"/>
      <c r="BU446" s="166"/>
      <c r="BV446" s="166"/>
      <c r="BW446" s="166"/>
      <c r="BX446" s="166"/>
      <c r="BY446" s="166"/>
      <c r="BZ446" s="166"/>
      <c r="CA446" s="166"/>
      <c r="CB446" s="166"/>
      <c r="CC446" s="166"/>
      <c r="CD446" s="166"/>
      <c r="CE446" s="166"/>
      <c r="CF446" s="166"/>
      <c r="CG446" s="166"/>
    </row>
    <row r="447" spans="2:85" x14ac:dyDescent="0.2">
      <c r="B447" s="177"/>
      <c r="C447" s="177"/>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6"/>
      <c r="AL447" s="166"/>
      <c r="AM447" s="166"/>
      <c r="AN447" s="166"/>
      <c r="AO447" s="166"/>
      <c r="AP447" s="166"/>
      <c r="AQ447" s="166"/>
      <c r="AR447" s="166"/>
      <c r="AS447" s="166"/>
      <c r="AT447" s="166"/>
      <c r="AU447" s="166"/>
      <c r="AV447" s="166"/>
      <c r="AW447" s="166"/>
      <c r="AX447" s="166"/>
      <c r="AY447" s="166"/>
      <c r="AZ447" s="166"/>
      <c r="BA447" s="166"/>
      <c r="BB447" s="166"/>
      <c r="BC447" s="166"/>
      <c r="BD447" s="166"/>
      <c r="BE447" s="166"/>
      <c r="BF447" s="166"/>
      <c r="BG447" s="166"/>
      <c r="BH447" s="166"/>
      <c r="BI447" s="166"/>
      <c r="BJ447" s="166"/>
      <c r="BK447" s="166"/>
      <c r="BL447" s="166"/>
      <c r="BM447" s="166"/>
      <c r="BN447" s="166"/>
      <c r="BO447" s="166"/>
      <c r="BP447" s="166"/>
      <c r="BQ447" s="166"/>
      <c r="BR447" s="166"/>
      <c r="BS447" s="166"/>
      <c r="BT447" s="166"/>
      <c r="BU447" s="166"/>
      <c r="BV447" s="166"/>
      <c r="BW447" s="166"/>
      <c r="BX447" s="166"/>
      <c r="BY447" s="166"/>
      <c r="BZ447" s="166"/>
      <c r="CA447" s="166"/>
      <c r="CB447" s="166"/>
      <c r="CC447" s="166"/>
      <c r="CD447" s="166"/>
      <c r="CE447" s="166"/>
      <c r="CF447" s="166"/>
      <c r="CG447" s="166"/>
    </row>
    <row r="448" spans="2:85" x14ac:dyDescent="0.2">
      <c r="B448" s="177"/>
      <c r="C448" s="177"/>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6"/>
      <c r="AL448" s="166"/>
      <c r="AM448" s="166"/>
      <c r="AN448" s="166"/>
      <c r="AO448" s="166"/>
      <c r="AP448" s="166"/>
      <c r="AQ448" s="166"/>
      <c r="AR448" s="166"/>
      <c r="AS448" s="166"/>
      <c r="AT448" s="166"/>
      <c r="AU448" s="166"/>
      <c r="AV448" s="166"/>
      <c r="AW448" s="166"/>
      <c r="AX448" s="166"/>
      <c r="AY448" s="166"/>
      <c r="AZ448" s="166"/>
      <c r="BA448" s="166"/>
      <c r="BB448" s="166"/>
      <c r="BC448" s="166"/>
      <c r="BD448" s="166"/>
      <c r="BE448" s="166"/>
      <c r="BF448" s="166"/>
      <c r="BG448" s="166"/>
      <c r="BH448" s="166"/>
      <c r="BI448" s="166"/>
      <c r="BJ448" s="166"/>
      <c r="BK448" s="166"/>
      <c r="BL448" s="166"/>
      <c r="BM448" s="166"/>
      <c r="BN448" s="166"/>
      <c r="BO448" s="166"/>
      <c r="BP448" s="166"/>
      <c r="BQ448" s="166"/>
      <c r="BR448" s="166"/>
      <c r="BS448" s="166"/>
      <c r="BT448" s="166"/>
      <c r="BU448" s="166"/>
      <c r="BV448" s="166"/>
      <c r="BW448" s="166"/>
      <c r="BX448" s="166"/>
      <c r="BY448" s="166"/>
      <c r="BZ448" s="166"/>
      <c r="CA448" s="166"/>
      <c r="CB448" s="166"/>
      <c r="CC448" s="166"/>
      <c r="CD448" s="166"/>
      <c r="CE448" s="166"/>
      <c r="CF448" s="166"/>
      <c r="CG448" s="166"/>
    </row>
    <row r="449" spans="2:85" x14ac:dyDescent="0.2">
      <c r="B449" s="177"/>
      <c r="C449" s="177"/>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6"/>
      <c r="AL449" s="166"/>
      <c r="AM449" s="166"/>
      <c r="AN449" s="166"/>
      <c r="AO449" s="166"/>
      <c r="AP449" s="166"/>
      <c r="AQ449" s="166"/>
      <c r="AR449" s="166"/>
      <c r="AS449" s="166"/>
      <c r="AT449" s="166"/>
      <c r="AU449" s="166"/>
      <c r="AV449" s="166"/>
      <c r="AW449" s="166"/>
      <c r="AX449" s="166"/>
      <c r="AY449" s="166"/>
      <c r="AZ449" s="166"/>
      <c r="BA449" s="166"/>
      <c r="BB449" s="166"/>
      <c r="BC449" s="166"/>
      <c r="BD449" s="166"/>
      <c r="BE449" s="166"/>
      <c r="BF449" s="166"/>
      <c r="BG449" s="166"/>
      <c r="BH449" s="166"/>
      <c r="BI449" s="166"/>
      <c r="BJ449" s="166"/>
      <c r="BK449" s="166"/>
      <c r="BL449" s="166"/>
      <c r="BM449" s="166"/>
      <c r="BN449" s="166"/>
      <c r="BO449" s="166"/>
      <c r="BP449" s="166"/>
      <c r="BQ449" s="166"/>
      <c r="BR449" s="166"/>
      <c r="BS449" s="166"/>
      <c r="BT449" s="166"/>
      <c r="BU449" s="166"/>
      <c r="BV449" s="166"/>
      <c r="BW449" s="166"/>
      <c r="BX449" s="166"/>
      <c r="BY449" s="166"/>
      <c r="BZ449" s="166"/>
      <c r="CA449" s="166"/>
      <c r="CB449" s="166"/>
      <c r="CC449" s="166"/>
      <c r="CD449" s="166"/>
      <c r="CE449" s="166"/>
      <c r="CF449" s="166"/>
      <c r="CG449" s="166"/>
    </row>
    <row r="450" spans="2:85" x14ac:dyDescent="0.2">
      <c r="B450" s="177"/>
      <c r="C450" s="177"/>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6"/>
      <c r="AL450" s="166"/>
      <c r="AM450" s="166"/>
      <c r="AN450" s="166"/>
      <c r="AO450" s="166"/>
      <c r="AP450" s="166"/>
      <c r="AQ450" s="166"/>
      <c r="AR450" s="166"/>
      <c r="AS450" s="166"/>
      <c r="AT450" s="166"/>
      <c r="AU450" s="166"/>
      <c r="AV450" s="166"/>
      <c r="AW450" s="166"/>
      <c r="AX450" s="166"/>
      <c r="AY450" s="166"/>
      <c r="AZ450" s="166"/>
      <c r="BA450" s="166"/>
      <c r="BB450" s="166"/>
      <c r="BC450" s="166"/>
      <c r="BD450" s="166"/>
      <c r="BE450" s="166"/>
      <c r="BF450" s="166"/>
      <c r="BG450" s="166"/>
      <c r="BH450" s="166"/>
      <c r="BI450" s="166"/>
      <c r="BJ450" s="166"/>
      <c r="BK450" s="166"/>
      <c r="BL450" s="166"/>
      <c r="BM450" s="166"/>
      <c r="BN450" s="166"/>
      <c r="BO450" s="166"/>
      <c r="BP450" s="166"/>
      <c r="BQ450" s="166"/>
      <c r="BR450" s="166"/>
      <c r="BS450" s="166"/>
      <c r="BT450" s="166"/>
      <c r="BU450" s="166"/>
      <c r="BV450" s="166"/>
      <c r="BW450" s="166"/>
      <c r="BX450" s="166"/>
      <c r="BY450" s="166"/>
      <c r="BZ450" s="166"/>
      <c r="CA450" s="166"/>
      <c r="CB450" s="166"/>
      <c r="CC450" s="166"/>
      <c r="CD450" s="166"/>
      <c r="CE450" s="166"/>
      <c r="CF450" s="166"/>
      <c r="CG450" s="166"/>
    </row>
    <row r="451" spans="2:85" x14ac:dyDescent="0.2">
      <c r="B451" s="177"/>
      <c r="C451" s="177"/>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6"/>
      <c r="AL451" s="166"/>
      <c r="AM451" s="166"/>
      <c r="AN451" s="166"/>
      <c r="AO451" s="166"/>
      <c r="AP451" s="166"/>
      <c r="AQ451" s="166"/>
      <c r="AR451" s="166"/>
      <c r="AS451" s="166"/>
      <c r="AT451" s="166"/>
      <c r="AU451" s="166"/>
      <c r="AV451" s="166"/>
      <c r="AW451" s="166"/>
      <c r="AX451" s="166"/>
      <c r="AY451" s="166"/>
      <c r="AZ451" s="166"/>
      <c r="BA451" s="166"/>
      <c r="BB451" s="166"/>
      <c r="BC451" s="166"/>
      <c r="BD451" s="166"/>
      <c r="BE451" s="166"/>
      <c r="BF451" s="166"/>
      <c r="BG451" s="166"/>
      <c r="BH451" s="166"/>
      <c r="BI451" s="166"/>
      <c r="BJ451" s="166"/>
      <c r="BK451" s="166"/>
      <c r="BL451" s="166"/>
      <c r="BM451" s="166"/>
      <c r="BN451" s="166"/>
      <c r="BO451" s="166"/>
      <c r="BP451" s="166"/>
      <c r="BQ451" s="166"/>
      <c r="BR451" s="166"/>
      <c r="BS451" s="166"/>
      <c r="BT451" s="166"/>
      <c r="BU451" s="166"/>
      <c r="BV451" s="166"/>
      <c r="BW451" s="166"/>
      <c r="BX451" s="166"/>
      <c r="BY451" s="166"/>
      <c r="BZ451" s="166"/>
      <c r="CA451" s="166"/>
      <c r="CB451" s="166"/>
      <c r="CC451" s="166"/>
      <c r="CD451" s="166"/>
      <c r="CE451" s="166"/>
      <c r="CF451" s="166"/>
      <c r="CG451" s="166"/>
    </row>
    <row r="452" spans="2:85" x14ac:dyDescent="0.2">
      <c r="B452" s="177"/>
      <c r="C452" s="177"/>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6"/>
      <c r="AL452" s="166"/>
      <c r="AM452" s="166"/>
      <c r="AN452" s="166"/>
      <c r="AO452" s="166"/>
      <c r="AP452" s="166"/>
      <c r="AQ452" s="166"/>
      <c r="AR452" s="166"/>
      <c r="AS452" s="166"/>
      <c r="AT452" s="166"/>
      <c r="AU452" s="166"/>
      <c r="AV452" s="166"/>
      <c r="AW452" s="166"/>
      <c r="AX452" s="166"/>
      <c r="AY452" s="166"/>
      <c r="AZ452" s="166"/>
      <c r="BA452" s="166"/>
      <c r="BB452" s="166"/>
      <c r="BC452" s="166"/>
      <c r="BD452" s="166"/>
      <c r="BE452" s="166"/>
      <c r="BF452" s="166"/>
      <c r="BG452" s="166"/>
      <c r="BH452" s="166"/>
      <c r="BI452" s="166"/>
      <c r="BJ452" s="166"/>
      <c r="BK452" s="166"/>
      <c r="BL452" s="166"/>
      <c r="BM452" s="166"/>
      <c r="BN452" s="166"/>
      <c r="BO452" s="166"/>
      <c r="BP452" s="166"/>
      <c r="BQ452" s="166"/>
      <c r="BR452" s="166"/>
      <c r="BS452" s="166"/>
      <c r="BT452" s="166"/>
      <c r="BU452" s="166"/>
      <c r="BV452" s="166"/>
      <c r="BW452" s="166"/>
      <c r="BX452" s="166"/>
      <c r="BY452" s="166"/>
      <c r="BZ452" s="166"/>
      <c r="CA452" s="166"/>
      <c r="CB452" s="166"/>
      <c r="CC452" s="166"/>
      <c r="CD452" s="166"/>
      <c r="CE452" s="166"/>
      <c r="CF452" s="166"/>
      <c r="CG452" s="166"/>
    </row>
    <row r="453" spans="2:85" x14ac:dyDescent="0.2">
      <c r="B453" s="177"/>
      <c r="C453" s="177"/>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6"/>
      <c r="AL453" s="166"/>
      <c r="AM453" s="166"/>
      <c r="AN453" s="166"/>
      <c r="AO453" s="166"/>
      <c r="AP453" s="166"/>
      <c r="AQ453" s="166"/>
      <c r="AR453" s="166"/>
      <c r="AS453" s="166"/>
      <c r="AT453" s="166"/>
      <c r="AU453" s="166"/>
      <c r="AV453" s="166"/>
      <c r="AW453" s="166"/>
      <c r="AX453" s="166"/>
      <c r="AY453" s="166"/>
      <c r="AZ453" s="166"/>
      <c r="BA453" s="166"/>
      <c r="BB453" s="166"/>
      <c r="BC453" s="166"/>
      <c r="BD453" s="166"/>
      <c r="BE453" s="166"/>
      <c r="BF453" s="166"/>
      <c r="BG453" s="166"/>
      <c r="BH453" s="166"/>
      <c r="BI453" s="166"/>
      <c r="BJ453" s="166"/>
      <c r="BK453" s="166"/>
      <c r="BL453" s="166"/>
      <c r="BM453" s="166"/>
      <c r="BN453" s="166"/>
      <c r="BO453" s="166"/>
      <c r="BP453" s="166"/>
      <c r="BQ453" s="166"/>
      <c r="BR453" s="166"/>
      <c r="BS453" s="166"/>
      <c r="BT453" s="166"/>
      <c r="BU453" s="166"/>
      <c r="BV453" s="166"/>
      <c r="BW453" s="166"/>
      <c r="BX453" s="166"/>
      <c r="BY453" s="166"/>
      <c r="BZ453" s="166"/>
      <c r="CA453" s="166"/>
      <c r="CB453" s="166"/>
      <c r="CC453" s="166"/>
      <c r="CD453" s="166"/>
      <c r="CE453" s="166"/>
      <c r="CF453" s="166"/>
      <c r="CG453" s="166"/>
    </row>
    <row r="454" spans="2:85" x14ac:dyDescent="0.2">
      <c r="B454" s="177"/>
      <c r="C454" s="177"/>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6"/>
      <c r="AL454" s="166"/>
      <c r="AM454" s="166"/>
      <c r="AN454" s="166"/>
      <c r="AO454" s="166"/>
      <c r="AP454" s="166"/>
      <c r="AQ454" s="166"/>
      <c r="AR454" s="166"/>
      <c r="AS454" s="166"/>
      <c r="AT454" s="166"/>
      <c r="AU454" s="166"/>
      <c r="AV454" s="166"/>
      <c r="AW454" s="166"/>
      <c r="AX454" s="166"/>
      <c r="AY454" s="166"/>
      <c r="AZ454" s="166"/>
      <c r="BA454" s="166"/>
      <c r="BB454" s="166"/>
      <c r="BC454" s="166"/>
      <c r="BD454" s="166"/>
      <c r="BE454" s="166"/>
      <c r="BF454" s="166"/>
      <c r="BG454" s="166"/>
      <c r="BH454" s="166"/>
      <c r="BI454" s="166"/>
      <c r="BJ454" s="166"/>
      <c r="BK454" s="166"/>
      <c r="BL454" s="166"/>
      <c r="BM454" s="166"/>
      <c r="BN454" s="166"/>
      <c r="BO454" s="166"/>
      <c r="BP454" s="166"/>
      <c r="BQ454" s="166"/>
      <c r="BR454" s="166"/>
      <c r="BS454" s="166"/>
      <c r="BT454" s="166"/>
      <c r="BU454" s="166"/>
      <c r="BV454" s="166"/>
      <c r="BW454" s="166"/>
      <c r="BX454" s="166"/>
      <c r="BY454" s="166"/>
      <c r="BZ454" s="166"/>
      <c r="CA454" s="166"/>
      <c r="CB454" s="166"/>
      <c r="CC454" s="166"/>
      <c r="CD454" s="166"/>
      <c r="CE454" s="166"/>
      <c r="CF454" s="166"/>
      <c r="CG454" s="166"/>
    </row>
    <row r="455" spans="2:85" x14ac:dyDescent="0.2">
      <c r="B455" s="177"/>
      <c r="C455" s="177"/>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6"/>
      <c r="AL455" s="166"/>
      <c r="AM455" s="166"/>
      <c r="AN455" s="166"/>
      <c r="AO455" s="166"/>
      <c r="AP455" s="166"/>
      <c r="AQ455" s="166"/>
      <c r="AR455" s="166"/>
      <c r="AS455" s="166"/>
      <c r="AT455" s="166"/>
      <c r="AU455" s="166"/>
      <c r="AV455" s="166"/>
      <c r="AW455" s="166"/>
      <c r="AX455" s="166"/>
      <c r="AY455" s="166"/>
      <c r="AZ455" s="166"/>
      <c r="BA455" s="166"/>
      <c r="BB455" s="166"/>
      <c r="BC455" s="166"/>
      <c r="BD455" s="166"/>
      <c r="BE455" s="166"/>
      <c r="BF455" s="166"/>
      <c r="BG455" s="166"/>
      <c r="BH455" s="166"/>
      <c r="BI455" s="166"/>
      <c r="BJ455" s="166"/>
      <c r="BK455" s="166"/>
      <c r="BL455" s="166"/>
      <c r="BM455" s="166"/>
      <c r="BN455" s="166"/>
      <c r="BO455" s="166"/>
      <c r="BP455" s="166"/>
      <c r="BQ455" s="166"/>
      <c r="BR455" s="166"/>
      <c r="BS455" s="166"/>
      <c r="BT455" s="166"/>
      <c r="BU455" s="166"/>
      <c r="BV455" s="166"/>
      <c r="BW455" s="166"/>
      <c r="BX455" s="166"/>
      <c r="BY455" s="166"/>
      <c r="BZ455" s="166"/>
      <c r="CA455" s="166"/>
      <c r="CB455" s="166"/>
      <c r="CC455" s="166"/>
      <c r="CD455" s="166"/>
      <c r="CE455" s="166"/>
      <c r="CF455" s="166"/>
      <c r="CG455" s="166"/>
    </row>
    <row r="456" spans="2:85" x14ac:dyDescent="0.2">
      <c r="B456" s="177"/>
      <c r="C456" s="177"/>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6"/>
      <c r="AL456" s="166"/>
      <c r="AM456" s="166"/>
      <c r="AN456" s="166"/>
      <c r="AO456" s="166"/>
      <c r="AP456" s="166"/>
      <c r="AQ456" s="166"/>
      <c r="AR456" s="166"/>
      <c r="AS456" s="166"/>
      <c r="AT456" s="166"/>
      <c r="AU456" s="166"/>
      <c r="AV456" s="166"/>
      <c r="AW456" s="166"/>
      <c r="AX456" s="166"/>
      <c r="AY456" s="166"/>
      <c r="AZ456" s="166"/>
      <c r="BA456" s="166"/>
      <c r="BB456" s="166"/>
      <c r="BC456" s="166"/>
      <c r="BD456" s="166"/>
      <c r="BE456" s="166"/>
      <c r="BF456" s="166"/>
      <c r="BG456" s="166"/>
      <c r="BH456" s="166"/>
      <c r="BI456" s="166"/>
      <c r="BJ456" s="166"/>
      <c r="BK456" s="166"/>
      <c r="BL456" s="166"/>
      <c r="BM456" s="166"/>
      <c r="BN456" s="166"/>
      <c r="BO456" s="166"/>
      <c r="BP456" s="166"/>
      <c r="BQ456" s="166"/>
      <c r="BR456" s="166"/>
      <c r="BS456" s="166"/>
      <c r="BT456" s="166"/>
      <c r="BU456" s="166"/>
      <c r="BV456" s="166"/>
      <c r="BW456" s="166"/>
      <c r="BX456" s="166"/>
      <c r="BY456" s="166"/>
      <c r="BZ456" s="166"/>
      <c r="CA456" s="166"/>
      <c r="CB456" s="166"/>
      <c r="CC456" s="166"/>
      <c r="CD456" s="166"/>
      <c r="CE456" s="166"/>
      <c r="CF456" s="166"/>
      <c r="CG456" s="166"/>
    </row>
    <row r="457" spans="2:85" x14ac:dyDescent="0.2">
      <c r="B457" s="177"/>
      <c r="C457" s="177"/>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6"/>
      <c r="AL457" s="166"/>
      <c r="AM457" s="166"/>
      <c r="AN457" s="166"/>
      <c r="AO457" s="166"/>
      <c r="AP457" s="166"/>
      <c r="AQ457" s="166"/>
      <c r="AR457" s="166"/>
      <c r="AS457" s="166"/>
      <c r="AT457" s="166"/>
      <c r="AU457" s="166"/>
      <c r="AV457" s="166"/>
      <c r="AW457" s="166"/>
      <c r="AX457" s="166"/>
      <c r="AY457" s="166"/>
      <c r="AZ457" s="166"/>
      <c r="BA457" s="166"/>
      <c r="BB457" s="166"/>
      <c r="BC457" s="166"/>
      <c r="BD457" s="166"/>
      <c r="BE457" s="166"/>
      <c r="BF457" s="166"/>
      <c r="BG457" s="166"/>
      <c r="BH457" s="166"/>
      <c r="BI457" s="166"/>
      <c r="BJ457" s="166"/>
      <c r="BK457" s="166"/>
      <c r="BL457" s="166"/>
      <c r="BM457" s="166"/>
      <c r="BN457" s="166"/>
      <c r="BO457" s="166"/>
      <c r="BP457" s="166"/>
      <c r="BQ457" s="166"/>
      <c r="BR457" s="166"/>
      <c r="BS457" s="166"/>
      <c r="BT457" s="166"/>
      <c r="BU457" s="166"/>
      <c r="BV457" s="166"/>
      <c r="BW457" s="166"/>
      <c r="BX457" s="166"/>
      <c r="BY457" s="166"/>
      <c r="BZ457" s="166"/>
      <c r="CA457" s="166"/>
      <c r="CB457" s="166"/>
      <c r="CC457" s="166"/>
      <c r="CD457" s="166"/>
      <c r="CE457" s="166"/>
      <c r="CF457" s="166"/>
      <c r="CG457" s="166"/>
    </row>
    <row r="458" spans="2:85" x14ac:dyDescent="0.2">
      <c r="B458" s="177"/>
      <c r="C458" s="177"/>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6"/>
      <c r="AL458" s="166"/>
      <c r="AM458" s="166"/>
      <c r="AN458" s="166"/>
      <c r="AO458" s="166"/>
      <c r="AP458" s="166"/>
      <c r="AQ458" s="166"/>
      <c r="AR458" s="166"/>
      <c r="AS458" s="166"/>
      <c r="AT458" s="166"/>
      <c r="AU458" s="166"/>
      <c r="AV458" s="166"/>
      <c r="AW458" s="166"/>
      <c r="AX458" s="166"/>
      <c r="AY458" s="166"/>
      <c r="AZ458" s="166"/>
      <c r="BA458" s="166"/>
      <c r="BB458" s="166"/>
      <c r="BC458" s="166"/>
      <c r="BD458" s="166"/>
      <c r="BE458" s="166"/>
      <c r="BF458" s="166"/>
      <c r="BG458" s="166"/>
      <c r="BH458" s="166"/>
      <c r="BI458" s="166"/>
      <c r="BJ458" s="166"/>
      <c r="BK458" s="166"/>
      <c r="BL458" s="166"/>
      <c r="BM458" s="166"/>
      <c r="BN458" s="166"/>
      <c r="BO458" s="166"/>
      <c r="BP458" s="166"/>
      <c r="BQ458" s="166"/>
      <c r="BR458" s="166"/>
      <c r="BS458" s="166"/>
      <c r="BT458" s="166"/>
      <c r="BU458" s="166"/>
      <c r="BV458" s="166"/>
      <c r="BW458" s="166"/>
      <c r="BX458" s="166"/>
      <c r="BY458" s="166"/>
      <c r="BZ458" s="166"/>
      <c r="CA458" s="166"/>
      <c r="CB458" s="166"/>
      <c r="CC458" s="166"/>
      <c r="CD458" s="166"/>
      <c r="CE458" s="166"/>
      <c r="CF458" s="166"/>
      <c r="CG458" s="166"/>
    </row>
    <row r="459" spans="2:85" x14ac:dyDescent="0.2">
      <c r="B459" s="177"/>
      <c r="C459" s="177"/>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6"/>
      <c r="AL459" s="166"/>
      <c r="AM459" s="166"/>
      <c r="AN459" s="166"/>
      <c r="AO459" s="166"/>
      <c r="AP459" s="166"/>
      <c r="AQ459" s="166"/>
      <c r="AR459" s="166"/>
      <c r="AS459" s="166"/>
      <c r="AT459" s="166"/>
      <c r="AU459" s="166"/>
      <c r="AV459" s="166"/>
      <c r="AW459" s="166"/>
      <c r="AX459" s="166"/>
      <c r="AY459" s="166"/>
      <c r="AZ459" s="166"/>
      <c r="BA459" s="166"/>
      <c r="BB459" s="166"/>
      <c r="BC459" s="166"/>
      <c r="BD459" s="166"/>
      <c r="BE459" s="166"/>
      <c r="BF459" s="166"/>
      <c r="BG459" s="166"/>
      <c r="BH459" s="166"/>
      <c r="BI459" s="166"/>
      <c r="BJ459" s="166"/>
      <c r="BK459" s="166"/>
      <c r="BL459" s="166"/>
      <c r="BM459" s="166"/>
      <c r="BN459" s="166"/>
      <c r="BO459" s="166"/>
      <c r="BP459" s="166"/>
      <c r="BQ459" s="166"/>
      <c r="BR459" s="166"/>
      <c r="BS459" s="166"/>
      <c r="BT459" s="166"/>
      <c r="BU459" s="166"/>
      <c r="BV459" s="166"/>
      <c r="BW459" s="166"/>
      <c r="BX459" s="166"/>
      <c r="BY459" s="166"/>
      <c r="BZ459" s="166"/>
      <c r="CA459" s="166"/>
      <c r="CB459" s="166"/>
      <c r="CC459" s="166"/>
      <c r="CD459" s="166"/>
      <c r="CE459" s="166"/>
      <c r="CF459" s="166"/>
      <c r="CG459" s="166"/>
    </row>
    <row r="460" spans="2:85" x14ac:dyDescent="0.2">
      <c r="B460" s="177"/>
      <c r="C460" s="177"/>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6"/>
      <c r="AL460" s="166"/>
      <c r="AM460" s="166"/>
      <c r="AN460" s="166"/>
      <c r="AO460" s="166"/>
      <c r="AP460" s="166"/>
      <c r="AQ460" s="166"/>
      <c r="AR460" s="166"/>
      <c r="AS460" s="166"/>
      <c r="AT460" s="166"/>
      <c r="AU460" s="166"/>
      <c r="AV460" s="166"/>
      <c r="AW460" s="166"/>
      <c r="AX460" s="166"/>
      <c r="AY460" s="166"/>
      <c r="AZ460" s="166"/>
      <c r="BA460" s="166"/>
      <c r="BB460" s="166"/>
      <c r="BC460" s="166"/>
      <c r="BD460" s="166"/>
      <c r="BE460" s="166"/>
      <c r="BF460" s="166"/>
      <c r="BG460" s="166"/>
      <c r="BH460" s="166"/>
      <c r="BI460" s="166"/>
      <c r="BJ460" s="166"/>
      <c r="BK460" s="166"/>
      <c r="BL460" s="166"/>
      <c r="BM460" s="166"/>
      <c r="BN460" s="166"/>
      <c r="BO460" s="166"/>
      <c r="BP460" s="166"/>
      <c r="BQ460" s="166"/>
      <c r="BR460" s="166"/>
      <c r="BS460" s="166"/>
      <c r="BT460" s="166"/>
      <c r="BU460" s="166"/>
      <c r="BV460" s="166"/>
      <c r="BW460" s="166"/>
      <c r="BX460" s="166"/>
      <c r="BY460" s="166"/>
      <c r="BZ460" s="166"/>
      <c r="CA460" s="166"/>
      <c r="CB460" s="166"/>
      <c r="CC460" s="166"/>
      <c r="CD460" s="166"/>
      <c r="CE460" s="166"/>
      <c r="CF460" s="166"/>
      <c r="CG460" s="166"/>
    </row>
    <row r="461" spans="2:85" x14ac:dyDescent="0.2">
      <c r="B461" s="177"/>
      <c r="C461" s="177"/>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6"/>
      <c r="AL461" s="166"/>
      <c r="AM461" s="166"/>
      <c r="AN461" s="166"/>
      <c r="AO461" s="166"/>
      <c r="AP461" s="166"/>
      <c r="AQ461" s="166"/>
      <c r="AR461" s="166"/>
      <c r="AS461" s="166"/>
      <c r="AT461" s="166"/>
      <c r="AU461" s="166"/>
      <c r="AV461" s="166"/>
      <c r="AW461" s="166"/>
      <c r="AX461" s="166"/>
      <c r="AY461" s="166"/>
      <c r="AZ461" s="166"/>
      <c r="BA461" s="166"/>
      <c r="BB461" s="166"/>
      <c r="BC461" s="166"/>
      <c r="BD461" s="166"/>
      <c r="BE461" s="166"/>
      <c r="BF461" s="166"/>
      <c r="BG461" s="166"/>
      <c r="BH461" s="166"/>
      <c r="BI461" s="166"/>
      <c r="BJ461" s="166"/>
      <c r="BK461" s="166"/>
      <c r="BL461" s="166"/>
      <c r="BM461" s="166"/>
      <c r="BN461" s="166"/>
      <c r="BO461" s="166"/>
      <c r="BP461" s="166"/>
      <c r="BQ461" s="166"/>
      <c r="BR461" s="166"/>
      <c r="BS461" s="166"/>
      <c r="BT461" s="166"/>
      <c r="BU461" s="166"/>
      <c r="BV461" s="166"/>
      <c r="BW461" s="166"/>
      <c r="BX461" s="166"/>
      <c r="BY461" s="166"/>
      <c r="BZ461" s="166"/>
      <c r="CA461" s="166"/>
      <c r="CB461" s="166"/>
      <c r="CC461" s="166"/>
      <c r="CD461" s="166"/>
      <c r="CE461" s="166"/>
      <c r="CF461" s="166"/>
      <c r="CG461" s="166"/>
    </row>
    <row r="462" spans="2:85" x14ac:dyDescent="0.2">
      <c r="B462" s="177"/>
      <c r="C462" s="177"/>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6"/>
      <c r="AY462" s="166"/>
      <c r="AZ462" s="166"/>
      <c r="BA462" s="166"/>
      <c r="BB462" s="166"/>
      <c r="BC462" s="166"/>
      <c r="BD462" s="166"/>
      <c r="BE462" s="166"/>
      <c r="BF462" s="166"/>
      <c r="BG462" s="166"/>
      <c r="BH462" s="166"/>
      <c r="BI462" s="166"/>
      <c r="BJ462" s="166"/>
      <c r="BK462" s="166"/>
      <c r="BL462" s="166"/>
      <c r="BM462" s="166"/>
      <c r="BN462" s="166"/>
      <c r="BO462" s="166"/>
      <c r="BP462" s="166"/>
      <c r="BQ462" s="166"/>
      <c r="BR462" s="166"/>
      <c r="BS462" s="166"/>
      <c r="BT462" s="166"/>
      <c r="BU462" s="166"/>
      <c r="BV462" s="166"/>
      <c r="BW462" s="166"/>
      <c r="BX462" s="166"/>
      <c r="BY462" s="166"/>
      <c r="BZ462" s="166"/>
      <c r="CA462" s="166"/>
      <c r="CB462" s="166"/>
      <c r="CC462" s="166"/>
      <c r="CD462" s="166"/>
      <c r="CE462" s="166"/>
      <c r="CF462" s="166"/>
      <c r="CG462" s="166"/>
    </row>
    <row r="463" spans="2:85" x14ac:dyDescent="0.2">
      <c r="B463" s="177"/>
      <c r="C463" s="177"/>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6"/>
      <c r="AL463" s="166"/>
      <c r="AM463" s="166"/>
      <c r="AN463" s="166"/>
      <c r="AO463" s="166"/>
      <c r="AP463" s="166"/>
      <c r="AQ463" s="166"/>
      <c r="AR463" s="166"/>
      <c r="AS463" s="166"/>
      <c r="AT463" s="166"/>
      <c r="AU463" s="166"/>
      <c r="AV463" s="166"/>
      <c r="AW463" s="166"/>
      <c r="AX463" s="166"/>
      <c r="AY463" s="166"/>
      <c r="AZ463" s="166"/>
      <c r="BA463" s="166"/>
      <c r="BB463" s="166"/>
      <c r="BC463" s="166"/>
      <c r="BD463" s="166"/>
      <c r="BE463" s="166"/>
      <c r="BF463" s="166"/>
      <c r="BG463" s="166"/>
      <c r="BH463" s="166"/>
      <c r="BI463" s="166"/>
      <c r="BJ463" s="166"/>
      <c r="BK463" s="166"/>
      <c r="BL463" s="166"/>
      <c r="BM463" s="166"/>
      <c r="BN463" s="166"/>
      <c r="BO463" s="166"/>
      <c r="BP463" s="166"/>
      <c r="BQ463" s="166"/>
      <c r="BR463" s="166"/>
      <c r="BS463" s="166"/>
      <c r="BT463" s="166"/>
      <c r="BU463" s="166"/>
      <c r="BV463" s="166"/>
      <c r="BW463" s="166"/>
      <c r="BX463" s="166"/>
      <c r="BY463" s="166"/>
      <c r="BZ463" s="166"/>
      <c r="CA463" s="166"/>
      <c r="CB463" s="166"/>
      <c r="CC463" s="166"/>
      <c r="CD463" s="166"/>
      <c r="CE463" s="166"/>
      <c r="CF463" s="166"/>
      <c r="CG463" s="166"/>
    </row>
    <row r="464" spans="2:85" x14ac:dyDescent="0.2">
      <c r="B464" s="177"/>
      <c r="C464" s="177"/>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c r="AA464" s="166"/>
      <c r="AB464" s="166"/>
      <c r="AC464" s="166"/>
      <c r="AD464" s="166"/>
      <c r="AE464" s="166"/>
      <c r="AF464" s="166"/>
      <c r="AG464" s="166"/>
      <c r="AH464" s="166"/>
      <c r="AI464" s="166"/>
      <c r="AJ464" s="166"/>
      <c r="AK464" s="166"/>
      <c r="AL464" s="166"/>
      <c r="AM464" s="166"/>
      <c r="AN464" s="166"/>
      <c r="AO464" s="166"/>
      <c r="AP464" s="166"/>
      <c r="AQ464" s="166"/>
      <c r="AR464" s="166"/>
      <c r="AS464" s="166"/>
      <c r="AT464" s="166"/>
      <c r="AU464" s="166"/>
      <c r="AV464" s="166"/>
      <c r="AW464" s="166"/>
      <c r="AX464" s="166"/>
      <c r="AY464" s="166"/>
      <c r="AZ464" s="166"/>
      <c r="BA464" s="166"/>
      <c r="BB464" s="166"/>
      <c r="BC464" s="166"/>
      <c r="BD464" s="166"/>
      <c r="BE464" s="166"/>
      <c r="BF464" s="166"/>
      <c r="BG464" s="166"/>
      <c r="BH464" s="166"/>
      <c r="BI464" s="166"/>
      <c r="BJ464" s="166"/>
      <c r="BK464" s="166"/>
      <c r="BL464" s="166"/>
      <c r="BM464" s="166"/>
      <c r="BN464" s="166"/>
      <c r="BO464" s="166"/>
      <c r="BP464" s="166"/>
      <c r="BQ464" s="166"/>
      <c r="BR464" s="166"/>
      <c r="BS464" s="166"/>
      <c r="BT464" s="166"/>
      <c r="BU464" s="166"/>
      <c r="BV464" s="166"/>
      <c r="BW464" s="166"/>
      <c r="BX464" s="166"/>
      <c r="BY464" s="166"/>
      <c r="BZ464" s="166"/>
      <c r="CA464" s="166"/>
      <c r="CB464" s="166"/>
      <c r="CC464" s="166"/>
      <c r="CD464" s="166"/>
      <c r="CE464" s="166"/>
      <c r="CF464" s="166"/>
      <c r="CG464" s="166"/>
    </row>
    <row r="465" spans="2:85" x14ac:dyDescent="0.2">
      <c r="B465" s="177"/>
      <c r="C465" s="177"/>
      <c r="D465" s="166"/>
      <c r="E465" s="166"/>
      <c r="F465" s="166"/>
      <c r="G465" s="166"/>
      <c r="H465" s="166"/>
      <c r="I465" s="166"/>
      <c r="J465" s="166"/>
      <c r="K465" s="166"/>
      <c r="L465" s="166"/>
      <c r="M465" s="166"/>
      <c r="N465" s="166"/>
      <c r="O465" s="166"/>
      <c r="P465" s="166"/>
      <c r="Q465" s="166"/>
      <c r="R465" s="166"/>
      <c r="S465" s="166"/>
      <c r="T465" s="166"/>
      <c r="U465" s="166"/>
      <c r="V465" s="166"/>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6"/>
      <c r="AR465" s="166"/>
      <c r="AS465" s="166"/>
      <c r="AT465" s="166"/>
      <c r="AU465" s="166"/>
      <c r="AV465" s="166"/>
      <c r="AW465" s="166"/>
      <c r="AX465" s="166"/>
      <c r="AY465" s="166"/>
      <c r="AZ465" s="166"/>
      <c r="BA465" s="166"/>
      <c r="BB465" s="166"/>
      <c r="BC465" s="166"/>
      <c r="BD465" s="166"/>
      <c r="BE465" s="166"/>
      <c r="BF465" s="166"/>
      <c r="BG465" s="166"/>
      <c r="BH465" s="166"/>
      <c r="BI465" s="166"/>
      <c r="BJ465" s="166"/>
      <c r="BK465" s="166"/>
      <c r="BL465" s="166"/>
      <c r="BM465" s="166"/>
      <c r="BN465" s="166"/>
      <c r="BO465" s="166"/>
      <c r="BP465" s="166"/>
      <c r="BQ465" s="166"/>
      <c r="BR465" s="166"/>
      <c r="BS465" s="166"/>
      <c r="BT465" s="166"/>
      <c r="BU465" s="166"/>
      <c r="BV465" s="166"/>
      <c r="BW465" s="166"/>
      <c r="BX465" s="166"/>
      <c r="BY465" s="166"/>
      <c r="BZ465" s="166"/>
      <c r="CA465" s="166"/>
      <c r="CB465" s="166"/>
      <c r="CC465" s="166"/>
      <c r="CD465" s="166"/>
      <c r="CE465" s="166"/>
      <c r="CF465" s="166"/>
      <c r="CG465" s="166"/>
    </row>
    <row r="466" spans="2:85" x14ac:dyDescent="0.2">
      <c r="B466" s="177"/>
      <c r="C466" s="177"/>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6"/>
      <c r="AL466" s="166"/>
      <c r="AM466" s="166"/>
      <c r="AN466" s="166"/>
      <c r="AO466" s="166"/>
      <c r="AP466" s="166"/>
      <c r="AQ466" s="166"/>
      <c r="AR466" s="166"/>
      <c r="AS466" s="166"/>
      <c r="AT466" s="166"/>
      <c r="AU466" s="166"/>
      <c r="AV466" s="166"/>
      <c r="AW466" s="166"/>
      <c r="AX466" s="166"/>
      <c r="AY466" s="166"/>
      <c r="AZ466" s="166"/>
      <c r="BA466" s="166"/>
      <c r="BB466" s="166"/>
      <c r="BC466" s="166"/>
      <c r="BD466" s="166"/>
      <c r="BE466" s="166"/>
      <c r="BF466" s="166"/>
      <c r="BG466" s="166"/>
      <c r="BH466" s="166"/>
      <c r="BI466" s="166"/>
      <c r="BJ466" s="166"/>
      <c r="BK466" s="166"/>
      <c r="BL466" s="166"/>
      <c r="BM466" s="166"/>
      <c r="BN466" s="166"/>
      <c r="BO466" s="166"/>
      <c r="BP466" s="166"/>
      <c r="BQ466" s="166"/>
      <c r="BR466" s="166"/>
      <c r="BS466" s="166"/>
      <c r="BT466" s="166"/>
      <c r="BU466" s="166"/>
      <c r="BV466" s="166"/>
      <c r="BW466" s="166"/>
      <c r="BX466" s="166"/>
      <c r="BY466" s="166"/>
      <c r="BZ466" s="166"/>
      <c r="CA466" s="166"/>
      <c r="CB466" s="166"/>
      <c r="CC466" s="166"/>
      <c r="CD466" s="166"/>
      <c r="CE466" s="166"/>
      <c r="CF466" s="166"/>
      <c r="CG466" s="166"/>
    </row>
    <row r="467" spans="2:85" x14ac:dyDescent="0.2">
      <c r="B467" s="177"/>
      <c r="C467" s="177"/>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6"/>
      <c r="AL467" s="166"/>
      <c r="AM467" s="166"/>
      <c r="AN467" s="166"/>
      <c r="AO467" s="166"/>
      <c r="AP467" s="166"/>
      <c r="AQ467" s="166"/>
      <c r="AR467" s="166"/>
      <c r="AS467" s="166"/>
      <c r="AT467" s="166"/>
      <c r="AU467" s="166"/>
      <c r="AV467" s="166"/>
      <c r="AW467" s="166"/>
      <c r="AX467" s="166"/>
      <c r="AY467" s="166"/>
      <c r="AZ467" s="166"/>
      <c r="BA467" s="166"/>
      <c r="BB467" s="166"/>
      <c r="BC467" s="166"/>
      <c r="BD467" s="166"/>
      <c r="BE467" s="166"/>
      <c r="BF467" s="166"/>
      <c r="BG467" s="166"/>
      <c r="BH467" s="166"/>
      <c r="BI467" s="166"/>
      <c r="BJ467" s="166"/>
      <c r="BK467" s="166"/>
      <c r="BL467" s="166"/>
      <c r="BM467" s="166"/>
      <c r="BN467" s="166"/>
      <c r="BO467" s="166"/>
      <c r="BP467" s="166"/>
      <c r="BQ467" s="166"/>
      <c r="BR467" s="166"/>
      <c r="BS467" s="166"/>
      <c r="BT467" s="166"/>
      <c r="BU467" s="166"/>
      <c r="BV467" s="166"/>
      <c r="BW467" s="166"/>
      <c r="BX467" s="166"/>
      <c r="BY467" s="166"/>
      <c r="BZ467" s="166"/>
      <c r="CA467" s="166"/>
      <c r="CB467" s="166"/>
      <c r="CC467" s="166"/>
      <c r="CD467" s="166"/>
      <c r="CE467" s="166"/>
      <c r="CF467" s="166"/>
      <c r="CG467" s="166"/>
    </row>
    <row r="468" spans="2:85" x14ac:dyDescent="0.2">
      <c r="B468" s="177"/>
      <c r="C468" s="177"/>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6"/>
      <c r="AL468" s="166"/>
      <c r="AM468" s="166"/>
      <c r="AN468" s="166"/>
      <c r="AO468" s="166"/>
      <c r="AP468" s="166"/>
      <c r="AQ468" s="166"/>
      <c r="AR468" s="166"/>
      <c r="AS468" s="166"/>
      <c r="AT468" s="166"/>
      <c r="AU468" s="166"/>
      <c r="AV468" s="166"/>
      <c r="AW468" s="166"/>
      <c r="AX468" s="166"/>
      <c r="AY468" s="166"/>
      <c r="AZ468" s="166"/>
      <c r="BA468" s="166"/>
      <c r="BB468" s="166"/>
      <c r="BC468" s="166"/>
      <c r="BD468" s="166"/>
      <c r="BE468" s="166"/>
      <c r="BF468" s="166"/>
      <c r="BG468" s="166"/>
      <c r="BH468" s="166"/>
      <c r="BI468" s="166"/>
      <c r="BJ468" s="166"/>
      <c r="BK468" s="166"/>
      <c r="BL468" s="166"/>
      <c r="BM468" s="166"/>
      <c r="BN468" s="166"/>
      <c r="BO468" s="166"/>
      <c r="BP468" s="166"/>
      <c r="BQ468" s="166"/>
      <c r="BR468" s="166"/>
      <c r="BS468" s="166"/>
      <c r="BT468" s="166"/>
      <c r="BU468" s="166"/>
      <c r="BV468" s="166"/>
      <c r="BW468" s="166"/>
      <c r="BX468" s="166"/>
      <c r="BY468" s="166"/>
      <c r="BZ468" s="166"/>
      <c r="CA468" s="166"/>
      <c r="CB468" s="166"/>
      <c r="CC468" s="166"/>
      <c r="CD468" s="166"/>
      <c r="CE468" s="166"/>
      <c r="CF468" s="166"/>
      <c r="CG468" s="166"/>
    </row>
    <row r="469" spans="2:85" x14ac:dyDescent="0.2">
      <c r="B469" s="177"/>
      <c r="C469" s="177"/>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6"/>
      <c r="AL469" s="166"/>
      <c r="AM469" s="166"/>
      <c r="AN469" s="166"/>
      <c r="AO469" s="166"/>
      <c r="AP469" s="166"/>
      <c r="AQ469" s="166"/>
      <c r="AR469" s="166"/>
      <c r="AS469" s="166"/>
      <c r="AT469" s="166"/>
      <c r="AU469" s="166"/>
      <c r="AV469" s="166"/>
      <c r="AW469" s="166"/>
      <c r="AX469" s="166"/>
      <c r="AY469" s="166"/>
      <c r="AZ469" s="166"/>
      <c r="BA469" s="166"/>
      <c r="BB469" s="166"/>
      <c r="BC469" s="166"/>
      <c r="BD469" s="166"/>
      <c r="BE469" s="166"/>
      <c r="BF469" s="166"/>
      <c r="BG469" s="166"/>
      <c r="BH469" s="166"/>
      <c r="BI469" s="166"/>
      <c r="BJ469" s="166"/>
      <c r="BK469" s="166"/>
      <c r="BL469" s="166"/>
      <c r="BM469" s="166"/>
      <c r="BN469" s="166"/>
      <c r="BO469" s="166"/>
      <c r="BP469" s="166"/>
      <c r="BQ469" s="166"/>
      <c r="BR469" s="166"/>
      <c r="BS469" s="166"/>
      <c r="BT469" s="166"/>
      <c r="BU469" s="166"/>
      <c r="BV469" s="166"/>
      <c r="BW469" s="166"/>
      <c r="BX469" s="166"/>
      <c r="BY469" s="166"/>
      <c r="BZ469" s="166"/>
      <c r="CA469" s="166"/>
      <c r="CB469" s="166"/>
      <c r="CC469" s="166"/>
      <c r="CD469" s="166"/>
      <c r="CE469" s="166"/>
      <c r="CF469" s="166"/>
      <c r="CG469" s="166"/>
    </row>
    <row r="470" spans="2:85" x14ac:dyDescent="0.2">
      <c r="B470" s="177"/>
      <c r="C470" s="177"/>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6"/>
      <c r="AL470" s="166"/>
      <c r="AM470" s="166"/>
      <c r="AN470" s="166"/>
      <c r="AO470" s="166"/>
      <c r="AP470" s="166"/>
      <c r="AQ470" s="166"/>
      <c r="AR470" s="166"/>
      <c r="AS470" s="166"/>
      <c r="AT470" s="166"/>
      <c r="AU470" s="166"/>
      <c r="AV470" s="166"/>
      <c r="AW470" s="166"/>
      <c r="AX470" s="166"/>
      <c r="AY470" s="166"/>
      <c r="AZ470" s="166"/>
      <c r="BA470" s="166"/>
      <c r="BB470" s="166"/>
      <c r="BC470" s="166"/>
      <c r="BD470" s="166"/>
      <c r="BE470" s="166"/>
      <c r="BF470" s="166"/>
      <c r="BG470" s="166"/>
      <c r="BH470" s="166"/>
      <c r="BI470" s="166"/>
      <c r="BJ470" s="166"/>
      <c r="BK470" s="166"/>
      <c r="BL470" s="166"/>
      <c r="BM470" s="166"/>
      <c r="BN470" s="166"/>
      <c r="BO470" s="166"/>
      <c r="BP470" s="166"/>
      <c r="BQ470" s="166"/>
      <c r="BR470" s="166"/>
      <c r="BS470" s="166"/>
      <c r="BT470" s="166"/>
      <c r="BU470" s="166"/>
      <c r="BV470" s="166"/>
      <c r="BW470" s="166"/>
      <c r="BX470" s="166"/>
      <c r="BY470" s="166"/>
      <c r="BZ470" s="166"/>
      <c r="CA470" s="166"/>
      <c r="CB470" s="166"/>
      <c r="CC470" s="166"/>
      <c r="CD470" s="166"/>
      <c r="CE470" s="166"/>
      <c r="CF470" s="166"/>
      <c r="CG470" s="166"/>
    </row>
    <row r="471" spans="2:85" x14ac:dyDescent="0.2">
      <c r="B471" s="177"/>
      <c r="C471" s="177"/>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c r="BC471" s="166"/>
      <c r="BD471" s="166"/>
      <c r="BE471" s="166"/>
      <c r="BF471" s="166"/>
      <c r="BG471" s="166"/>
      <c r="BH471" s="166"/>
      <c r="BI471" s="166"/>
      <c r="BJ471" s="166"/>
      <c r="BK471" s="166"/>
      <c r="BL471" s="166"/>
      <c r="BM471" s="166"/>
      <c r="BN471" s="166"/>
      <c r="BO471" s="166"/>
      <c r="BP471" s="166"/>
      <c r="BQ471" s="166"/>
      <c r="BR471" s="166"/>
      <c r="BS471" s="166"/>
      <c r="BT471" s="166"/>
      <c r="BU471" s="166"/>
      <c r="BV471" s="166"/>
      <c r="BW471" s="166"/>
      <c r="BX471" s="166"/>
      <c r="BY471" s="166"/>
      <c r="BZ471" s="166"/>
      <c r="CA471" s="166"/>
      <c r="CB471" s="166"/>
      <c r="CC471" s="166"/>
      <c r="CD471" s="166"/>
      <c r="CE471" s="166"/>
      <c r="CF471" s="166"/>
      <c r="CG471" s="166"/>
    </row>
    <row r="472" spans="2:85" x14ac:dyDescent="0.2">
      <c r="B472" s="177"/>
      <c r="C472" s="177"/>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6"/>
      <c r="AL472" s="166"/>
      <c r="AM472" s="166"/>
      <c r="AN472" s="166"/>
      <c r="AO472" s="166"/>
      <c r="AP472" s="166"/>
      <c r="AQ472" s="166"/>
      <c r="AR472" s="166"/>
      <c r="AS472" s="166"/>
      <c r="AT472" s="166"/>
      <c r="AU472" s="166"/>
      <c r="AV472" s="166"/>
      <c r="AW472" s="166"/>
      <c r="AX472" s="166"/>
      <c r="AY472" s="166"/>
      <c r="AZ472" s="166"/>
      <c r="BA472" s="166"/>
      <c r="BB472" s="166"/>
      <c r="BC472" s="166"/>
      <c r="BD472" s="166"/>
      <c r="BE472" s="166"/>
      <c r="BF472" s="166"/>
      <c r="BG472" s="166"/>
      <c r="BH472" s="166"/>
      <c r="BI472" s="166"/>
      <c r="BJ472" s="166"/>
      <c r="BK472" s="166"/>
      <c r="BL472" s="166"/>
      <c r="BM472" s="166"/>
      <c r="BN472" s="166"/>
      <c r="BO472" s="166"/>
      <c r="BP472" s="166"/>
      <c r="BQ472" s="166"/>
      <c r="BR472" s="166"/>
      <c r="BS472" s="166"/>
      <c r="BT472" s="166"/>
      <c r="BU472" s="166"/>
      <c r="BV472" s="166"/>
      <c r="BW472" s="166"/>
      <c r="BX472" s="166"/>
      <c r="BY472" s="166"/>
      <c r="BZ472" s="166"/>
      <c r="CA472" s="166"/>
      <c r="CB472" s="166"/>
      <c r="CC472" s="166"/>
      <c r="CD472" s="166"/>
      <c r="CE472" s="166"/>
      <c r="CF472" s="166"/>
      <c r="CG472" s="166"/>
    </row>
    <row r="473" spans="2:85" x14ac:dyDescent="0.2">
      <c r="B473" s="177"/>
      <c r="C473" s="177"/>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6"/>
      <c r="AL473" s="166"/>
      <c r="AM473" s="166"/>
      <c r="AN473" s="166"/>
      <c r="AO473" s="166"/>
      <c r="AP473" s="166"/>
      <c r="AQ473" s="166"/>
      <c r="AR473" s="166"/>
      <c r="AS473" s="166"/>
      <c r="AT473" s="166"/>
      <c r="AU473" s="166"/>
      <c r="AV473" s="166"/>
      <c r="AW473" s="166"/>
      <c r="AX473" s="166"/>
      <c r="AY473" s="166"/>
      <c r="AZ473" s="166"/>
      <c r="BA473" s="166"/>
      <c r="BB473" s="166"/>
      <c r="BC473" s="166"/>
      <c r="BD473" s="166"/>
      <c r="BE473" s="166"/>
      <c r="BF473" s="166"/>
      <c r="BG473" s="166"/>
      <c r="BH473" s="166"/>
      <c r="BI473" s="166"/>
      <c r="BJ473" s="166"/>
      <c r="BK473" s="166"/>
      <c r="BL473" s="166"/>
      <c r="BM473" s="166"/>
      <c r="BN473" s="166"/>
      <c r="BO473" s="166"/>
      <c r="BP473" s="166"/>
      <c r="BQ473" s="166"/>
      <c r="BR473" s="166"/>
      <c r="BS473" s="166"/>
      <c r="BT473" s="166"/>
      <c r="BU473" s="166"/>
      <c r="BV473" s="166"/>
      <c r="BW473" s="166"/>
      <c r="BX473" s="166"/>
      <c r="BY473" s="166"/>
      <c r="BZ473" s="166"/>
      <c r="CA473" s="166"/>
      <c r="CB473" s="166"/>
      <c r="CC473" s="166"/>
      <c r="CD473" s="166"/>
      <c r="CE473" s="166"/>
      <c r="CF473" s="166"/>
      <c r="CG473" s="166"/>
    </row>
    <row r="474" spans="2:85" x14ac:dyDescent="0.2">
      <c r="B474" s="177"/>
      <c r="C474" s="177"/>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6"/>
      <c r="AL474" s="166"/>
      <c r="AM474" s="166"/>
      <c r="AN474" s="166"/>
      <c r="AO474" s="166"/>
      <c r="AP474" s="166"/>
      <c r="AQ474" s="166"/>
      <c r="AR474" s="166"/>
      <c r="AS474" s="166"/>
      <c r="AT474" s="166"/>
      <c r="AU474" s="166"/>
      <c r="AV474" s="166"/>
      <c r="AW474" s="166"/>
      <c r="AX474" s="166"/>
      <c r="AY474" s="166"/>
      <c r="AZ474" s="166"/>
      <c r="BA474" s="166"/>
      <c r="BB474" s="166"/>
      <c r="BC474" s="166"/>
      <c r="BD474" s="166"/>
      <c r="BE474" s="166"/>
      <c r="BF474" s="166"/>
      <c r="BG474" s="166"/>
      <c r="BH474" s="166"/>
      <c r="BI474" s="166"/>
      <c r="BJ474" s="166"/>
      <c r="BK474" s="166"/>
      <c r="BL474" s="166"/>
      <c r="BM474" s="166"/>
      <c r="BN474" s="166"/>
      <c r="BO474" s="166"/>
      <c r="BP474" s="166"/>
      <c r="BQ474" s="166"/>
      <c r="BR474" s="166"/>
      <c r="BS474" s="166"/>
      <c r="BT474" s="166"/>
      <c r="BU474" s="166"/>
      <c r="BV474" s="166"/>
      <c r="BW474" s="166"/>
      <c r="BX474" s="166"/>
      <c r="BY474" s="166"/>
      <c r="BZ474" s="166"/>
      <c r="CA474" s="166"/>
      <c r="CB474" s="166"/>
      <c r="CC474" s="166"/>
      <c r="CD474" s="166"/>
      <c r="CE474" s="166"/>
      <c r="CF474" s="166"/>
      <c r="CG474" s="166"/>
    </row>
    <row r="475" spans="2:85" x14ac:dyDescent="0.2">
      <c r="B475" s="177"/>
      <c r="C475" s="177"/>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c r="BC475" s="166"/>
      <c r="BD475" s="166"/>
      <c r="BE475" s="166"/>
      <c r="BF475" s="166"/>
      <c r="BG475" s="166"/>
      <c r="BH475" s="166"/>
      <c r="BI475" s="166"/>
      <c r="BJ475" s="166"/>
      <c r="BK475" s="166"/>
      <c r="BL475" s="166"/>
      <c r="BM475" s="166"/>
      <c r="BN475" s="166"/>
      <c r="BO475" s="166"/>
      <c r="BP475" s="166"/>
      <c r="BQ475" s="166"/>
      <c r="BR475" s="166"/>
      <c r="BS475" s="166"/>
      <c r="BT475" s="166"/>
      <c r="BU475" s="166"/>
      <c r="BV475" s="166"/>
      <c r="BW475" s="166"/>
      <c r="BX475" s="166"/>
      <c r="BY475" s="166"/>
      <c r="BZ475" s="166"/>
      <c r="CA475" s="166"/>
      <c r="CB475" s="166"/>
      <c r="CC475" s="166"/>
      <c r="CD475" s="166"/>
      <c r="CE475" s="166"/>
      <c r="CF475" s="166"/>
      <c r="CG475" s="166"/>
    </row>
    <row r="476" spans="2:85" x14ac:dyDescent="0.2">
      <c r="B476" s="177"/>
      <c r="C476" s="177"/>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6"/>
      <c r="AL476" s="166"/>
      <c r="AM476" s="166"/>
      <c r="AN476" s="166"/>
      <c r="AO476" s="166"/>
      <c r="AP476" s="166"/>
      <c r="AQ476" s="166"/>
      <c r="AR476" s="166"/>
      <c r="AS476" s="166"/>
      <c r="AT476" s="166"/>
      <c r="AU476" s="166"/>
      <c r="AV476" s="166"/>
      <c r="AW476" s="166"/>
      <c r="AX476" s="166"/>
      <c r="AY476" s="166"/>
      <c r="AZ476" s="166"/>
      <c r="BA476" s="166"/>
      <c r="BB476" s="166"/>
      <c r="BC476" s="166"/>
      <c r="BD476" s="166"/>
      <c r="BE476" s="166"/>
      <c r="BF476" s="166"/>
      <c r="BG476" s="166"/>
      <c r="BH476" s="166"/>
      <c r="BI476" s="166"/>
      <c r="BJ476" s="166"/>
      <c r="BK476" s="166"/>
      <c r="BL476" s="166"/>
      <c r="BM476" s="166"/>
      <c r="BN476" s="166"/>
      <c r="BO476" s="166"/>
      <c r="BP476" s="166"/>
      <c r="BQ476" s="166"/>
      <c r="BR476" s="166"/>
      <c r="BS476" s="166"/>
      <c r="BT476" s="166"/>
      <c r="BU476" s="166"/>
      <c r="BV476" s="166"/>
      <c r="BW476" s="166"/>
      <c r="BX476" s="166"/>
      <c r="BY476" s="166"/>
      <c r="BZ476" s="166"/>
      <c r="CA476" s="166"/>
      <c r="CB476" s="166"/>
      <c r="CC476" s="166"/>
      <c r="CD476" s="166"/>
      <c r="CE476" s="166"/>
      <c r="CF476" s="166"/>
      <c r="CG476" s="166"/>
    </row>
    <row r="477" spans="2:85" x14ac:dyDescent="0.2">
      <c r="B477" s="177"/>
      <c r="C477" s="177"/>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6"/>
      <c r="AL477" s="166"/>
      <c r="AM477" s="166"/>
      <c r="AN477" s="166"/>
      <c r="AO477" s="166"/>
      <c r="AP477" s="166"/>
      <c r="AQ477" s="166"/>
      <c r="AR477" s="166"/>
      <c r="AS477" s="166"/>
      <c r="AT477" s="166"/>
      <c r="AU477" s="166"/>
      <c r="AV477" s="166"/>
      <c r="AW477" s="166"/>
      <c r="AX477" s="166"/>
      <c r="AY477" s="166"/>
      <c r="AZ477" s="166"/>
      <c r="BA477" s="166"/>
      <c r="BB477" s="166"/>
      <c r="BC477" s="166"/>
      <c r="BD477" s="166"/>
      <c r="BE477" s="166"/>
      <c r="BF477" s="166"/>
      <c r="BG477" s="166"/>
      <c r="BH477" s="166"/>
      <c r="BI477" s="166"/>
      <c r="BJ477" s="166"/>
      <c r="BK477" s="166"/>
      <c r="BL477" s="166"/>
      <c r="BM477" s="166"/>
      <c r="BN477" s="166"/>
      <c r="BO477" s="166"/>
      <c r="BP477" s="166"/>
      <c r="BQ477" s="166"/>
      <c r="BR477" s="166"/>
      <c r="BS477" s="166"/>
      <c r="BT477" s="166"/>
      <c r="BU477" s="166"/>
      <c r="BV477" s="166"/>
      <c r="BW477" s="166"/>
      <c r="BX477" s="166"/>
      <c r="BY477" s="166"/>
      <c r="BZ477" s="166"/>
      <c r="CA477" s="166"/>
      <c r="CB477" s="166"/>
      <c r="CC477" s="166"/>
      <c r="CD477" s="166"/>
      <c r="CE477" s="166"/>
      <c r="CF477" s="166"/>
      <c r="CG477" s="166"/>
    </row>
    <row r="478" spans="2:85" x14ac:dyDescent="0.2">
      <c r="B478" s="177"/>
      <c r="C478" s="177"/>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6"/>
      <c r="AL478" s="166"/>
      <c r="AM478" s="166"/>
      <c r="AN478" s="166"/>
      <c r="AO478" s="166"/>
      <c r="AP478" s="166"/>
      <c r="AQ478" s="166"/>
      <c r="AR478" s="166"/>
      <c r="AS478" s="166"/>
      <c r="AT478" s="166"/>
      <c r="AU478" s="166"/>
      <c r="AV478" s="166"/>
      <c r="AW478" s="166"/>
      <c r="AX478" s="166"/>
      <c r="AY478" s="166"/>
      <c r="AZ478" s="166"/>
      <c r="BA478" s="166"/>
      <c r="BB478" s="166"/>
      <c r="BC478" s="166"/>
      <c r="BD478" s="166"/>
      <c r="BE478" s="166"/>
      <c r="BF478" s="166"/>
      <c r="BG478" s="166"/>
      <c r="BH478" s="166"/>
      <c r="BI478" s="166"/>
      <c r="BJ478" s="166"/>
      <c r="BK478" s="166"/>
      <c r="BL478" s="166"/>
      <c r="BM478" s="166"/>
      <c r="BN478" s="166"/>
      <c r="BO478" s="166"/>
      <c r="BP478" s="166"/>
      <c r="BQ478" s="166"/>
      <c r="BR478" s="166"/>
      <c r="BS478" s="166"/>
      <c r="BT478" s="166"/>
      <c r="BU478" s="166"/>
      <c r="BV478" s="166"/>
      <c r="BW478" s="166"/>
      <c r="BX478" s="166"/>
      <c r="BY478" s="166"/>
      <c r="BZ478" s="166"/>
      <c r="CA478" s="166"/>
      <c r="CB478" s="166"/>
      <c r="CC478" s="166"/>
      <c r="CD478" s="166"/>
      <c r="CE478" s="166"/>
      <c r="CF478" s="166"/>
      <c r="CG478" s="166"/>
    </row>
    <row r="479" spans="2:85" x14ac:dyDescent="0.2">
      <c r="B479" s="177"/>
      <c r="C479" s="177"/>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6"/>
      <c r="AL479" s="166"/>
      <c r="AM479" s="166"/>
      <c r="AN479" s="166"/>
      <c r="AO479" s="166"/>
      <c r="AP479" s="166"/>
      <c r="AQ479" s="166"/>
      <c r="AR479" s="166"/>
      <c r="AS479" s="166"/>
      <c r="AT479" s="166"/>
      <c r="AU479" s="166"/>
      <c r="AV479" s="166"/>
      <c r="AW479" s="166"/>
      <c r="AX479" s="166"/>
      <c r="AY479" s="166"/>
      <c r="AZ479" s="166"/>
      <c r="BA479" s="166"/>
      <c r="BB479" s="166"/>
      <c r="BC479" s="166"/>
      <c r="BD479" s="166"/>
      <c r="BE479" s="166"/>
      <c r="BF479" s="166"/>
      <c r="BG479" s="166"/>
      <c r="BH479" s="166"/>
      <c r="BI479" s="166"/>
      <c r="BJ479" s="166"/>
      <c r="BK479" s="166"/>
      <c r="BL479" s="166"/>
      <c r="BM479" s="166"/>
      <c r="BN479" s="166"/>
      <c r="BO479" s="166"/>
      <c r="BP479" s="166"/>
      <c r="BQ479" s="166"/>
      <c r="BR479" s="166"/>
      <c r="BS479" s="166"/>
      <c r="BT479" s="166"/>
      <c r="BU479" s="166"/>
      <c r="BV479" s="166"/>
      <c r="BW479" s="166"/>
      <c r="BX479" s="166"/>
      <c r="BY479" s="166"/>
      <c r="BZ479" s="166"/>
      <c r="CA479" s="166"/>
      <c r="CB479" s="166"/>
      <c r="CC479" s="166"/>
      <c r="CD479" s="166"/>
      <c r="CE479" s="166"/>
      <c r="CF479" s="166"/>
      <c r="CG479" s="166"/>
    </row>
    <row r="480" spans="2:85" x14ac:dyDescent="0.2">
      <c r="B480" s="177"/>
      <c r="C480" s="177"/>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6"/>
      <c r="AL480" s="166"/>
      <c r="AM480" s="166"/>
      <c r="AN480" s="166"/>
      <c r="AO480" s="166"/>
      <c r="AP480" s="166"/>
      <c r="AQ480" s="166"/>
      <c r="AR480" s="166"/>
      <c r="AS480" s="166"/>
      <c r="AT480" s="166"/>
      <c r="AU480" s="166"/>
      <c r="AV480" s="166"/>
      <c r="AW480" s="166"/>
      <c r="AX480" s="166"/>
      <c r="AY480" s="166"/>
      <c r="AZ480" s="166"/>
      <c r="BA480" s="166"/>
      <c r="BB480" s="166"/>
      <c r="BC480" s="166"/>
      <c r="BD480" s="166"/>
      <c r="BE480" s="166"/>
      <c r="BF480" s="166"/>
      <c r="BG480" s="166"/>
      <c r="BH480" s="166"/>
      <c r="BI480" s="166"/>
      <c r="BJ480" s="166"/>
      <c r="BK480" s="166"/>
      <c r="BL480" s="166"/>
      <c r="BM480" s="166"/>
      <c r="BN480" s="166"/>
      <c r="BO480" s="166"/>
      <c r="BP480" s="166"/>
      <c r="BQ480" s="166"/>
      <c r="BR480" s="166"/>
      <c r="BS480" s="166"/>
      <c r="BT480" s="166"/>
      <c r="BU480" s="166"/>
      <c r="BV480" s="166"/>
      <c r="BW480" s="166"/>
      <c r="BX480" s="166"/>
      <c r="BY480" s="166"/>
      <c r="BZ480" s="166"/>
      <c r="CA480" s="166"/>
      <c r="CB480" s="166"/>
      <c r="CC480" s="166"/>
      <c r="CD480" s="166"/>
      <c r="CE480" s="166"/>
      <c r="CF480" s="166"/>
      <c r="CG480" s="166"/>
    </row>
    <row r="481" spans="2:85" x14ac:dyDescent="0.2">
      <c r="B481" s="177"/>
      <c r="C481" s="177"/>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6"/>
      <c r="AY481" s="166"/>
      <c r="AZ481" s="166"/>
      <c r="BA481" s="166"/>
      <c r="BB481" s="166"/>
      <c r="BC481" s="166"/>
      <c r="BD481" s="166"/>
      <c r="BE481" s="166"/>
      <c r="BF481" s="166"/>
      <c r="BG481" s="166"/>
      <c r="BH481" s="166"/>
      <c r="BI481" s="166"/>
      <c r="BJ481" s="166"/>
      <c r="BK481" s="166"/>
      <c r="BL481" s="166"/>
      <c r="BM481" s="166"/>
      <c r="BN481" s="166"/>
      <c r="BO481" s="166"/>
      <c r="BP481" s="166"/>
      <c r="BQ481" s="166"/>
      <c r="BR481" s="166"/>
      <c r="BS481" s="166"/>
      <c r="BT481" s="166"/>
      <c r="BU481" s="166"/>
      <c r="BV481" s="166"/>
      <c r="BW481" s="166"/>
      <c r="BX481" s="166"/>
      <c r="BY481" s="166"/>
      <c r="BZ481" s="166"/>
      <c r="CA481" s="166"/>
      <c r="CB481" s="166"/>
      <c r="CC481" s="166"/>
      <c r="CD481" s="166"/>
      <c r="CE481" s="166"/>
      <c r="CF481" s="166"/>
      <c r="CG481" s="166"/>
    </row>
    <row r="482" spans="2:85" x14ac:dyDescent="0.2">
      <c r="B482" s="177"/>
      <c r="C482" s="177"/>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6"/>
      <c r="AY482" s="166"/>
      <c r="AZ482" s="166"/>
      <c r="BA482" s="166"/>
      <c r="BB482" s="166"/>
      <c r="BC482" s="166"/>
      <c r="BD482" s="166"/>
      <c r="BE482" s="166"/>
      <c r="BF482" s="166"/>
      <c r="BG482" s="166"/>
      <c r="BH482" s="166"/>
      <c r="BI482" s="166"/>
      <c r="BJ482" s="166"/>
      <c r="BK482" s="166"/>
      <c r="BL482" s="166"/>
      <c r="BM482" s="166"/>
      <c r="BN482" s="166"/>
      <c r="BO482" s="166"/>
      <c r="BP482" s="166"/>
      <c r="BQ482" s="166"/>
      <c r="BR482" s="166"/>
      <c r="BS482" s="166"/>
      <c r="BT482" s="166"/>
      <c r="BU482" s="166"/>
      <c r="BV482" s="166"/>
      <c r="BW482" s="166"/>
      <c r="BX482" s="166"/>
      <c r="BY482" s="166"/>
      <c r="BZ482" s="166"/>
      <c r="CA482" s="166"/>
      <c r="CB482" s="166"/>
      <c r="CC482" s="166"/>
      <c r="CD482" s="166"/>
      <c r="CE482" s="166"/>
      <c r="CF482" s="166"/>
      <c r="CG482" s="166"/>
    </row>
    <row r="483" spans="2:85" x14ac:dyDescent="0.2">
      <c r="B483" s="177"/>
      <c r="C483" s="177"/>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6"/>
      <c r="AY483" s="166"/>
      <c r="AZ483" s="166"/>
      <c r="BA483" s="166"/>
      <c r="BB483" s="166"/>
      <c r="BC483" s="166"/>
      <c r="BD483" s="166"/>
      <c r="BE483" s="166"/>
      <c r="BF483" s="166"/>
      <c r="BG483" s="166"/>
      <c r="BH483" s="166"/>
      <c r="BI483" s="166"/>
      <c r="BJ483" s="166"/>
      <c r="BK483" s="166"/>
      <c r="BL483" s="166"/>
      <c r="BM483" s="166"/>
      <c r="BN483" s="166"/>
      <c r="BO483" s="166"/>
      <c r="BP483" s="166"/>
      <c r="BQ483" s="166"/>
      <c r="BR483" s="166"/>
      <c r="BS483" s="166"/>
      <c r="BT483" s="166"/>
      <c r="BU483" s="166"/>
      <c r="BV483" s="166"/>
      <c r="BW483" s="166"/>
      <c r="BX483" s="166"/>
      <c r="BY483" s="166"/>
      <c r="BZ483" s="166"/>
      <c r="CA483" s="166"/>
      <c r="CB483" s="166"/>
      <c r="CC483" s="166"/>
      <c r="CD483" s="166"/>
      <c r="CE483" s="166"/>
      <c r="CF483" s="166"/>
      <c r="CG483" s="166"/>
    </row>
    <row r="484" spans="2:85" x14ac:dyDescent="0.2">
      <c r="B484" s="177"/>
      <c r="C484" s="177"/>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6"/>
      <c r="AR484" s="166"/>
      <c r="AS484" s="166"/>
      <c r="AT484" s="166"/>
      <c r="AU484" s="166"/>
      <c r="AV484" s="166"/>
      <c r="AW484" s="166"/>
      <c r="AX484" s="166"/>
      <c r="AY484" s="166"/>
      <c r="AZ484" s="166"/>
      <c r="BA484" s="166"/>
      <c r="BB484" s="166"/>
      <c r="BC484" s="166"/>
      <c r="BD484" s="166"/>
      <c r="BE484" s="166"/>
      <c r="BF484" s="166"/>
      <c r="BG484" s="166"/>
      <c r="BH484" s="166"/>
      <c r="BI484" s="166"/>
      <c r="BJ484" s="166"/>
      <c r="BK484" s="166"/>
      <c r="BL484" s="166"/>
      <c r="BM484" s="166"/>
      <c r="BN484" s="166"/>
      <c r="BO484" s="166"/>
      <c r="BP484" s="166"/>
      <c r="BQ484" s="166"/>
      <c r="BR484" s="166"/>
      <c r="BS484" s="166"/>
      <c r="BT484" s="166"/>
      <c r="BU484" s="166"/>
      <c r="BV484" s="166"/>
      <c r="BW484" s="166"/>
      <c r="BX484" s="166"/>
      <c r="BY484" s="166"/>
      <c r="BZ484" s="166"/>
      <c r="CA484" s="166"/>
      <c r="CB484" s="166"/>
      <c r="CC484" s="166"/>
      <c r="CD484" s="166"/>
      <c r="CE484" s="166"/>
      <c r="CF484" s="166"/>
      <c r="CG484" s="166"/>
    </row>
    <row r="485" spans="2:85" x14ac:dyDescent="0.2">
      <c r="B485" s="177"/>
      <c r="C485" s="177"/>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6"/>
      <c r="AL485" s="166"/>
      <c r="AM485" s="166"/>
      <c r="AN485" s="166"/>
      <c r="AO485" s="166"/>
      <c r="AP485" s="166"/>
      <c r="AQ485" s="166"/>
      <c r="AR485" s="166"/>
      <c r="AS485" s="166"/>
      <c r="AT485" s="166"/>
      <c r="AU485" s="166"/>
      <c r="AV485" s="166"/>
      <c r="AW485" s="166"/>
      <c r="AX485" s="166"/>
      <c r="AY485" s="166"/>
      <c r="AZ485" s="166"/>
      <c r="BA485" s="166"/>
      <c r="BB485" s="166"/>
      <c r="BC485" s="166"/>
      <c r="BD485" s="166"/>
      <c r="BE485" s="166"/>
      <c r="BF485" s="166"/>
      <c r="BG485" s="166"/>
      <c r="BH485" s="166"/>
      <c r="BI485" s="166"/>
      <c r="BJ485" s="166"/>
      <c r="BK485" s="166"/>
      <c r="BL485" s="166"/>
      <c r="BM485" s="166"/>
      <c r="BN485" s="166"/>
      <c r="BO485" s="166"/>
      <c r="BP485" s="166"/>
      <c r="BQ485" s="166"/>
      <c r="BR485" s="166"/>
      <c r="BS485" s="166"/>
      <c r="BT485" s="166"/>
      <c r="BU485" s="166"/>
      <c r="BV485" s="166"/>
      <c r="BW485" s="166"/>
      <c r="BX485" s="166"/>
      <c r="BY485" s="166"/>
      <c r="BZ485" s="166"/>
      <c r="CA485" s="166"/>
      <c r="CB485" s="166"/>
      <c r="CC485" s="166"/>
      <c r="CD485" s="166"/>
      <c r="CE485" s="166"/>
      <c r="CF485" s="166"/>
      <c r="CG485" s="166"/>
    </row>
    <row r="486" spans="2:85" x14ac:dyDescent="0.2">
      <c r="B486" s="177"/>
      <c r="C486" s="177"/>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6"/>
      <c r="AL486" s="166"/>
      <c r="AM486" s="166"/>
      <c r="AN486" s="166"/>
      <c r="AO486" s="166"/>
      <c r="AP486" s="166"/>
      <c r="AQ486" s="166"/>
      <c r="AR486" s="166"/>
      <c r="AS486" s="166"/>
      <c r="AT486" s="166"/>
      <c r="AU486" s="166"/>
      <c r="AV486" s="166"/>
      <c r="AW486" s="166"/>
      <c r="AX486" s="166"/>
      <c r="AY486" s="166"/>
      <c r="AZ486" s="166"/>
      <c r="BA486" s="166"/>
      <c r="BB486" s="166"/>
      <c r="BC486" s="166"/>
      <c r="BD486" s="166"/>
      <c r="BE486" s="166"/>
      <c r="BF486" s="166"/>
      <c r="BG486" s="166"/>
      <c r="BH486" s="166"/>
      <c r="BI486" s="166"/>
      <c r="BJ486" s="166"/>
      <c r="BK486" s="166"/>
      <c r="BL486" s="166"/>
      <c r="BM486" s="166"/>
      <c r="BN486" s="166"/>
      <c r="BO486" s="166"/>
      <c r="BP486" s="166"/>
      <c r="BQ486" s="166"/>
      <c r="BR486" s="166"/>
      <c r="BS486" s="166"/>
      <c r="BT486" s="166"/>
      <c r="BU486" s="166"/>
      <c r="BV486" s="166"/>
      <c r="BW486" s="166"/>
      <c r="BX486" s="166"/>
      <c r="BY486" s="166"/>
      <c r="BZ486" s="166"/>
      <c r="CA486" s="166"/>
      <c r="CB486" s="166"/>
      <c r="CC486" s="166"/>
      <c r="CD486" s="166"/>
      <c r="CE486" s="166"/>
      <c r="CF486" s="166"/>
      <c r="CG486" s="166"/>
    </row>
    <row r="487" spans="2:85" x14ac:dyDescent="0.2">
      <c r="B487" s="177"/>
      <c r="C487" s="177"/>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6"/>
      <c r="AL487" s="166"/>
      <c r="AM487" s="166"/>
      <c r="AN487" s="166"/>
      <c r="AO487" s="166"/>
      <c r="AP487" s="166"/>
      <c r="AQ487" s="166"/>
      <c r="AR487" s="166"/>
      <c r="AS487" s="166"/>
      <c r="AT487" s="166"/>
      <c r="AU487" s="166"/>
      <c r="AV487" s="166"/>
      <c r="AW487" s="166"/>
      <c r="AX487" s="166"/>
      <c r="AY487" s="166"/>
      <c r="AZ487" s="166"/>
      <c r="BA487" s="166"/>
      <c r="BB487" s="166"/>
      <c r="BC487" s="166"/>
      <c r="BD487" s="166"/>
      <c r="BE487" s="166"/>
      <c r="BF487" s="166"/>
      <c r="BG487" s="166"/>
      <c r="BH487" s="166"/>
      <c r="BI487" s="166"/>
      <c r="BJ487" s="166"/>
      <c r="BK487" s="166"/>
      <c r="BL487" s="166"/>
      <c r="BM487" s="166"/>
      <c r="BN487" s="166"/>
      <c r="BO487" s="166"/>
      <c r="BP487" s="166"/>
      <c r="BQ487" s="166"/>
      <c r="BR487" s="166"/>
      <c r="BS487" s="166"/>
      <c r="BT487" s="166"/>
      <c r="BU487" s="166"/>
      <c r="BV487" s="166"/>
      <c r="BW487" s="166"/>
      <c r="BX487" s="166"/>
      <c r="BY487" s="166"/>
      <c r="BZ487" s="166"/>
      <c r="CA487" s="166"/>
      <c r="CB487" s="166"/>
      <c r="CC487" s="166"/>
      <c r="CD487" s="166"/>
      <c r="CE487" s="166"/>
      <c r="CF487" s="166"/>
      <c r="CG487" s="166"/>
    </row>
    <row r="488" spans="2:85" x14ac:dyDescent="0.2">
      <c r="B488" s="177"/>
      <c r="C488" s="177"/>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6"/>
      <c r="AL488" s="166"/>
      <c r="AM488" s="166"/>
      <c r="AN488" s="166"/>
      <c r="AO488" s="166"/>
      <c r="AP488" s="166"/>
      <c r="AQ488" s="166"/>
      <c r="AR488" s="166"/>
      <c r="AS488" s="166"/>
      <c r="AT488" s="166"/>
      <c r="AU488" s="166"/>
      <c r="AV488" s="166"/>
      <c r="AW488" s="166"/>
      <c r="AX488" s="166"/>
      <c r="AY488" s="166"/>
      <c r="AZ488" s="166"/>
      <c r="BA488" s="166"/>
      <c r="BB488" s="166"/>
      <c r="BC488" s="166"/>
      <c r="BD488" s="166"/>
      <c r="BE488" s="166"/>
      <c r="BF488" s="166"/>
      <c r="BG488" s="166"/>
      <c r="BH488" s="166"/>
      <c r="BI488" s="166"/>
      <c r="BJ488" s="166"/>
      <c r="BK488" s="166"/>
      <c r="BL488" s="166"/>
      <c r="BM488" s="166"/>
      <c r="BN488" s="166"/>
      <c r="BO488" s="166"/>
      <c r="BP488" s="166"/>
      <c r="BQ488" s="166"/>
      <c r="BR488" s="166"/>
      <c r="BS488" s="166"/>
      <c r="BT488" s="166"/>
      <c r="BU488" s="166"/>
      <c r="BV488" s="166"/>
      <c r="BW488" s="166"/>
      <c r="BX488" s="166"/>
      <c r="BY488" s="166"/>
      <c r="BZ488" s="166"/>
      <c r="CA488" s="166"/>
      <c r="CB488" s="166"/>
      <c r="CC488" s="166"/>
      <c r="CD488" s="166"/>
      <c r="CE488" s="166"/>
      <c r="CF488" s="166"/>
      <c r="CG488" s="166"/>
    </row>
    <row r="489" spans="2:85" x14ac:dyDescent="0.2">
      <c r="B489" s="177"/>
      <c r="C489" s="177"/>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166"/>
      <c r="AR489" s="166"/>
      <c r="AS489" s="166"/>
      <c r="AT489" s="166"/>
      <c r="AU489" s="166"/>
      <c r="AV489" s="166"/>
      <c r="AW489" s="166"/>
      <c r="AX489" s="166"/>
      <c r="AY489" s="166"/>
      <c r="AZ489" s="166"/>
      <c r="BA489" s="166"/>
      <c r="BB489" s="166"/>
      <c r="BC489" s="166"/>
      <c r="BD489" s="166"/>
      <c r="BE489" s="166"/>
      <c r="BF489" s="166"/>
      <c r="BG489" s="166"/>
      <c r="BH489" s="166"/>
      <c r="BI489" s="166"/>
      <c r="BJ489" s="166"/>
      <c r="BK489" s="166"/>
      <c r="BL489" s="166"/>
      <c r="BM489" s="166"/>
      <c r="BN489" s="166"/>
      <c r="BO489" s="166"/>
      <c r="BP489" s="166"/>
      <c r="BQ489" s="166"/>
      <c r="BR489" s="166"/>
      <c r="BS489" s="166"/>
      <c r="BT489" s="166"/>
      <c r="BU489" s="166"/>
      <c r="BV489" s="166"/>
      <c r="BW489" s="166"/>
      <c r="BX489" s="166"/>
      <c r="BY489" s="166"/>
      <c r="BZ489" s="166"/>
      <c r="CA489" s="166"/>
      <c r="CB489" s="166"/>
      <c r="CC489" s="166"/>
      <c r="CD489" s="166"/>
      <c r="CE489" s="166"/>
      <c r="CF489" s="166"/>
      <c r="CG489" s="166"/>
    </row>
    <row r="490" spans="2:85" x14ac:dyDescent="0.2">
      <c r="B490" s="177"/>
      <c r="C490" s="177"/>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6"/>
      <c r="AL490" s="166"/>
      <c r="AM490" s="166"/>
      <c r="AN490" s="166"/>
      <c r="AO490" s="166"/>
      <c r="AP490" s="166"/>
      <c r="AQ490" s="166"/>
      <c r="AR490" s="166"/>
      <c r="AS490" s="166"/>
      <c r="AT490" s="166"/>
      <c r="AU490" s="166"/>
      <c r="AV490" s="166"/>
      <c r="AW490" s="166"/>
      <c r="AX490" s="166"/>
      <c r="AY490" s="166"/>
      <c r="AZ490" s="166"/>
      <c r="BA490" s="166"/>
      <c r="BB490" s="166"/>
      <c r="BC490" s="166"/>
      <c r="BD490" s="166"/>
      <c r="BE490" s="166"/>
      <c r="BF490" s="166"/>
      <c r="BG490" s="166"/>
      <c r="BH490" s="166"/>
      <c r="BI490" s="166"/>
      <c r="BJ490" s="166"/>
      <c r="BK490" s="166"/>
      <c r="BL490" s="166"/>
      <c r="BM490" s="166"/>
      <c r="BN490" s="166"/>
      <c r="BO490" s="166"/>
      <c r="BP490" s="166"/>
      <c r="BQ490" s="166"/>
      <c r="BR490" s="166"/>
      <c r="BS490" s="166"/>
      <c r="BT490" s="166"/>
      <c r="BU490" s="166"/>
      <c r="BV490" s="166"/>
      <c r="BW490" s="166"/>
      <c r="BX490" s="166"/>
      <c r="BY490" s="166"/>
      <c r="BZ490" s="166"/>
      <c r="CA490" s="166"/>
      <c r="CB490" s="166"/>
      <c r="CC490" s="166"/>
      <c r="CD490" s="166"/>
      <c r="CE490" s="166"/>
      <c r="CF490" s="166"/>
      <c r="CG490" s="166"/>
    </row>
    <row r="491" spans="2:85" x14ac:dyDescent="0.2">
      <c r="B491" s="177"/>
      <c r="C491" s="177"/>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6"/>
      <c r="AL491" s="166"/>
      <c r="AM491" s="166"/>
      <c r="AN491" s="166"/>
      <c r="AO491" s="166"/>
      <c r="AP491" s="166"/>
      <c r="AQ491" s="166"/>
      <c r="AR491" s="166"/>
      <c r="AS491" s="166"/>
      <c r="AT491" s="166"/>
      <c r="AU491" s="166"/>
      <c r="AV491" s="166"/>
      <c r="AW491" s="166"/>
      <c r="AX491" s="166"/>
      <c r="AY491" s="166"/>
      <c r="AZ491" s="166"/>
      <c r="BA491" s="166"/>
      <c r="BB491" s="166"/>
      <c r="BC491" s="166"/>
      <c r="BD491" s="166"/>
      <c r="BE491" s="166"/>
      <c r="BF491" s="166"/>
      <c r="BG491" s="166"/>
      <c r="BH491" s="166"/>
      <c r="BI491" s="166"/>
      <c r="BJ491" s="166"/>
      <c r="BK491" s="166"/>
      <c r="BL491" s="166"/>
      <c r="BM491" s="166"/>
      <c r="BN491" s="166"/>
      <c r="BO491" s="166"/>
      <c r="BP491" s="166"/>
      <c r="BQ491" s="166"/>
      <c r="BR491" s="166"/>
      <c r="BS491" s="166"/>
      <c r="BT491" s="166"/>
      <c r="BU491" s="166"/>
      <c r="BV491" s="166"/>
      <c r="BW491" s="166"/>
      <c r="BX491" s="166"/>
      <c r="BY491" s="166"/>
      <c r="BZ491" s="166"/>
      <c r="CA491" s="166"/>
      <c r="CB491" s="166"/>
      <c r="CC491" s="166"/>
      <c r="CD491" s="166"/>
      <c r="CE491" s="166"/>
      <c r="CF491" s="166"/>
      <c r="CG491" s="166"/>
    </row>
    <row r="492" spans="2:85" x14ac:dyDescent="0.2">
      <c r="B492" s="177"/>
      <c r="C492" s="177"/>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6"/>
      <c r="AL492" s="166"/>
      <c r="AM492" s="166"/>
      <c r="AN492" s="166"/>
      <c r="AO492" s="166"/>
      <c r="AP492" s="166"/>
      <c r="AQ492" s="166"/>
      <c r="AR492" s="166"/>
      <c r="AS492" s="166"/>
      <c r="AT492" s="166"/>
      <c r="AU492" s="166"/>
      <c r="AV492" s="166"/>
      <c r="AW492" s="166"/>
      <c r="AX492" s="166"/>
      <c r="AY492" s="166"/>
      <c r="AZ492" s="166"/>
      <c r="BA492" s="166"/>
      <c r="BB492" s="166"/>
      <c r="BC492" s="166"/>
      <c r="BD492" s="166"/>
      <c r="BE492" s="166"/>
      <c r="BF492" s="166"/>
      <c r="BG492" s="166"/>
      <c r="BH492" s="166"/>
      <c r="BI492" s="166"/>
      <c r="BJ492" s="166"/>
      <c r="BK492" s="166"/>
      <c r="BL492" s="166"/>
      <c r="BM492" s="166"/>
      <c r="BN492" s="166"/>
      <c r="BO492" s="166"/>
      <c r="BP492" s="166"/>
      <c r="BQ492" s="166"/>
      <c r="BR492" s="166"/>
      <c r="BS492" s="166"/>
      <c r="BT492" s="166"/>
      <c r="BU492" s="166"/>
      <c r="BV492" s="166"/>
      <c r="BW492" s="166"/>
      <c r="BX492" s="166"/>
      <c r="BY492" s="166"/>
      <c r="BZ492" s="166"/>
      <c r="CA492" s="166"/>
      <c r="CB492" s="166"/>
      <c r="CC492" s="166"/>
      <c r="CD492" s="166"/>
      <c r="CE492" s="166"/>
      <c r="CF492" s="166"/>
      <c r="CG492" s="166"/>
    </row>
    <row r="493" spans="2:85" x14ac:dyDescent="0.2">
      <c r="B493" s="177"/>
      <c r="C493" s="177"/>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6"/>
      <c r="AL493" s="166"/>
      <c r="AM493" s="166"/>
      <c r="AN493" s="166"/>
      <c r="AO493" s="166"/>
      <c r="AP493" s="166"/>
      <c r="AQ493" s="166"/>
      <c r="AR493" s="166"/>
      <c r="AS493" s="166"/>
      <c r="AT493" s="166"/>
      <c r="AU493" s="166"/>
      <c r="AV493" s="166"/>
      <c r="AW493" s="166"/>
      <c r="AX493" s="166"/>
      <c r="AY493" s="166"/>
      <c r="AZ493" s="166"/>
      <c r="BA493" s="166"/>
      <c r="BB493" s="166"/>
      <c r="BC493" s="166"/>
      <c r="BD493" s="166"/>
      <c r="BE493" s="166"/>
      <c r="BF493" s="166"/>
      <c r="BG493" s="166"/>
      <c r="BH493" s="166"/>
      <c r="BI493" s="166"/>
      <c r="BJ493" s="166"/>
      <c r="BK493" s="166"/>
      <c r="BL493" s="166"/>
      <c r="BM493" s="166"/>
      <c r="BN493" s="166"/>
      <c r="BO493" s="166"/>
      <c r="BP493" s="166"/>
      <c r="BQ493" s="166"/>
      <c r="BR493" s="166"/>
      <c r="BS493" s="166"/>
      <c r="BT493" s="166"/>
      <c r="BU493" s="166"/>
      <c r="BV493" s="166"/>
      <c r="BW493" s="166"/>
      <c r="BX493" s="166"/>
      <c r="BY493" s="166"/>
      <c r="BZ493" s="166"/>
      <c r="CA493" s="166"/>
      <c r="CB493" s="166"/>
      <c r="CC493" s="166"/>
      <c r="CD493" s="166"/>
      <c r="CE493" s="166"/>
      <c r="CF493" s="166"/>
      <c r="CG493" s="166"/>
    </row>
    <row r="494" spans="2:85" x14ac:dyDescent="0.2">
      <c r="B494" s="177"/>
      <c r="C494" s="177"/>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6"/>
      <c r="AL494" s="166"/>
      <c r="AM494" s="166"/>
      <c r="AN494" s="166"/>
      <c r="AO494" s="166"/>
      <c r="AP494" s="166"/>
      <c r="AQ494" s="166"/>
      <c r="AR494" s="166"/>
      <c r="AS494" s="166"/>
      <c r="AT494" s="166"/>
      <c r="AU494" s="166"/>
      <c r="AV494" s="166"/>
      <c r="AW494" s="166"/>
      <c r="AX494" s="166"/>
      <c r="AY494" s="166"/>
      <c r="AZ494" s="166"/>
      <c r="BA494" s="166"/>
      <c r="BB494" s="166"/>
      <c r="BC494" s="166"/>
      <c r="BD494" s="166"/>
      <c r="BE494" s="166"/>
      <c r="BF494" s="166"/>
      <c r="BG494" s="166"/>
      <c r="BH494" s="166"/>
      <c r="BI494" s="166"/>
      <c r="BJ494" s="166"/>
      <c r="BK494" s="166"/>
      <c r="BL494" s="166"/>
      <c r="BM494" s="166"/>
      <c r="BN494" s="166"/>
      <c r="BO494" s="166"/>
      <c r="BP494" s="166"/>
      <c r="BQ494" s="166"/>
      <c r="BR494" s="166"/>
      <c r="BS494" s="166"/>
      <c r="BT494" s="166"/>
      <c r="BU494" s="166"/>
      <c r="BV494" s="166"/>
      <c r="BW494" s="166"/>
      <c r="BX494" s="166"/>
      <c r="BY494" s="166"/>
      <c r="BZ494" s="166"/>
      <c r="CA494" s="166"/>
      <c r="CB494" s="166"/>
      <c r="CC494" s="166"/>
      <c r="CD494" s="166"/>
      <c r="CE494" s="166"/>
      <c r="CF494" s="166"/>
      <c r="CG494" s="166"/>
    </row>
    <row r="495" spans="2:85" x14ac:dyDescent="0.2">
      <c r="B495" s="177"/>
      <c r="C495" s="177"/>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6"/>
      <c r="AR495" s="166"/>
      <c r="AS495" s="166"/>
      <c r="AT495" s="166"/>
      <c r="AU495" s="166"/>
      <c r="AV495" s="166"/>
      <c r="AW495" s="166"/>
      <c r="AX495" s="166"/>
      <c r="AY495" s="166"/>
      <c r="AZ495" s="166"/>
      <c r="BA495" s="166"/>
      <c r="BB495" s="166"/>
      <c r="BC495" s="166"/>
      <c r="BD495" s="166"/>
      <c r="BE495" s="166"/>
      <c r="BF495" s="166"/>
      <c r="BG495" s="166"/>
      <c r="BH495" s="166"/>
      <c r="BI495" s="166"/>
      <c r="BJ495" s="166"/>
      <c r="BK495" s="166"/>
      <c r="BL495" s="166"/>
      <c r="BM495" s="166"/>
      <c r="BN495" s="166"/>
      <c r="BO495" s="166"/>
      <c r="BP495" s="166"/>
      <c r="BQ495" s="166"/>
      <c r="BR495" s="166"/>
      <c r="BS495" s="166"/>
      <c r="BT495" s="166"/>
      <c r="BU495" s="166"/>
      <c r="BV495" s="166"/>
      <c r="BW495" s="166"/>
      <c r="BX495" s="166"/>
      <c r="BY495" s="166"/>
      <c r="BZ495" s="166"/>
      <c r="CA495" s="166"/>
      <c r="CB495" s="166"/>
      <c r="CC495" s="166"/>
      <c r="CD495" s="166"/>
      <c r="CE495" s="166"/>
      <c r="CF495" s="166"/>
      <c r="CG495" s="166"/>
    </row>
    <row r="496" spans="2:85" x14ac:dyDescent="0.2">
      <c r="B496" s="177"/>
      <c r="C496" s="177"/>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c r="AK496" s="166"/>
      <c r="AL496" s="166"/>
      <c r="AM496" s="166"/>
      <c r="AN496" s="166"/>
      <c r="AO496" s="166"/>
      <c r="AP496" s="166"/>
      <c r="AQ496" s="166"/>
      <c r="AR496" s="166"/>
      <c r="AS496" s="166"/>
      <c r="AT496" s="166"/>
      <c r="AU496" s="166"/>
      <c r="AV496" s="166"/>
      <c r="AW496" s="166"/>
      <c r="AX496" s="166"/>
      <c r="AY496" s="166"/>
      <c r="AZ496" s="166"/>
      <c r="BA496" s="166"/>
      <c r="BB496" s="166"/>
      <c r="BC496" s="166"/>
      <c r="BD496" s="166"/>
      <c r="BE496" s="166"/>
      <c r="BF496" s="166"/>
      <c r="BG496" s="166"/>
      <c r="BH496" s="166"/>
      <c r="BI496" s="166"/>
      <c r="BJ496" s="166"/>
      <c r="BK496" s="166"/>
      <c r="BL496" s="166"/>
      <c r="BM496" s="166"/>
      <c r="BN496" s="166"/>
      <c r="BO496" s="166"/>
      <c r="BP496" s="166"/>
      <c r="BQ496" s="166"/>
      <c r="BR496" s="166"/>
      <c r="BS496" s="166"/>
      <c r="BT496" s="166"/>
      <c r="BU496" s="166"/>
      <c r="BV496" s="166"/>
      <c r="BW496" s="166"/>
      <c r="BX496" s="166"/>
      <c r="BY496" s="166"/>
      <c r="BZ496" s="166"/>
      <c r="CA496" s="166"/>
      <c r="CB496" s="166"/>
      <c r="CC496" s="166"/>
      <c r="CD496" s="166"/>
      <c r="CE496" s="166"/>
      <c r="CF496" s="166"/>
      <c r="CG496" s="166"/>
    </row>
    <row r="497" spans="2:85" x14ac:dyDescent="0.2">
      <c r="B497" s="177"/>
      <c r="C497" s="177"/>
      <c r="D497" s="166"/>
      <c r="E497" s="166"/>
      <c r="F497" s="166"/>
      <c r="G497" s="166"/>
      <c r="H497" s="166"/>
      <c r="I497" s="166"/>
      <c r="J497" s="166"/>
      <c r="K497" s="166"/>
      <c r="L497" s="166"/>
      <c r="M497" s="166"/>
      <c r="N497" s="166"/>
      <c r="O497" s="166"/>
      <c r="P497" s="166"/>
      <c r="Q497" s="166"/>
      <c r="R497" s="166"/>
      <c r="S497" s="166"/>
      <c r="T497" s="166"/>
      <c r="U497" s="166"/>
      <c r="V497" s="166"/>
      <c r="W497" s="166"/>
      <c r="X497" s="166"/>
      <c r="Y497" s="166"/>
      <c r="Z497" s="166"/>
      <c r="AA497" s="166"/>
      <c r="AB497" s="166"/>
      <c r="AC497" s="166"/>
      <c r="AD497" s="166"/>
      <c r="AE497" s="166"/>
      <c r="AF497" s="166"/>
      <c r="AG497" s="166"/>
      <c r="AH497" s="166"/>
      <c r="AI497" s="166"/>
      <c r="AJ497" s="166"/>
      <c r="AK497" s="166"/>
      <c r="AL497" s="166"/>
      <c r="AM497" s="166"/>
      <c r="AN497" s="166"/>
      <c r="AO497" s="166"/>
      <c r="AP497" s="166"/>
      <c r="AQ497" s="166"/>
      <c r="AR497" s="166"/>
      <c r="AS497" s="166"/>
      <c r="AT497" s="166"/>
      <c r="AU497" s="166"/>
      <c r="AV497" s="166"/>
      <c r="AW497" s="166"/>
      <c r="AX497" s="166"/>
      <c r="AY497" s="166"/>
      <c r="AZ497" s="166"/>
      <c r="BA497" s="166"/>
      <c r="BB497" s="166"/>
      <c r="BC497" s="166"/>
      <c r="BD497" s="166"/>
      <c r="BE497" s="166"/>
      <c r="BF497" s="166"/>
      <c r="BG497" s="166"/>
      <c r="BH497" s="166"/>
      <c r="BI497" s="166"/>
      <c r="BJ497" s="166"/>
      <c r="BK497" s="166"/>
      <c r="BL497" s="166"/>
      <c r="BM497" s="166"/>
      <c r="BN497" s="166"/>
      <c r="BO497" s="166"/>
      <c r="BP497" s="166"/>
      <c r="BQ497" s="166"/>
      <c r="BR497" s="166"/>
      <c r="BS497" s="166"/>
      <c r="BT497" s="166"/>
      <c r="BU497" s="166"/>
      <c r="BV497" s="166"/>
      <c r="BW497" s="166"/>
      <c r="BX497" s="166"/>
      <c r="BY497" s="166"/>
      <c r="BZ497" s="166"/>
      <c r="CA497" s="166"/>
      <c r="CB497" s="166"/>
      <c r="CC497" s="166"/>
      <c r="CD497" s="166"/>
      <c r="CE497" s="166"/>
      <c r="CF497" s="166"/>
      <c r="CG497" s="166"/>
    </row>
    <row r="498" spans="2:85" x14ac:dyDescent="0.2">
      <c r="B498" s="177"/>
      <c r="C498" s="177"/>
      <c r="D498" s="166"/>
      <c r="E498" s="166"/>
      <c r="F498" s="166"/>
      <c r="G498" s="166"/>
      <c r="H498" s="166"/>
      <c r="I498" s="166"/>
      <c r="J498" s="166"/>
      <c r="K498" s="166"/>
      <c r="L498" s="166"/>
      <c r="M498" s="166"/>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6"/>
      <c r="AL498" s="166"/>
      <c r="AM498" s="166"/>
      <c r="AN498" s="166"/>
      <c r="AO498" s="166"/>
      <c r="AP498" s="166"/>
      <c r="AQ498" s="166"/>
      <c r="AR498" s="166"/>
      <c r="AS498" s="166"/>
      <c r="AT498" s="166"/>
      <c r="AU498" s="166"/>
      <c r="AV498" s="166"/>
      <c r="AW498" s="166"/>
      <c r="AX498" s="166"/>
      <c r="AY498" s="166"/>
      <c r="AZ498" s="166"/>
      <c r="BA498" s="166"/>
      <c r="BB498" s="166"/>
      <c r="BC498" s="166"/>
      <c r="BD498" s="166"/>
      <c r="BE498" s="166"/>
      <c r="BF498" s="166"/>
      <c r="BG498" s="166"/>
      <c r="BH498" s="166"/>
      <c r="BI498" s="166"/>
      <c r="BJ498" s="166"/>
      <c r="BK498" s="166"/>
      <c r="BL498" s="166"/>
      <c r="BM498" s="166"/>
      <c r="BN498" s="166"/>
      <c r="BO498" s="166"/>
      <c r="BP498" s="166"/>
      <c r="BQ498" s="166"/>
      <c r="BR498" s="166"/>
      <c r="BS498" s="166"/>
      <c r="BT498" s="166"/>
      <c r="BU498" s="166"/>
      <c r="BV498" s="166"/>
      <c r="BW498" s="166"/>
      <c r="BX498" s="166"/>
      <c r="BY498" s="166"/>
      <c r="BZ498" s="166"/>
      <c r="CA498" s="166"/>
      <c r="CB498" s="166"/>
      <c r="CC498" s="166"/>
      <c r="CD498" s="166"/>
      <c r="CE498" s="166"/>
      <c r="CF498" s="166"/>
      <c r="CG498" s="166"/>
    </row>
    <row r="499" spans="2:85" x14ac:dyDescent="0.2">
      <c r="B499" s="177"/>
      <c r="C499" s="177"/>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c r="AA499" s="166"/>
      <c r="AB499" s="166"/>
      <c r="AC499" s="166"/>
      <c r="AD499" s="166"/>
      <c r="AE499" s="166"/>
      <c r="AF499" s="166"/>
      <c r="AG499" s="166"/>
      <c r="AH499" s="166"/>
      <c r="AI499" s="166"/>
      <c r="AJ499" s="166"/>
      <c r="AK499" s="166"/>
      <c r="AL499" s="166"/>
      <c r="AM499" s="166"/>
      <c r="AN499" s="166"/>
      <c r="AO499" s="166"/>
      <c r="AP499" s="166"/>
      <c r="AQ499" s="166"/>
      <c r="AR499" s="166"/>
      <c r="AS499" s="166"/>
      <c r="AT499" s="166"/>
      <c r="AU499" s="166"/>
      <c r="AV499" s="166"/>
      <c r="AW499" s="166"/>
      <c r="AX499" s="166"/>
      <c r="AY499" s="166"/>
      <c r="AZ499" s="166"/>
      <c r="BA499" s="166"/>
      <c r="BB499" s="166"/>
      <c r="BC499" s="166"/>
      <c r="BD499" s="166"/>
      <c r="BE499" s="166"/>
      <c r="BF499" s="166"/>
      <c r="BG499" s="166"/>
      <c r="BH499" s="166"/>
      <c r="BI499" s="166"/>
      <c r="BJ499" s="166"/>
      <c r="BK499" s="166"/>
      <c r="BL499" s="166"/>
      <c r="BM499" s="166"/>
      <c r="BN499" s="166"/>
      <c r="BO499" s="166"/>
      <c r="BP499" s="166"/>
      <c r="BQ499" s="166"/>
      <c r="BR499" s="166"/>
      <c r="BS499" s="166"/>
      <c r="BT499" s="166"/>
      <c r="BU499" s="166"/>
      <c r="BV499" s="166"/>
      <c r="BW499" s="166"/>
      <c r="BX499" s="166"/>
      <c r="BY499" s="166"/>
      <c r="BZ499" s="166"/>
      <c r="CA499" s="166"/>
      <c r="CB499" s="166"/>
      <c r="CC499" s="166"/>
      <c r="CD499" s="166"/>
      <c r="CE499" s="166"/>
      <c r="CF499" s="166"/>
      <c r="CG499" s="166"/>
    </row>
    <row r="500" spans="2:85" x14ac:dyDescent="0.2">
      <c r="B500" s="177"/>
      <c r="C500" s="177"/>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c r="AA500" s="166"/>
      <c r="AB500" s="166"/>
      <c r="AC500" s="166"/>
      <c r="AD500" s="166"/>
      <c r="AE500" s="166"/>
      <c r="AF500" s="166"/>
      <c r="AG500" s="166"/>
      <c r="AH500" s="166"/>
      <c r="AI500" s="166"/>
      <c r="AJ500" s="166"/>
      <c r="AK500" s="166"/>
      <c r="AL500" s="166"/>
      <c r="AM500" s="166"/>
      <c r="AN500" s="166"/>
      <c r="AO500" s="166"/>
      <c r="AP500" s="166"/>
      <c r="AQ500" s="166"/>
      <c r="AR500" s="166"/>
      <c r="AS500" s="166"/>
      <c r="AT500" s="166"/>
      <c r="AU500" s="166"/>
      <c r="AV500" s="166"/>
      <c r="AW500" s="166"/>
      <c r="AX500" s="166"/>
      <c r="AY500" s="166"/>
      <c r="AZ500" s="166"/>
      <c r="BA500" s="166"/>
      <c r="BB500" s="166"/>
      <c r="BC500" s="166"/>
      <c r="BD500" s="166"/>
      <c r="BE500" s="166"/>
      <c r="BF500" s="166"/>
      <c r="BG500" s="166"/>
      <c r="BH500" s="166"/>
      <c r="BI500" s="166"/>
      <c r="BJ500" s="166"/>
      <c r="BK500" s="166"/>
      <c r="BL500" s="166"/>
      <c r="BM500" s="166"/>
      <c r="BN500" s="166"/>
      <c r="BO500" s="166"/>
      <c r="BP500" s="166"/>
      <c r="BQ500" s="166"/>
      <c r="BR500" s="166"/>
      <c r="BS500" s="166"/>
      <c r="BT500" s="166"/>
      <c r="BU500" s="166"/>
      <c r="BV500" s="166"/>
      <c r="BW500" s="166"/>
      <c r="BX500" s="166"/>
      <c r="BY500" s="166"/>
      <c r="BZ500" s="166"/>
      <c r="CA500" s="166"/>
      <c r="CB500" s="166"/>
      <c r="CC500" s="166"/>
      <c r="CD500" s="166"/>
      <c r="CE500" s="166"/>
      <c r="CF500" s="166"/>
      <c r="CG500" s="166"/>
    </row>
    <row r="501" spans="2:85" x14ac:dyDescent="0.2">
      <c r="B501" s="177"/>
      <c r="C501" s="177"/>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6"/>
      <c r="AL501" s="166"/>
      <c r="AM501" s="166"/>
      <c r="AN501" s="166"/>
      <c r="AO501" s="166"/>
      <c r="AP501" s="166"/>
      <c r="AQ501" s="166"/>
      <c r="AR501" s="166"/>
      <c r="AS501" s="166"/>
      <c r="AT501" s="166"/>
      <c r="AU501" s="166"/>
      <c r="AV501" s="166"/>
      <c r="AW501" s="166"/>
      <c r="AX501" s="166"/>
      <c r="AY501" s="166"/>
      <c r="AZ501" s="166"/>
      <c r="BA501" s="166"/>
      <c r="BB501" s="166"/>
      <c r="BC501" s="166"/>
      <c r="BD501" s="166"/>
      <c r="BE501" s="166"/>
      <c r="BF501" s="166"/>
      <c r="BG501" s="166"/>
      <c r="BH501" s="166"/>
      <c r="BI501" s="166"/>
      <c r="BJ501" s="166"/>
      <c r="BK501" s="166"/>
      <c r="BL501" s="166"/>
      <c r="BM501" s="166"/>
      <c r="BN501" s="166"/>
      <c r="BO501" s="166"/>
      <c r="BP501" s="166"/>
      <c r="BQ501" s="166"/>
      <c r="BR501" s="166"/>
      <c r="BS501" s="166"/>
      <c r="BT501" s="166"/>
      <c r="BU501" s="166"/>
      <c r="BV501" s="166"/>
      <c r="BW501" s="166"/>
      <c r="BX501" s="166"/>
      <c r="BY501" s="166"/>
      <c r="BZ501" s="166"/>
      <c r="CA501" s="166"/>
      <c r="CB501" s="166"/>
      <c r="CC501" s="166"/>
      <c r="CD501" s="166"/>
      <c r="CE501" s="166"/>
      <c r="CF501" s="166"/>
      <c r="CG501" s="166"/>
    </row>
    <row r="502" spans="2:85" x14ac:dyDescent="0.2">
      <c r="B502" s="177"/>
      <c r="C502" s="177"/>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6"/>
      <c r="AL502" s="166"/>
      <c r="AM502" s="166"/>
      <c r="AN502" s="166"/>
      <c r="AO502" s="166"/>
      <c r="AP502" s="166"/>
      <c r="AQ502" s="166"/>
      <c r="AR502" s="166"/>
      <c r="AS502" s="166"/>
      <c r="AT502" s="166"/>
      <c r="AU502" s="166"/>
      <c r="AV502" s="166"/>
      <c r="AW502" s="166"/>
      <c r="AX502" s="166"/>
      <c r="AY502" s="166"/>
      <c r="AZ502" s="166"/>
      <c r="BA502" s="166"/>
      <c r="BB502" s="166"/>
      <c r="BC502" s="166"/>
      <c r="BD502" s="166"/>
      <c r="BE502" s="166"/>
      <c r="BF502" s="166"/>
      <c r="BG502" s="166"/>
      <c r="BH502" s="166"/>
      <c r="BI502" s="166"/>
      <c r="BJ502" s="166"/>
      <c r="BK502" s="166"/>
      <c r="BL502" s="166"/>
      <c r="BM502" s="166"/>
      <c r="BN502" s="166"/>
      <c r="BO502" s="166"/>
      <c r="BP502" s="166"/>
      <c r="BQ502" s="166"/>
      <c r="BR502" s="166"/>
      <c r="BS502" s="166"/>
      <c r="BT502" s="166"/>
      <c r="BU502" s="166"/>
      <c r="BV502" s="166"/>
      <c r="BW502" s="166"/>
      <c r="BX502" s="166"/>
      <c r="BY502" s="166"/>
      <c r="BZ502" s="166"/>
      <c r="CA502" s="166"/>
      <c r="CB502" s="166"/>
      <c r="CC502" s="166"/>
      <c r="CD502" s="166"/>
      <c r="CE502" s="166"/>
      <c r="CF502" s="166"/>
      <c r="CG502" s="166"/>
    </row>
    <row r="503" spans="2:85" x14ac:dyDescent="0.2">
      <c r="B503" s="177"/>
      <c r="C503" s="177"/>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6"/>
      <c r="AL503" s="166"/>
      <c r="AM503" s="166"/>
      <c r="AN503" s="166"/>
      <c r="AO503" s="166"/>
      <c r="AP503" s="166"/>
      <c r="AQ503" s="166"/>
      <c r="AR503" s="166"/>
      <c r="AS503" s="166"/>
      <c r="AT503" s="166"/>
      <c r="AU503" s="166"/>
      <c r="AV503" s="166"/>
      <c r="AW503" s="166"/>
      <c r="AX503" s="166"/>
      <c r="AY503" s="166"/>
      <c r="AZ503" s="166"/>
      <c r="BA503" s="166"/>
      <c r="BB503" s="166"/>
      <c r="BC503" s="166"/>
      <c r="BD503" s="166"/>
      <c r="BE503" s="166"/>
      <c r="BF503" s="166"/>
      <c r="BG503" s="166"/>
      <c r="BH503" s="166"/>
      <c r="BI503" s="166"/>
      <c r="BJ503" s="166"/>
      <c r="BK503" s="166"/>
      <c r="BL503" s="166"/>
      <c r="BM503" s="166"/>
      <c r="BN503" s="166"/>
      <c r="BO503" s="166"/>
      <c r="BP503" s="166"/>
      <c r="BQ503" s="166"/>
      <c r="BR503" s="166"/>
      <c r="BS503" s="166"/>
      <c r="BT503" s="166"/>
      <c r="BU503" s="166"/>
      <c r="BV503" s="166"/>
      <c r="BW503" s="166"/>
      <c r="BX503" s="166"/>
      <c r="BY503" s="166"/>
      <c r="BZ503" s="166"/>
      <c r="CA503" s="166"/>
      <c r="CB503" s="166"/>
      <c r="CC503" s="166"/>
      <c r="CD503" s="166"/>
      <c r="CE503" s="166"/>
      <c r="CF503" s="166"/>
      <c r="CG503" s="166"/>
    </row>
    <row r="504" spans="2:85" x14ac:dyDescent="0.2">
      <c r="B504" s="177"/>
      <c r="C504" s="177"/>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6"/>
      <c r="AL504" s="166"/>
      <c r="AM504" s="166"/>
      <c r="AN504" s="166"/>
      <c r="AO504" s="166"/>
      <c r="AP504" s="166"/>
      <c r="AQ504" s="166"/>
      <c r="AR504" s="166"/>
      <c r="AS504" s="166"/>
      <c r="AT504" s="166"/>
      <c r="AU504" s="166"/>
      <c r="AV504" s="166"/>
      <c r="AW504" s="166"/>
      <c r="AX504" s="166"/>
      <c r="AY504" s="166"/>
      <c r="AZ504" s="166"/>
      <c r="BA504" s="166"/>
      <c r="BB504" s="166"/>
      <c r="BC504" s="166"/>
      <c r="BD504" s="166"/>
      <c r="BE504" s="166"/>
      <c r="BF504" s="166"/>
      <c r="BG504" s="166"/>
      <c r="BH504" s="166"/>
      <c r="BI504" s="166"/>
      <c r="BJ504" s="166"/>
      <c r="BK504" s="166"/>
      <c r="BL504" s="166"/>
      <c r="BM504" s="166"/>
      <c r="BN504" s="166"/>
      <c r="BO504" s="166"/>
      <c r="BP504" s="166"/>
      <c r="BQ504" s="166"/>
      <c r="BR504" s="166"/>
      <c r="BS504" s="166"/>
      <c r="BT504" s="166"/>
      <c r="BU504" s="166"/>
      <c r="BV504" s="166"/>
      <c r="BW504" s="166"/>
      <c r="BX504" s="166"/>
      <c r="BY504" s="166"/>
      <c r="BZ504" s="166"/>
      <c r="CA504" s="166"/>
      <c r="CB504" s="166"/>
      <c r="CC504" s="166"/>
      <c r="CD504" s="166"/>
      <c r="CE504" s="166"/>
      <c r="CF504" s="166"/>
      <c r="CG504" s="166"/>
    </row>
    <row r="505" spans="2:85" x14ac:dyDescent="0.2">
      <c r="B505" s="177"/>
      <c r="C505" s="177"/>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6"/>
      <c r="AL505" s="166"/>
      <c r="AM505" s="166"/>
      <c r="AN505" s="166"/>
      <c r="AO505" s="166"/>
      <c r="AP505" s="166"/>
      <c r="AQ505" s="166"/>
      <c r="AR505" s="166"/>
      <c r="AS505" s="166"/>
      <c r="AT505" s="166"/>
      <c r="AU505" s="166"/>
      <c r="AV505" s="166"/>
      <c r="AW505" s="166"/>
      <c r="AX505" s="166"/>
      <c r="AY505" s="166"/>
      <c r="AZ505" s="166"/>
      <c r="BA505" s="166"/>
      <c r="BB505" s="166"/>
      <c r="BC505" s="166"/>
      <c r="BD505" s="166"/>
      <c r="BE505" s="166"/>
      <c r="BF505" s="166"/>
      <c r="BG505" s="166"/>
      <c r="BH505" s="166"/>
      <c r="BI505" s="166"/>
      <c r="BJ505" s="166"/>
      <c r="BK505" s="166"/>
      <c r="BL505" s="166"/>
      <c r="BM505" s="166"/>
      <c r="BN505" s="166"/>
      <c r="BO505" s="166"/>
      <c r="BP505" s="166"/>
      <c r="BQ505" s="166"/>
      <c r="BR505" s="166"/>
      <c r="BS505" s="166"/>
      <c r="BT505" s="166"/>
      <c r="BU505" s="166"/>
      <c r="BV505" s="166"/>
      <c r="BW505" s="166"/>
      <c r="BX505" s="166"/>
      <c r="BY505" s="166"/>
      <c r="BZ505" s="166"/>
      <c r="CA505" s="166"/>
      <c r="CB505" s="166"/>
      <c r="CC505" s="166"/>
      <c r="CD505" s="166"/>
      <c r="CE505" s="166"/>
      <c r="CF505" s="166"/>
      <c r="CG505" s="166"/>
    </row>
    <row r="506" spans="2:85" x14ac:dyDescent="0.2">
      <c r="B506" s="177"/>
      <c r="C506" s="177"/>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6"/>
      <c r="AL506" s="166"/>
      <c r="AM506" s="166"/>
      <c r="AN506" s="166"/>
      <c r="AO506" s="166"/>
      <c r="AP506" s="166"/>
      <c r="AQ506" s="166"/>
      <c r="AR506" s="166"/>
      <c r="AS506" s="166"/>
      <c r="AT506" s="166"/>
      <c r="AU506" s="166"/>
      <c r="AV506" s="166"/>
      <c r="AW506" s="166"/>
      <c r="AX506" s="166"/>
      <c r="AY506" s="166"/>
      <c r="AZ506" s="166"/>
      <c r="BA506" s="166"/>
      <c r="BB506" s="166"/>
      <c r="BC506" s="166"/>
      <c r="BD506" s="166"/>
      <c r="BE506" s="166"/>
      <c r="BF506" s="166"/>
      <c r="BG506" s="166"/>
      <c r="BH506" s="166"/>
      <c r="BI506" s="166"/>
      <c r="BJ506" s="166"/>
      <c r="BK506" s="166"/>
      <c r="BL506" s="166"/>
      <c r="BM506" s="166"/>
      <c r="BN506" s="166"/>
      <c r="BO506" s="166"/>
      <c r="BP506" s="166"/>
      <c r="BQ506" s="166"/>
      <c r="BR506" s="166"/>
      <c r="BS506" s="166"/>
      <c r="BT506" s="166"/>
      <c r="BU506" s="166"/>
      <c r="BV506" s="166"/>
      <c r="BW506" s="166"/>
      <c r="BX506" s="166"/>
      <c r="BY506" s="166"/>
      <c r="BZ506" s="166"/>
      <c r="CA506" s="166"/>
      <c r="CB506" s="166"/>
      <c r="CC506" s="166"/>
      <c r="CD506" s="166"/>
      <c r="CE506" s="166"/>
      <c r="CF506" s="166"/>
      <c r="CG506" s="166"/>
    </row>
    <row r="507" spans="2:85" x14ac:dyDescent="0.2">
      <c r="B507" s="177"/>
      <c r="C507" s="177"/>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c r="AK507" s="166"/>
      <c r="AL507" s="166"/>
      <c r="AM507" s="166"/>
      <c r="AN507" s="166"/>
      <c r="AO507" s="166"/>
      <c r="AP507" s="166"/>
      <c r="AQ507" s="166"/>
      <c r="AR507" s="166"/>
      <c r="AS507" s="166"/>
      <c r="AT507" s="166"/>
      <c r="AU507" s="166"/>
      <c r="AV507" s="166"/>
      <c r="AW507" s="166"/>
      <c r="AX507" s="166"/>
      <c r="AY507" s="166"/>
      <c r="AZ507" s="166"/>
      <c r="BA507" s="166"/>
      <c r="BB507" s="166"/>
      <c r="BC507" s="166"/>
      <c r="BD507" s="166"/>
      <c r="BE507" s="166"/>
      <c r="BF507" s="166"/>
      <c r="BG507" s="166"/>
      <c r="BH507" s="166"/>
      <c r="BI507" s="166"/>
      <c r="BJ507" s="166"/>
      <c r="BK507" s="166"/>
      <c r="BL507" s="166"/>
      <c r="BM507" s="166"/>
      <c r="BN507" s="166"/>
      <c r="BO507" s="166"/>
      <c r="BP507" s="166"/>
      <c r="BQ507" s="166"/>
      <c r="BR507" s="166"/>
      <c r="BS507" s="166"/>
      <c r="BT507" s="166"/>
      <c r="BU507" s="166"/>
      <c r="BV507" s="166"/>
      <c r="BW507" s="166"/>
      <c r="BX507" s="166"/>
      <c r="BY507" s="166"/>
      <c r="BZ507" s="166"/>
      <c r="CA507" s="166"/>
      <c r="CB507" s="166"/>
      <c r="CC507" s="166"/>
      <c r="CD507" s="166"/>
      <c r="CE507" s="166"/>
      <c r="CF507" s="166"/>
      <c r="CG507" s="166"/>
    </row>
    <row r="508" spans="2:85" x14ac:dyDescent="0.2">
      <c r="B508" s="177"/>
      <c r="C508" s="177"/>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c r="AK508" s="166"/>
      <c r="AL508" s="166"/>
      <c r="AM508" s="166"/>
      <c r="AN508" s="166"/>
      <c r="AO508" s="166"/>
      <c r="AP508" s="166"/>
      <c r="AQ508" s="166"/>
      <c r="AR508" s="166"/>
      <c r="AS508" s="166"/>
      <c r="AT508" s="166"/>
      <c r="AU508" s="166"/>
      <c r="AV508" s="166"/>
      <c r="AW508" s="166"/>
      <c r="AX508" s="166"/>
      <c r="AY508" s="166"/>
      <c r="AZ508" s="166"/>
      <c r="BA508" s="166"/>
      <c r="BB508" s="166"/>
      <c r="BC508" s="166"/>
      <c r="BD508" s="166"/>
      <c r="BE508" s="166"/>
      <c r="BF508" s="166"/>
      <c r="BG508" s="166"/>
      <c r="BH508" s="166"/>
      <c r="BI508" s="166"/>
      <c r="BJ508" s="166"/>
      <c r="BK508" s="166"/>
      <c r="BL508" s="166"/>
      <c r="BM508" s="166"/>
      <c r="BN508" s="166"/>
      <c r="BO508" s="166"/>
      <c r="BP508" s="166"/>
      <c r="BQ508" s="166"/>
      <c r="BR508" s="166"/>
      <c r="BS508" s="166"/>
      <c r="BT508" s="166"/>
      <c r="BU508" s="166"/>
      <c r="BV508" s="166"/>
      <c r="BW508" s="166"/>
      <c r="BX508" s="166"/>
      <c r="BY508" s="166"/>
      <c r="BZ508" s="166"/>
      <c r="CA508" s="166"/>
      <c r="CB508" s="166"/>
      <c r="CC508" s="166"/>
      <c r="CD508" s="166"/>
      <c r="CE508" s="166"/>
      <c r="CF508" s="166"/>
      <c r="CG508" s="166"/>
    </row>
    <row r="509" spans="2:85" x14ac:dyDescent="0.2">
      <c r="B509" s="177"/>
      <c r="C509" s="177"/>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c r="AK509" s="166"/>
      <c r="AL509" s="166"/>
      <c r="AM509" s="166"/>
      <c r="AN509" s="166"/>
      <c r="AO509" s="166"/>
      <c r="AP509" s="166"/>
      <c r="AQ509" s="166"/>
      <c r="AR509" s="166"/>
      <c r="AS509" s="166"/>
      <c r="AT509" s="166"/>
      <c r="AU509" s="166"/>
      <c r="AV509" s="166"/>
      <c r="AW509" s="166"/>
      <c r="AX509" s="166"/>
      <c r="AY509" s="166"/>
      <c r="AZ509" s="166"/>
      <c r="BA509" s="166"/>
      <c r="BB509" s="166"/>
      <c r="BC509" s="166"/>
      <c r="BD509" s="166"/>
      <c r="BE509" s="166"/>
      <c r="BF509" s="166"/>
      <c r="BG509" s="166"/>
      <c r="BH509" s="166"/>
      <c r="BI509" s="166"/>
      <c r="BJ509" s="166"/>
      <c r="BK509" s="166"/>
      <c r="BL509" s="166"/>
      <c r="BM509" s="166"/>
      <c r="BN509" s="166"/>
      <c r="BO509" s="166"/>
      <c r="BP509" s="166"/>
      <c r="BQ509" s="166"/>
      <c r="BR509" s="166"/>
      <c r="BS509" s="166"/>
      <c r="BT509" s="166"/>
      <c r="BU509" s="166"/>
      <c r="BV509" s="166"/>
      <c r="BW509" s="166"/>
      <c r="BX509" s="166"/>
      <c r="BY509" s="166"/>
      <c r="BZ509" s="166"/>
      <c r="CA509" s="166"/>
      <c r="CB509" s="166"/>
      <c r="CC509" s="166"/>
      <c r="CD509" s="166"/>
      <c r="CE509" s="166"/>
      <c r="CF509" s="166"/>
      <c r="CG509" s="166"/>
    </row>
    <row r="510" spans="2:85" x14ac:dyDescent="0.2">
      <c r="B510" s="177"/>
      <c r="C510" s="177"/>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c r="AK510" s="166"/>
      <c r="AL510" s="166"/>
      <c r="AM510" s="166"/>
      <c r="AN510" s="166"/>
      <c r="AO510" s="166"/>
      <c r="AP510" s="166"/>
      <c r="AQ510" s="166"/>
      <c r="AR510" s="166"/>
      <c r="AS510" s="166"/>
      <c r="AT510" s="166"/>
      <c r="AU510" s="166"/>
      <c r="AV510" s="166"/>
      <c r="AW510" s="166"/>
      <c r="AX510" s="166"/>
      <c r="AY510" s="166"/>
      <c r="AZ510" s="166"/>
      <c r="BA510" s="166"/>
      <c r="BB510" s="166"/>
      <c r="BC510" s="166"/>
      <c r="BD510" s="166"/>
      <c r="BE510" s="166"/>
      <c r="BF510" s="166"/>
      <c r="BG510" s="166"/>
      <c r="BH510" s="166"/>
      <c r="BI510" s="166"/>
      <c r="BJ510" s="166"/>
      <c r="BK510" s="166"/>
      <c r="BL510" s="166"/>
      <c r="BM510" s="166"/>
      <c r="BN510" s="166"/>
      <c r="BO510" s="166"/>
      <c r="BP510" s="166"/>
      <c r="BQ510" s="166"/>
      <c r="BR510" s="166"/>
      <c r="BS510" s="166"/>
      <c r="BT510" s="166"/>
      <c r="BU510" s="166"/>
      <c r="BV510" s="166"/>
      <c r="BW510" s="166"/>
      <c r="BX510" s="166"/>
      <c r="BY510" s="166"/>
      <c r="BZ510" s="166"/>
      <c r="CA510" s="166"/>
      <c r="CB510" s="166"/>
      <c r="CC510" s="166"/>
      <c r="CD510" s="166"/>
      <c r="CE510" s="166"/>
      <c r="CF510" s="166"/>
      <c r="CG510" s="166"/>
    </row>
    <row r="511" spans="2:85" x14ac:dyDescent="0.2">
      <c r="B511" s="177"/>
      <c r="C511" s="177"/>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6"/>
      <c r="AL511" s="166"/>
      <c r="AM511" s="166"/>
      <c r="AN511" s="166"/>
      <c r="AO511" s="166"/>
      <c r="AP511" s="166"/>
      <c r="AQ511" s="166"/>
      <c r="AR511" s="166"/>
      <c r="AS511" s="166"/>
      <c r="AT511" s="166"/>
      <c r="AU511" s="166"/>
      <c r="AV511" s="166"/>
      <c r="AW511" s="166"/>
      <c r="AX511" s="166"/>
      <c r="AY511" s="166"/>
      <c r="AZ511" s="166"/>
      <c r="BA511" s="166"/>
      <c r="BB511" s="166"/>
      <c r="BC511" s="166"/>
      <c r="BD511" s="166"/>
      <c r="BE511" s="166"/>
      <c r="BF511" s="166"/>
      <c r="BG511" s="166"/>
      <c r="BH511" s="166"/>
      <c r="BI511" s="166"/>
      <c r="BJ511" s="166"/>
      <c r="BK511" s="166"/>
      <c r="BL511" s="166"/>
      <c r="BM511" s="166"/>
      <c r="BN511" s="166"/>
      <c r="BO511" s="166"/>
      <c r="BP511" s="166"/>
      <c r="BQ511" s="166"/>
      <c r="BR511" s="166"/>
      <c r="BS511" s="166"/>
      <c r="BT511" s="166"/>
      <c r="BU511" s="166"/>
      <c r="BV511" s="166"/>
      <c r="BW511" s="166"/>
      <c r="BX511" s="166"/>
      <c r="BY511" s="166"/>
      <c r="BZ511" s="166"/>
      <c r="CA511" s="166"/>
      <c r="CB511" s="166"/>
      <c r="CC511" s="166"/>
      <c r="CD511" s="166"/>
      <c r="CE511" s="166"/>
      <c r="CF511" s="166"/>
      <c r="CG511" s="166"/>
    </row>
    <row r="512" spans="2:85" x14ac:dyDescent="0.2">
      <c r="B512" s="177"/>
      <c r="C512" s="177"/>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6"/>
      <c r="AL512" s="166"/>
      <c r="AM512" s="166"/>
      <c r="AN512" s="166"/>
      <c r="AO512" s="166"/>
      <c r="AP512" s="166"/>
      <c r="AQ512" s="166"/>
      <c r="AR512" s="166"/>
      <c r="AS512" s="166"/>
      <c r="AT512" s="166"/>
      <c r="AU512" s="166"/>
      <c r="AV512" s="166"/>
      <c r="AW512" s="166"/>
      <c r="AX512" s="166"/>
      <c r="AY512" s="166"/>
      <c r="AZ512" s="166"/>
      <c r="BA512" s="166"/>
      <c r="BB512" s="166"/>
      <c r="BC512" s="166"/>
      <c r="BD512" s="166"/>
      <c r="BE512" s="166"/>
      <c r="BF512" s="166"/>
      <c r="BG512" s="166"/>
      <c r="BH512" s="166"/>
      <c r="BI512" s="166"/>
      <c r="BJ512" s="166"/>
      <c r="BK512" s="166"/>
      <c r="BL512" s="166"/>
      <c r="BM512" s="166"/>
      <c r="BN512" s="166"/>
      <c r="BO512" s="166"/>
      <c r="BP512" s="166"/>
      <c r="BQ512" s="166"/>
      <c r="BR512" s="166"/>
      <c r="BS512" s="166"/>
      <c r="BT512" s="166"/>
      <c r="BU512" s="166"/>
      <c r="BV512" s="166"/>
      <c r="BW512" s="166"/>
      <c r="BX512" s="166"/>
      <c r="BY512" s="166"/>
      <c r="BZ512" s="166"/>
      <c r="CA512" s="166"/>
      <c r="CB512" s="166"/>
      <c r="CC512" s="166"/>
      <c r="CD512" s="166"/>
      <c r="CE512" s="166"/>
      <c r="CF512" s="166"/>
      <c r="CG512" s="166"/>
    </row>
    <row r="513" spans="2:85" x14ac:dyDescent="0.2">
      <c r="B513" s="177"/>
      <c r="C513" s="177"/>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6"/>
      <c r="AL513" s="166"/>
      <c r="AM513" s="166"/>
      <c r="AN513" s="166"/>
      <c r="AO513" s="166"/>
      <c r="AP513" s="166"/>
      <c r="AQ513" s="166"/>
      <c r="AR513" s="166"/>
      <c r="AS513" s="166"/>
      <c r="AT513" s="166"/>
      <c r="AU513" s="166"/>
      <c r="AV513" s="166"/>
      <c r="AW513" s="166"/>
      <c r="AX513" s="166"/>
      <c r="AY513" s="166"/>
      <c r="AZ513" s="166"/>
      <c r="BA513" s="166"/>
      <c r="BB513" s="166"/>
      <c r="BC513" s="166"/>
      <c r="BD513" s="166"/>
      <c r="BE513" s="166"/>
      <c r="BF513" s="166"/>
      <c r="BG513" s="166"/>
      <c r="BH513" s="166"/>
      <c r="BI513" s="166"/>
      <c r="BJ513" s="166"/>
      <c r="BK513" s="166"/>
      <c r="BL513" s="166"/>
      <c r="BM513" s="166"/>
      <c r="BN513" s="166"/>
      <c r="BO513" s="166"/>
      <c r="BP513" s="166"/>
      <c r="BQ513" s="166"/>
      <c r="BR513" s="166"/>
      <c r="BS513" s="166"/>
      <c r="BT513" s="166"/>
      <c r="BU513" s="166"/>
      <c r="BV513" s="166"/>
      <c r="BW513" s="166"/>
      <c r="BX513" s="166"/>
      <c r="BY513" s="166"/>
      <c r="BZ513" s="166"/>
      <c r="CA513" s="166"/>
      <c r="CB513" s="166"/>
      <c r="CC513" s="166"/>
      <c r="CD513" s="166"/>
      <c r="CE513" s="166"/>
      <c r="CF513" s="166"/>
      <c r="CG513" s="166"/>
    </row>
    <row r="514" spans="2:85" x14ac:dyDescent="0.2">
      <c r="B514" s="177"/>
      <c r="C514" s="177"/>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c r="AK514" s="166"/>
      <c r="AL514" s="166"/>
      <c r="AM514" s="166"/>
      <c r="AN514" s="166"/>
      <c r="AO514" s="166"/>
      <c r="AP514" s="166"/>
      <c r="AQ514" s="166"/>
      <c r="AR514" s="166"/>
      <c r="AS514" s="166"/>
      <c r="AT514" s="166"/>
      <c r="AU514" s="166"/>
      <c r="AV514" s="166"/>
      <c r="AW514" s="166"/>
      <c r="AX514" s="166"/>
      <c r="AY514" s="166"/>
      <c r="AZ514" s="166"/>
      <c r="BA514" s="166"/>
      <c r="BB514" s="166"/>
      <c r="BC514" s="166"/>
      <c r="BD514" s="166"/>
      <c r="BE514" s="166"/>
      <c r="BF514" s="166"/>
      <c r="BG514" s="166"/>
      <c r="BH514" s="166"/>
      <c r="BI514" s="166"/>
      <c r="BJ514" s="166"/>
      <c r="BK514" s="166"/>
      <c r="BL514" s="166"/>
      <c r="BM514" s="166"/>
      <c r="BN514" s="166"/>
      <c r="BO514" s="166"/>
      <c r="BP514" s="166"/>
      <c r="BQ514" s="166"/>
      <c r="BR514" s="166"/>
      <c r="BS514" s="166"/>
      <c r="BT514" s="166"/>
      <c r="BU514" s="166"/>
      <c r="BV514" s="166"/>
      <c r="BW514" s="166"/>
      <c r="BX514" s="166"/>
      <c r="BY514" s="166"/>
      <c r="BZ514" s="166"/>
      <c r="CA514" s="166"/>
      <c r="CB514" s="166"/>
      <c r="CC514" s="166"/>
      <c r="CD514" s="166"/>
      <c r="CE514" s="166"/>
      <c r="CF514" s="166"/>
      <c r="CG514" s="166"/>
    </row>
    <row r="515" spans="2:85" x14ac:dyDescent="0.2">
      <c r="B515" s="177"/>
      <c r="C515" s="177"/>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6"/>
      <c r="AL515" s="166"/>
      <c r="AM515" s="166"/>
      <c r="AN515" s="166"/>
      <c r="AO515" s="166"/>
      <c r="AP515" s="166"/>
      <c r="AQ515" s="166"/>
      <c r="AR515" s="166"/>
      <c r="AS515" s="166"/>
      <c r="AT515" s="166"/>
      <c r="AU515" s="166"/>
      <c r="AV515" s="166"/>
      <c r="AW515" s="166"/>
      <c r="AX515" s="166"/>
      <c r="AY515" s="166"/>
      <c r="AZ515" s="166"/>
      <c r="BA515" s="166"/>
      <c r="BB515" s="166"/>
      <c r="BC515" s="166"/>
      <c r="BD515" s="166"/>
      <c r="BE515" s="166"/>
      <c r="BF515" s="166"/>
      <c r="BG515" s="166"/>
      <c r="BH515" s="166"/>
      <c r="BI515" s="166"/>
      <c r="BJ515" s="166"/>
      <c r="BK515" s="166"/>
      <c r="BL515" s="166"/>
      <c r="BM515" s="166"/>
      <c r="BN515" s="166"/>
      <c r="BO515" s="166"/>
      <c r="BP515" s="166"/>
      <c r="BQ515" s="166"/>
      <c r="BR515" s="166"/>
      <c r="BS515" s="166"/>
      <c r="BT515" s="166"/>
      <c r="BU515" s="166"/>
      <c r="BV515" s="166"/>
      <c r="BW515" s="166"/>
      <c r="BX515" s="166"/>
      <c r="BY515" s="166"/>
      <c r="BZ515" s="166"/>
      <c r="CA515" s="166"/>
      <c r="CB515" s="166"/>
      <c r="CC515" s="166"/>
      <c r="CD515" s="166"/>
      <c r="CE515" s="166"/>
      <c r="CF515" s="166"/>
      <c r="CG515" s="166"/>
    </row>
    <row r="516" spans="2:85" x14ac:dyDescent="0.2">
      <c r="B516" s="177"/>
      <c r="C516" s="177"/>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6"/>
      <c r="AY516" s="166"/>
      <c r="AZ516" s="166"/>
      <c r="BA516" s="166"/>
      <c r="BB516" s="166"/>
      <c r="BC516" s="166"/>
      <c r="BD516" s="166"/>
      <c r="BE516" s="166"/>
      <c r="BF516" s="166"/>
      <c r="BG516" s="166"/>
      <c r="BH516" s="166"/>
      <c r="BI516" s="166"/>
      <c r="BJ516" s="166"/>
      <c r="BK516" s="166"/>
      <c r="BL516" s="166"/>
      <c r="BM516" s="166"/>
      <c r="BN516" s="166"/>
      <c r="BO516" s="166"/>
      <c r="BP516" s="166"/>
      <c r="BQ516" s="166"/>
      <c r="BR516" s="166"/>
      <c r="BS516" s="166"/>
      <c r="BT516" s="166"/>
      <c r="BU516" s="166"/>
      <c r="BV516" s="166"/>
      <c r="BW516" s="166"/>
      <c r="BX516" s="166"/>
      <c r="BY516" s="166"/>
      <c r="BZ516" s="166"/>
      <c r="CA516" s="166"/>
      <c r="CB516" s="166"/>
      <c r="CC516" s="166"/>
      <c r="CD516" s="166"/>
      <c r="CE516" s="166"/>
      <c r="CF516" s="166"/>
      <c r="CG516" s="166"/>
    </row>
    <row r="517" spans="2:85" x14ac:dyDescent="0.2">
      <c r="B517" s="177"/>
      <c r="C517" s="177"/>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6"/>
      <c r="AL517" s="166"/>
      <c r="AM517" s="166"/>
      <c r="AN517" s="166"/>
      <c r="AO517" s="166"/>
      <c r="AP517" s="166"/>
      <c r="AQ517" s="166"/>
      <c r="AR517" s="166"/>
      <c r="AS517" s="166"/>
      <c r="AT517" s="166"/>
      <c r="AU517" s="166"/>
      <c r="AV517" s="166"/>
      <c r="AW517" s="166"/>
      <c r="AX517" s="166"/>
      <c r="AY517" s="166"/>
      <c r="AZ517" s="166"/>
      <c r="BA517" s="166"/>
      <c r="BB517" s="166"/>
      <c r="BC517" s="166"/>
      <c r="BD517" s="166"/>
      <c r="BE517" s="166"/>
      <c r="BF517" s="166"/>
      <c r="BG517" s="166"/>
      <c r="BH517" s="166"/>
      <c r="BI517" s="166"/>
      <c r="BJ517" s="166"/>
      <c r="BK517" s="166"/>
      <c r="BL517" s="166"/>
      <c r="BM517" s="166"/>
      <c r="BN517" s="166"/>
      <c r="BO517" s="166"/>
      <c r="BP517" s="166"/>
      <c r="BQ517" s="166"/>
      <c r="BR517" s="166"/>
      <c r="BS517" s="166"/>
      <c r="BT517" s="166"/>
      <c r="BU517" s="166"/>
      <c r="BV517" s="166"/>
      <c r="BW517" s="166"/>
      <c r="BX517" s="166"/>
      <c r="BY517" s="166"/>
      <c r="BZ517" s="166"/>
      <c r="CA517" s="166"/>
      <c r="CB517" s="166"/>
      <c r="CC517" s="166"/>
      <c r="CD517" s="166"/>
      <c r="CE517" s="166"/>
      <c r="CF517" s="166"/>
      <c r="CG517" s="166"/>
    </row>
    <row r="518" spans="2:85" x14ac:dyDescent="0.2">
      <c r="B518" s="177"/>
      <c r="C518" s="177"/>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166"/>
      <c r="AK518" s="166"/>
      <c r="AL518" s="166"/>
      <c r="AM518" s="166"/>
      <c r="AN518" s="166"/>
      <c r="AO518" s="166"/>
      <c r="AP518" s="166"/>
      <c r="AQ518" s="166"/>
      <c r="AR518" s="166"/>
      <c r="AS518" s="166"/>
      <c r="AT518" s="166"/>
      <c r="AU518" s="166"/>
      <c r="AV518" s="166"/>
      <c r="AW518" s="166"/>
      <c r="AX518" s="166"/>
      <c r="AY518" s="166"/>
      <c r="AZ518" s="166"/>
      <c r="BA518" s="166"/>
      <c r="BB518" s="166"/>
      <c r="BC518" s="166"/>
      <c r="BD518" s="166"/>
      <c r="BE518" s="166"/>
      <c r="BF518" s="166"/>
      <c r="BG518" s="166"/>
      <c r="BH518" s="166"/>
      <c r="BI518" s="166"/>
      <c r="BJ518" s="166"/>
      <c r="BK518" s="166"/>
      <c r="BL518" s="166"/>
      <c r="BM518" s="166"/>
      <c r="BN518" s="166"/>
      <c r="BO518" s="166"/>
      <c r="BP518" s="166"/>
      <c r="BQ518" s="166"/>
      <c r="BR518" s="166"/>
      <c r="BS518" s="166"/>
      <c r="BT518" s="166"/>
      <c r="BU518" s="166"/>
      <c r="BV518" s="166"/>
      <c r="BW518" s="166"/>
      <c r="BX518" s="166"/>
      <c r="BY518" s="166"/>
      <c r="BZ518" s="166"/>
      <c r="CA518" s="166"/>
      <c r="CB518" s="166"/>
      <c r="CC518" s="166"/>
      <c r="CD518" s="166"/>
      <c r="CE518" s="166"/>
      <c r="CF518" s="166"/>
      <c r="CG518" s="166"/>
    </row>
    <row r="519" spans="2:85" x14ac:dyDescent="0.2">
      <c r="B519" s="177"/>
      <c r="C519" s="177"/>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6"/>
      <c r="AY519" s="166"/>
      <c r="AZ519" s="166"/>
      <c r="BA519" s="166"/>
      <c r="BB519" s="166"/>
      <c r="BC519" s="166"/>
      <c r="BD519" s="166"/>
      <c r="BE519" s="166"/>
      <c r="BF519" s="166"/>
      <c r="BG519" s="166"/>
      <c r="BH519" s="166"/>
      <c r="BI519" s="166"/>
      <c r="BJ519" s="166"/>
      <c r="BK519" s="166"/>
      <c r="BL519" s="166"/>
      <c r="BM519" s="166"/>
      <c r="BN519" s="166"/>
      <c r="BO519" s="166"/>
      <c r="BP519" s="166"/>
      <c r="BQ519" s="166"/>
      <c r="BR519" s="166"/>
      <c r="BS519" s="166"/>
      <c r="BT519" s="166"/>
      <c r="BU519" s="166"/>
      <c r="BV519" s="166"/>
      <c r="BW519" s="166"/>
      <c r="BX519" s="166"/>
      <c r="BY519" s="166"/>
      <c r="BZ519" s="166"/>
      <c r="CA519" s="166"/>
      <c r="CB519" s="166"/>
      <c r="CC519" s="166"/>
      <c r="CD519" s="166"/>
      <c r="CE519" s="166"/>
      <c r="CF519" s="166"/>
      <c r="CG519" s="166"/>
    </row>
    <row r="520" spans="2:85" x14ac:dyDescent="0.2">
      <c r="B520" s="177"/>
      <c r="C520" s="177"/>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6"/>
      <c r="AL520" s="166"/>
      <c r="AM520" s="166"/>
      <c r="AN520" s="166"/>
      <c r="AO520" s="166"/>
      <c r="AP520" s="166"/>
      <c r="AQ520" s="166"/>
      <c r="AR520" s="166"/>
      <c r="AS520" s="166"/>
      <c r="AT520" s="166"/>
      <c r="AU520" s="166"/>
      <c r="AV520" s="166"/>
      <c r="AW520" s="166"/>
      <c r="AX520" s="166"/>
      <c r="AY520" s="166"/>
      <c r="AZ520" s="166"/>
      <c r="BA520" s="166"/>
      <c r="BB520" s="166"/>
      <c r="BC520" s="166"/>
      <c r="BD520" s="166"/>
      <c r="BE520" s="166"/>
      <c r="BF520" s="166"/>
      <c r="BG520" s="166"/>
      <c r="BH520" s="166"/>
      <c r="BI520" s="166"/>
      <c r="BJ520" s="166"/>
      <c r="BK520" s="166"/>
      <c r="BL520" s="166"/>
      <c r="BM520" s="166"/>
      <c r="BN520" s="166"/>
      <c r="BO520" s="166"/>
      <c r="BP520" s="166"/>
      <c r="BQ520" s="166"/>
      <c r="BR520" s="166"/>
      <c r="BS520" s="166"/>
      <c r="BT520" s="166"/>
      <c r="BU520" s="166"/>
      <c r="BV520" s="166"/>
      <c r="BW520" s="166"/>
      <c r="BX520" s="166"/>
      <c r="BY520" s="166"/>
      <c r="BZ520" s="166"/>
      <c r="CA520" s="166"/>
      <c r="CB520" s="166"/>
      <c r="CC520" s="166"/>
      <c r="CD520" s="166"/>
      <c r="CE520" s="166"/>
      <c r="CF520" s="166"/>
      <c r="CG520" s="166"/>
    </row>
    <row r="521" spans="2:85" x14ac:dyDescent="0.2">
      <c r="B521" s="177"/>
      <c r="C521" s="177"/>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6"/>
      <c r="AL521" s="166"/>
      <c r="AM521" s="166"/>
      <c r="AN521" s="166"/>
      <c r="AO521" s="166"/>
      <c r="AP521" s="166"/>
      <c r="AQ521" s="166"/>
      <c r="AR521" s="166"/>
      <c r="AS521" s="166"/>
      <c r="AT521" s="166"/>
      <c r="AU521" s="166"/>
      <c r="AV521" s="166"/>
      <c r="AW521" s="166"/>
      <c r="AX521" s="166"/>
      <c r="AY521" s="166"/>
      <c r="AZ521" s="166"/>
      <c r="BA521" s="166"/>
      <c r="BB521" s="166"/>
      <c r="BC521" s="166"/>
      <c r="BD521" s="166"/>
      <c r="BE521" s="166"/>
      <c r="BF521" s="166"/>
      <c r="BG521" s="166"/>
      <c r="BH521" s="166"/>
      <c r="BI521" s="166"/>
      <c r="BJ521" s="166"/>
      <c r="BK521" s="166"/>
      <c r="BL521" s="166"/>
      <c r="BM521" s="166"/>
      <c r="BN521" s="166"/>
      <c r="BO521" s="166"/>
      <c r="BP521" s="166"/>
      <c r="BQ521" s="166"/>
      <c r="BR521" s="166"/>
      <c r="BS521" s="166"/>
      <c r="BT521" s="166"/>
      <c r="BU521" s="166"/>
      <c r="BV521" s="166"/>
      <c r="BW521" s="166"/>
      <c r="BX521" s="166"/>
      <c r="BY521" s="166"/>
      <c r="BZ521" s="166"/>
      <c r="CA521" s="166"/>
      <c r="CB521" s="166"/>
      <c r="CC521" s="166"/>
      <c r="CD521" s="166"/>
      <c r="CE521" s="166"/>
      <c r="CF521" s="166"/>
      <c r="CG521" s="166"/>
    </row>
    <row r="522" spans="2:85" x14ac:dyDescent="0.2">
      <c r="B522" s="177"/>
      <c r="C522" s="177"/>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c r="AK522" s="166"/>
      <c r="AL522" s="166"/>
      <c r="AM522" s="166"/>
      <c r="AN522" s="166"/>
      <c r="AO522" s="166"/>
      <c r="AP522" s="166"/>
      <c r="AQ522" s="166"/>
      <c r="AR522" s="166"/>
      <c r="AS522" s="166"/>
      <c r="AT522" s="166"/>
      <c r="AU522" s="166"/>
      <c r="AV522" s="166"/>
      <c r="AW522" s="166"/>
      <c r="AX522" s="166"/>
      <c r="AY522" s="166"/>
      <c r="AZ522" s="166"/>
      <c r="BA522" s="166"/>
      <c r="BB522" s="166"/>
      <c r="BC522" s="166"/>
      <c r="BD522" s="166"/>
      <c r="BE522" s="166"/>
      <c r="BF522" s="166"/>
      <c r="BG522" s="166"/>
      <c r="BH522" s="166"/>
      <c r="BI522" s="166"/>
      <c r="BJ522" s="166"/>
      <c r="BK522" s="166"/>
      <c r="BL522" s="166"/>
      <c r="BM522" s="166"/>
      <c r="BN522" s="166"/>
      <c r="BO522" s="166"/>
      <c r="BP522" s="166"/>
      <c r="BQ522" s="166"/>
      <c r="BR522" s="166"/>
      <c r="BS522" s="166"/>
      <c r="BT522" s="166"/>
      <c r="BU522" s="166"/>
      <c r="BV522" s="166"/>
      <c r="BW522" s="166"/>
      <c r="BX522" s="166"/>
      <c r="BY522" s="166"/>
      <c r="BZ522" s="166"/>
      <c r="CA522" s="166"/>
      <c r="CB522" s="166"/>
      <c r="CC522" s="166"/>
      <c r="CD522" s="166"/>
      <c r="CE522" s="166"/>
      <c r="CF522" s="166"/>
      <c r="CG522" s="166"/>
    </row>
    <row r="523" spans="2:85" x14ac:dyDescent="0.2">
      <c r="B523" s="177"/>
      <c r="C523" s="177"/>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c r="AK523" s="166"/>
      <c r="AL523" s="166"/>
      <c r="AM523" s="166"/>
      <c r="AN523" s="166"/>
      <c r="AO523" s="166"/>
      <c r="AP523" s="166"/>
      <c r="AQ523" s="166"/>
      <c r="AR523" s="166"/>
      <c r="AS523" s="166"/>
      <c r="AT523" s="166"/>
      <c r="AU523" s="166"/>
      <c r="AV523" s="166"/>
      <c r="AW523" s="166"/>
      <c r="AX523" s="166"/>
      <c r="AY523" s="166"/>
      <c r="AZ523" s="166"/>
      <c r="BA523" s="166"/>
      <c r="BB523" s="166"/>
      <c r="BC523" s="166"/>
      <c r="BD523" s="166"/>
      <c r="BE523" s="166"/>
      <c r="BF523" s="166"/>
      <c r="BG523" s="166"/>
      <c r="BH523" s="166"/>
      <c r="BI523" s="166"/>
      <c r="BJ523" s="166"/>
      <c r="BK523" s="166"/>
      <c r="BL523" s="166"/>
      <c r="BM523" s="166"/>
      <c r="BN523" s="166"/>
      <c r="BO523" s="166"/>
      <c r="BP523" s="166"/>
      <c r="BQ523" s="166"/>
      <c r="BR523" s="166"/>
      <c r="BS523" s="166"/>
      <c r="BT523" s="166"/>
      <c r="BU523" s="166"/>
      <c r="BV523" s="166"/>
      <c r="BW523" s="166"/>
      <c r="BX523" s="166"/>
      <c r="BY523" s="166"/>
      <c r="BZ523" s="166"/>
      <c r="CA523" s="166"/>
      <c r="CB523" s="166"/>
      <c r="CC523" s="166"/>
      <c r="CD523" s="166"/>
      <c r="CE523" s="166"/>
      <c r="CF523" s="166"/>
      <c r="CG523" s="166"/>
    </row>
    <row r="524" spans="2:85" x14ac:dyDescent="0.2">
      <c r="B524" s="177"/>
      <c r="C524" s="177"/>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c r="AK524" s="166"/>
      <c r="AL524" s="166"/>
      <c r="AM524" s="166"/>
      <c r="AN524" s="166"/>
      <c r="AO524" s="166"/>
      <c r="AP524" s="166"/>
      <c r="AQ524" s="166"/>
      <c r="AR524" s="166"/>
      <c r="AS524" s="166"/>
      <c r="AT524" s="166"/>
      <c r="AU524" s="166"/>
      <c r="AV524" s="166"/>
      <c r="AW524" s="166"/>
      <c r="AX524" s="166"/>
      <c r="AY524" s="166"/>
      <c r="AZ524" s="166"/>
      <c r="BA524" s="166"/>
      <c r="BB524" s="166"/>
      <c r="BC524" s="166"/>
      <c r="BD524" s="166"/>
      <c r="BE524" s="166"/>
      <c r="BF524" s="166"/>
      <c r="BG524" s="166"/>
      <c r="BH524" s="166"/>
      <c r="BI524" s="166"/>
      <c r="BJ524" s="166"/>
      <c r="BK524" s="166"/>
      <c r="BL524" s="166"/>
      <c r="BM524" s="166"/>
      <c r="BN524" s="166"/>
      <c r="BO524" s="166"/>
      <c r="BP524" s="166"/>
      <c r="BQ524" s="166"/>
      <c r="BR524" s="166"/>
      <c r="BS524" s="166"/>
      <c r="BT524" s="166"/>
      <c r="BU524" s="166"/>
      <c r="BV524" s="166"/>
      <c r="BW524" s="166"/>
      <c r="BX524" s="166"/>
      <c r="BY524" s="166"/>
      <c r="BZ524" s="166"/>
      <c r="CA524" s="166"/>
      <c r="CB524" s="166"/>
      <c r="CC524" s="166"/>
      <c r="CD524" s="166"/>
      <c r="CE524" s="166"/>
      <c r="CF524" s="166"/>
      <c r="CG524" s="166"/>
    </row>
    <row r="525" spans="2:85" x14ac:dyDescent="0.2">
      <c r="B525" s="177"/>
      <c r="C525" s="177"/>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6"/>
      <c r="AR525" s="166"/>
      <c r="AS525" s="166"/>
      <c r="AT525" s="166"/>
      <c r="AU525" s="166"/>
      <c r="AV525" s="166"/>
      <c r="AW525" s="166"/>
      <c r="AX525" s="166"/>
      <c r="AY525" s="166"/>
      <c r="AZ525" s="166"/>
      <c r="BA525" s="166"/>
      <c r="BB525" s="166"/>
      <c r="BC525" s="166"/>
      <c r="BD525" s="166"/>
      <c r="BE525" s="166"/>
      <c r="BF525" s="166"/>
      <c r="BG525" s="166"/>
      <c r="BH525" s="166"/>
      <c r="BI525" s="166"/>
      <c r="BJ525" s="166"/>
      <c r="BK525" s="166"/>
      <c r="BL525" s="166"/>
      <c r="BM525" s="166"/>
      <c r="BN525" s="166"/>
      <c r="BO525" s="166"/>
      <c r="BP525" s="166"/>
      <c r="BQ525" s="166"/>
      <c r="BR525" s="166"/>
      <c r="BS525" s="166"/>
      <c r="BT525" s="166"/>
      <c r="BU525" s="166"/>
      <c r="BV525" s="166"/>
      <c r="BW525" s="166"/>
      <c r="BX525" s="166"/>
      <c r="BY525" s="166"/>
      <c r="BZ525" s="166"/>
      <c r="CA525" s="166"/>
      <c r="CB525" s="166"/>
      <c r="CC525" s="166"/>
      <c r="CD525" s="166"/>
      <c r="CE525" s="166"/>
      <c r="CF525" s="166"/>
      <c r="CG525" s="166"/>
    </row>
    <row r="526" spans="2:85" x14ac:dyDescent="0.2">
      <c r="B526" s="177"/>
      <c r="C526" s="177"/>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6"/>
      <c r="AL526" s="166"/>
      <c r="AM526" s="166"/>
      <c r="AN526" s="166"/>
      <c r="AO526" s="166"/>
      <c r="AP526" s="166"/>
      <c r="AQ526" s="166"/>
      <c r="AR526" s="166"/>
      <c r="AS526" s="166"/>
      <c r="AT526" s="166"/>
      <c r="AU526" s="166"/>
      <c r="AV526" s="166"/>
      <c r="AW526" s="166"/>
      <c r="AX526" s="166"/>
      <c r="AY526" s="166"/>
      <c r="AZ526" s="166"/>
      <c r="BA526" s="166"/>
      <c r="BB526" s="166"/>
      <c r="BC526" s="166"/>
      <c r="BD526" s="166"/>
      <c r="BE526" s="166"/>
      <c r="BF526" s="166"/>
      <c r="BG526" s="166"/>
      <c r="BH526" s="166"/>
      <c r="BI526" s="166"/>
      <c r="BJ526" s="166"/>
      <c r="BK526" s="166"/>
      <c r="BL526" s="166"/>
      <c r="BM526" s="166"/>
      <c r="BN526" s="166"/>
      <c r="BO526" s="166"/>
      <c r="BP526" s="166"/>
      <c r="BQ526" s="166"/>
      <c r="BR526" s="166"/>
      <c r="BS526" s="166"/>
      <c r="BT526" s="166"/>
      <c r="BU526" s="166"/>
      <c r="BV526" s="166"/>
      <c r="BW526" s="166"/>
      <c r="BX526" s="166"/>
      <c r="BY526" s="166"/>
      <c r="BZ526" s="166"/>
      <c r="CA526" s="166"/>
      <c r="CB526" s="166"/>
      <c r="CC526" s="166"/>
      <c r="CD526" s="166"/>
      <c r="CE526" s="166"/>
      <c r="CF526" s="166"/>
      <c r="CG526" s="166"/>
    </row>
    <row r="527" spans="2:85" x14ac:dyDescent="0.2">
      <c r="B527" s="177"/>
      <c r="C527" s="177"/>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6"/>
      <c r="AL527" s="166"/>
      <c r="AM527" s="166"/>
      <c r="AN527" s="166"/>
      <c r="AO527" s="166"/>
      <c r="AP527" s="166"/>
      <c r="AQ527" s="166"/>
      <c r="AR527" s="166"/>
      <c r="AS527" s="166"/>
      <c r="AT527" s="166"/>
      <c r="AU527" s="166"/>
      <c r="AV527" s="166"/>
      <c r="AW527" s="166"/>
      <c r="AX527" s="166"/>
      <c r="AY527" s="166"/>
      <c r="AZ527" s="166"/>
      <c r="BA527" s="166"/>
      <c r="BB527" s="166"/>
      <c r="BC527" s="166"/>
      <c r="BD527" s="166"/>
      <c r="BE527" s="166"/>
      <c r="BF527" s="166"/>
      <c r="BG527" s="166"/>
      <c r="BH527" s="166"/>
      <c r="BI527" s="166"/>
      <c r="BJ527" s="166"/>
      <c r="BK527" s="166"/>
      <c r="BL527" s="166"/>
      <c r="BM527" s="166"/>
      <c r="BN527" s="166"/>
      <c r="BO527" s="166"/>
      <c r="BP527" s="166"/>
      <c r="BQ527" s="166"/>
      <c r="BR527" s="166"/>
      <c r="BS527" s="166"/>
      <c r="BT527" s="166"/>
      <c r="BU527" s="166"/>
      <c r="BV527" s="166"/>
      <c r="BW527" s="166"/>
      <c r="BX527" s="166"/>
      <c r="BY527" s="166"/>
      <c r="BZ527" s="166"/>
      <c r="CA527" s="166"/>
      <c r="CB527" s="166"/>
      <c r="CC527" s="166"/>
      <c r="CD527" s="166"/>
      <c r="CE527" s="166"/>
      <c r="CF527" s="166"/>
      <c r="CG527" s="166"/>
    </row>
    <row r="528" spans="2:85" x14ac:dyDescent="0.2">
      <c r="B528" s="177"/>
      <c r="C528" s="177"/>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166"/>
      <c r="AK528" s="166"/>
      <c r="AL528" s="166"/>
      <c r="AM528" s="166"/>
      <c r="AN528" s="166"/>
      <c r="AO528" s="166"/>
      <c r="AP528" s="166"/>
      <c r="AQ528" s="166"/>
      <c r="AR528" s="166"/>
      <c r="AS528" s="166"/>
      <c r="AT528" s="166"/>
      <c r="AU528" s="166"/>
      <c r="AV528" s="166"/>
      <c r="AW528" s="166"/>
      <c r="AX528" s="166"/>
      <c r="AY528" s="166"/>
      <c r="AZ528" s="166"/>
      <c r="BA528" s="166"/>
      <c r="BB528" s="166"/>
      <c r="BC528" s="166"/>
      <c r="BD528" s="166"/>
      <c r="BE528" s="166"/>
      <c r="BF528" s="166"/>
      <c r="BG528" s="166"/>
      <c r="BH528" s="166"/>
      <c r="BI528" s="166"/>
      <c r="BJ528" s="166"/>
      <c r="BK528" s="166"/>
      <c r="BL528" s="166"/>
      <c r="BM528" s="166"/>
      <c r="BN528" s="166"/>
      <c r="BO528" s="166"/>
      <c r="BP528" s="166"/>
      <c r="BQ528" s="166"/>
      <c r="BR528" s="166"/>
      <c r="BS528" s="166"/>
      <c r="BT528" s="166"/>
      <c r="BU528" s="166"/>
      <c r="BV528" s="166"/>
      <c r="BW528" s="166"/>
      <c r="BX528" s="166"/>
      <c r="BY528" s="166"/>
      <c r="BZ528" s="166"/>
      <c r="CA528" s="166"/>
      <c r="CB528" s="166"/>
      <c r="CC528" s="166"/>
      <c r="CD528" s="166"/>
      <c r="CE528" s="166"/>
      <c r="CF528" s="166"/>
      <c r="CG528" s="166"/>
    </row>
    <row r="529" spans="2:85" x14ac:dyDescent="0.2">
      <c r="B529" s="177"/>
      <c r="C529" s="177"/>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c r="AA529" s="166"/>
      <c r="AB529" s="166"/>
      <c r="AC529" s="166"/>
      <c r="AD529" s="166"/>
      <c r="AE529" s="166"/>
      <c r="AF529" s="166"/>
      <c r="AG529" s="166"/>
      <c r="AH529" s="166"/>
      <c r="AI529" s="166"/>
      <c r="AJ529" s="166"/>
      <c r="AK529" s="166"/>
      <c r="AL529" s="166"/>
      <c r="AM529" s="166"/>
      <c r="AN529" s="166"/>
      <c r="AO529" s="166"/>
      <c r="AP529" s="166"/>
      <c r="AQ529" s="166"/>
      <c r="AR529" s="166"/>
      <c r="AS529" s="166"/>
      <c r="AT529" s="166"/>
      <c r="AU529" s="166"/>
      <c r="AV529" s="166"/>
      <c r="AW529" s="166"/>
      <c r="AX529" s="166"/>
      <c r="AY529" s="166"/>
      <c r="AZ529" s="166"/>
      <c r="BA529" s="166"/>
      <c r="BB529" s="166"/>
      <c r="BC529" s="166"/>
      <c r="BD529" s="166"/>
      <c r="BE529" s="166"/>
      <c r="BF529" s="166"/>
      <c r="BG529" s="166"/>
      <c r="BH529" s="166"/>
      <c r="BI529" s="166"/>
      <c r="BJ529" s="166"/>
      <c r="BK529" s="166"/>
      <c r="BL529" s="166"/>
      <c r="BM529" s="166"/>
      <c r="BN529" s="166"/>
      <c r="BO529" s="166"/>
      <c r="BP529" s="166"/>
      <c r="BQ529" s="166"/>
      <c r="BR529" s="166"/>
      <c r="BS529" s="166"/>
      <c r="BT529" s="166"/>
      <c r="BU529" s="166"/>
      <c r="BV529" s="166"/>
      <c r="BW529" s="166"/>
      <c r="BX529" s="166"/>
      <c r="BY529" s="166"/>
      <c r="BZ529" s="166"/>
      <c r="CA529" s="166"/>
      <c r="CB529" s="166"/>
      <c r="CC529" s="166"/>
      <c r="CD529" s="166"/>
      <c r="CE529" s="166"/>
      <c r="CF529" s="166"/>
      <c r="CG529" s="166"/>
    </row>
    <row r="530" spans="2:85" x14ac:dyDescent="0.2">
      <c r="B530" s="177"/>
      <c r="C530" s="177"/>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c r="AA530" s="166"/>
      <c r="AB530" s="166"/>
      <c r="AC530" s="166"/>
      <c r="AD530" s="166"/>
      <c r="AE530" s="166"/>
      <c r="AF530" s="166"/>
      <c r="AG530" s="166"/>
      <c r="AH530" s="166"/>
      <c r="AI530" s="166"/>
      <c r="AJ530" s="166"/>
      <c r="AK530" s="166"/>
      <c r="AL530" s="166"/>
      <c r="AM530" s="166"/>
      <c r="AN530" s="166"/>
      <c r="AO530" s="166"/>
      <c r="AP530" s="166"/>
      <c r="AQ530" s="166"/>
      <c r="AR530" s="166"/>
      <c r="AS530" s="166"/>
      <c r="AT530" s="166"/>
      <c r="AU530" s="166"/>
      <c r="AV530" s="166"/>
      <c r="AW530" s="166"/>
      <c r="AX530" s="166"/>
      <c r="AY530" s="166"/>
      <c r="AZ530" s="166"/>
      <c r="BA530" s="166"/>
      <c r="BB530" s="166"/>
      <c r="BC530" s="166"/>
      <c r="BD530" s="166"/>
      <c r="BE530" s="166"/>
      <c r="BF530" s="166"/>
      <c r="BG530" s="166"/>
      <c r="BH530" s="166"/>
      <c r="BI530" s="166"/>
      <c r="BJ530" s="166"/>
      <c r="BK530" s="166"/>
      <c r="BL530" s="166"/>
      <c r="BM530" s="166"/>
      <c r="BN530" s="166"/>
      <c r="BO530" s="166"/>
      <c r="BP530" s="166"/>
      <c r="BQ530" s="166"/>
      <c r="BR530" s="166"/>
      <c r="BS530" s="166"/>
      <c r="BT530" s="166"/>
      <c r="BU530" s="166"/>
      <c r="BV530" s="166"/>
      <c r="BW530" s="166"/>
      <c r="BX530" s="166"/>
      <c r="BY530" s="166"/>
      <c r="BZ530" s="166"/>
      <c r="CA530" s="166"/>
      <c r="CB530" s="166"/>
      <c r="CC530" s="166"/>
      <c r="CD530" s="166"/>
      <c r="CE530" s="166"/>
      <c r="CF530" s="166"/>
      <c r="CG530" s="166"/>
    </row>
    <row r="531" spans="2:85" x14ac:dyDescent="0.2">
      <c r="B531" s="177"/>
      <c r="C531" s="177"/>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c r="AA531" s="166"/>
      <c r="AB531" s="166"/>
      <c r="AC531" s="166"/>
      <c r="AD531" s="166"/>
      <c r="AE531" s="166"/>
      <c r="AF531" s="166"/>
      <c r="AG531" s="166"/>
      <c r="AH531" s="166"/>
      <c r="AI531" s="166"/>
      <c r="AJ531" s="166"/>
      <c r="AK531" s="166"/>
      <c r="AL531" s="166"/>
      <c r="AM531" s="166"/>
      <c r="AN531" s="166"/>
      <c r="AO531" s="166"/>
      <c r="AP531" s="166"/>
      <c r="AQ531" s="166"/>
      <c r="AR531" s="166"/>
      <c r="AS531" s="166"/>
      <c r="AT531" s="166"/>
      <c r="AU531" s="166"/>
      <c r="AV531" s="166"/>
      <c r="AW531" s="166"/>
      <c r="AX531" s="166"/>
      <c r="AY531" s="166"/>
      <c r="AZ531" s="166"/>
      <c r="BA531" s="166"/>
      <c r="BB531" s="166"/>
      <c r="BC531" s="166"/>
      <c r="BD531" s="166"/>
      <c r="BE531" s="166"/>
      <c r="BF531" s="166"/>
      <c r="BG531" s="166"/>
      <c r="BH531" s="166"/>
      <c r="BI531" s="166"/>
      <c r="BJ531" s="166"/>
      <c r="BK531" s="166"/>
      <c r="BL531" s="166"/>
      <c r="BM531" s="166"/>
      <c r="BN531" s="166"/>
      <c r="BO531" s="166"/>
      <c r="BP531" s="166"/>
      <c r="BQ531" s="166"/>
      <c r="BR531" s="166"/>
      <c r="BS531" s="166"/>
      <c r="BT531" s="166"/>
      <c r="BU531" s="166"/>
      <c r="BV531" s="166"/>
      <c r="BW531" s="166"/>
      <c r="BX531" s="166"/>
      <c r="BY531" s="166"/>
      <c r="BZ531" s="166"/>
      <c r="CA531" s="166"/>
      <c r="CB531" s="166"/>
      <c r="CC531" s="166"/>
      <c r="CD531" s="166"/>
      <c r="CE531" s="166"/>
      <c r="CF531" s="166"/>
      <c r="CG531" s="166"/>
    </row>
    <row r="532" spans="2:85" x14ac:dyDescent="0.2">
      <c r="B532" s="177"/>
      <c r="C532" s="177"/>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166"/>
      <c r="AK532" s="166"/>
      <c r="AL532" s="166"/>
      <c r="AM532" s="166"/>
      <c r="AN532" s="166"/>
      <c r="AO532" s="166"/>
      <c r="AP532" s="166"/>
      <c r="AQ532" s="166"/>
      <c r="AR532" s="166"/>
      <c r="AS532" s="166"/>
      <c r="AT532" s="166"/>
      <c r="AU532" s="166"/>
      <c r="AV532" s="166"/>
      <c r="AW532" s="166"/>
      <c r="AX532" s="166"/>
      <c r="AY532" s="166"/>
      <c r="AZ532" s="166"/>
      <c r="BA532" s="166"/>
      <c r="BB532" s="166"/>
      <c r="BC532" s="166"/>
      <c r="BD532" s="166"/>
      <c r="BE532" s="166"/>
      <c r="BF532" s="166"/>
      <c r="BG532" s="166"/>
      <c r="BH532" s="166"/>
      <c r="BI532" s="166"/>
      <c r="BJ532" s="166"/>
      <c r="BK532" s="166"/>
      <c r="BL532" s="166"/>
      <c r="BM532" s="166"/>
      <c r="BN532" s="166"/>
      <c r="BO532" s="166"/>
      <c r="BP532" s="166"/>
      <c r="BQ532" s="166"/>
      <c r="BR532" s="166"/>
      <c r="BS532" s="166"/>
      <c r="BT532" s="166"/>
      <c r="BU532" s="166"/>
      <c r="BV532" s="166"/>
      <c r="BW532" s="166"/>
      <c r="BX532" s="166"/>
      <c r="BY532" s="166"/>
      <c r="BZ532" s="166"/>
      <c r="CA532" s="166"/>
      <c r="CB532" s="166"/>
      <c r="CC532" s="166"/>
      <c r="CD532" s="166"/>
      <c r="CE532" s="166"/>
      <c r="CF532" s="166"/>
      <c r="CG532" s="166"/>
    </row>
    <row r="533" spans="2:85" x14ac:dyDescent="0.2">
      <c r="B533" s="177"/>
      <c r="C533" s="177"/>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166"/>
      <c r="AK533" s="166"/>
      <c r="AL533" s="166"/>
      <c r="AM533" s="166"/>
      <c r="AN533" s="166"/>
      <c r="AO533" s="166"/>
      <c r="AP533" s="166"/>
      <c r="AQ533" s="166"/>
      <c r="AR533" s="166"/>
      <c r="AS533" s="166"/>
      <c r="AT533" s="166"/>
      <c r="AU533" s="166"/>
      <c r="AV533" s="166"/>
      <c r="AW533" s="166"/>
      <c r="AX533" s="166"/>
      <c r="AY533" s="166"/>
      <c r="AZ533" s="166"/>
      <c r="BA533" s="166"/>
      <c r="BB533" s="166"/>
      <c r="BC533" s="166"/>
      <c r="BD533" s="166"/>
      <c r="BE533" s="166"/>
      <c r="BF533" s="166"/>
      <c r="BG533" s="166"/>
      <c r="BH533" s="166"/>
      <c r="BI533" s="166"/>
      <c r="BJ533" s="166"/>
      <c r="BK533" s="166"/>
      <c r="BL533" s="166"/>
      <c r="BM533" s="166"/>
      <c r="BN533" s="166"/>
      <c r="BO533" s="166"/>
      <c r="BP533" s="166"/>
      <c r="BQ533" s="166"/>
      <c r="BR533" s="166"/>
      <c r="BS533" s="166"/>
      <c r="BT533" s="166"/>
      <c r="BU533" s="166"/>
      <c r="BV533" s="166"/>
      <c r="BW533" s="166"/>
      <c r="BX533" s="166"/>
      <c r="BY533" s="166"/>
      <c r="BZ533" s="166"/>
      <c r="CA533" s="166"/>
      <c r="CB533" s="166"/>
      <c r="CC533" s="166"/>
      <c r="CD533" s="166"/>
      <c r="CE533" s="166"/>
      <c r="CF533" s="166"/>
      <c r="CG533" s="166"/>
    </row>
    <row r="534" spans="2:85" x14ac:dyDescent="0.2">
      <c r="B534" s="177"/>
      <c r="C534" s="177"/>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166"/>
      <c r="AL534" s="166"/>
      <c r="AM534" s="166"/>
      <c r="AN534" s="166"/>
      <c r="AO534" s="166"/>
      <c r="AP534" s="166"/>
      <c r="AQ534" s="166"/>
      <c r="AR534" s="166"/>
      <c r="AS534" s="166"/>
      <c r="AT534" s="166"/>
      <c r="AU534" s="166"/>
      <c r="AV534" s="166"/>
      <c r="AW534" s="166"/>
      <c r="AX534" s="166"/>
      <c r="AY534" s="166"/>
      <c r="AZ534" s="166"/>
      <c r="BA534" s="166"/>
      <c r="BB534" s="166"/>
      <c r="BC534" s="166"/>
      <c r="BD534" s="166"/>
      <c r="BE534" s="166"/>
      <c r="BF534" s="166"/>
      <c r="BG534" s="166"/>
      <c r="BH534" s="166"/>
      <c r="BI534" s="166"/>
      <c r="BJ534" s="166"/>
      <c r="BK534" s="166"/>
      <c r="BL534" s="166"/>
      <c r="BM534" s="166"/>
      <c r="BN534" s="166"/>
      <c r="BO534" s="166"/>
      <c r="BP534" s="166"/>
      <c r="BQ534" s="166"/>
      <c r="BR534" s="166"/>
      <c r="BS534" s="166"/>
      <c r="BT534" s="166"/>
      <c r="BU534" s="166"/>
      <c r="BV534" s="166"/>
      <c r="BW534" s="166"/>
      <c r="BX534" s="166"/>
      <c r="BY534" s="166"/>
      <c r="BZ534" s="166"/>
      <c r="CA534" s="166"/>
      <c r="CB534" s="166"/>
      <c r="CC534" s="166"/>
      <c r="CD534" s="166"/>
      <c r="CE534" s="166"/>
      <c r="CF534" s="166"/>
      <c r="CG534" s="166"/>
    </row>
    <row r="535" spans="2:85" x14ac:dyDescent="0.2">
      <c r="B535" s="177"/>
      <c r="C535" s="177"/>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6"/>
      <c r="AY535" s="166"/>
      <c r="AZ535" s="166"/>
      <c r="BA535" s="166"/>
      <c r="BB535" s="166"/>
      <c r="BC535" s="166"/>
      <c r="BD535" s="166"/>
      <c r="BE535" s="166"/>
      <c r="BF535" s="166"/>
      <c r="BG535" s="166"/>
      <c r="BH535" s="166"/>
      <c r="BI535" s="166"/>
      <c r="BJ535" s="166"/>
      <c r="BK535" s="166"/>
      <c r="BL535" s="166"/>
      <c r="BM535" s="166"/>
      <c r="BN535" s="166"/>
      <c r="BO535" s="166"/>
      <c r="BP535" s="166"/>
      <c r="BQ535" s="166"/>
      <c r="BR535" s="166"/>
      <c r="BS535" s="166"/>
      <c r="BT535" s="166"/>
      <c r="BU535" s="166"/>
      <c r="BV535" s="166"/>
      <c r="BW535" s="166"/>
      <c r="BX535" s="166"/>
      <c r="BY535" s="166"/>
      <c r="BZ535" s="166"/>
      <c r="CA535" s="166"/>
      <c r="CB535" s="166"/>
      <c r="CC535" s="166"/>
      <c r="CD535" s="166"/>
      <c r="CE535" s="166"/>
      <c r="CF535" s="166"/>
      <c r="CG535" s="166"/>
    </row>
    <row r="536" spans="2:85" x14ac:dyDescent="0.2">
      <c r="E536" s="118"/>
    </row>
  </sheetData>
  <sheetProtection formatCells="0" formatColumns="0" formatRows="0" sort="0" autoFilter="0" pivotTables="0"/>
  <mergeCells count="217">
    <mergeCell ref="F16:F21"/>
    <mergeCell ref="G16:G21"/>
    <mergeCell ref="J16:J21"/>
    <mergeCell ref="K16:K21"/>
    <mergeCell ref="L16:L21"/>
    <mergeCell ref="M16:M21"/>
    <mergeCell ref="O16:O21"/>
    <mergeCell ref="P16:P21"/>
    <mergeCell ref="A16:A21"/>
    <mergeCell ref="B16:B21"/>
    <mergeCell ref="C16:C21"/>
    <mergeCell ref="D16:D21"/>
    <mergeCell ref="E16:E21"/>
    <mergeCell ref="D10:D15"/>
    <mergeCell ref="E10:E15"/>
    <mergeCell ref="B4:B9"/>
    <mergeCell ref="C4:C9"/>
    <mergeCell ref="D4:D9"/>
    <mergeCell ref="E4:E9"/>
    <mergeCell ref="A10:A15"/>
    <mergeCell ref="B10:B15"/>
    <mergeCell ref="C10:C15"/>
    <mergeCell ref="A4:A9"/>
    <mergeCell ref="BL1:BT1"/>
    <mergeCell ref="BR2:BT2"/>
    <mergeCell ref="AS2:AX2"/>
    <mergeCell ref="AY2:BD2"/>
    <mergeCell ref="BE2:BJ2"/>
    <mergeCell ref="BL2:BN2"/>
    <mergeCell ref="BO2:BQ2"/>
    <mergeCell ref="AG1:AI1"/>
    <mergeCell ref="AG2:AI2"/>
    <mergeCell ref="AJ2:AL2"/>
    <mergeCell ref="AM2:AR2"/>
    <mergeCell ref="A2:A3"/>
    <mergeCell ref="B2:E2"/>
    <mergeCell ref="F2:F3"/>
    <mergeCell ref="G2:G3"/>
    <mergeCell ref="H2:H3"/>
    <mergeCell ref="I2:I3"/>
    <mergeCell ref="P4:P9"/>
    <mergeCell ref="Q4:Q9"/>
    <mergeCell ref="R4:R9"/>
    <mergeCell ref="L4:L9"/>
    <mergeCell ref="M4:M9"/>
    <mergeCell ref="O4:O9"/>
    <mergeCell ref="J2:N2"/>
    <mergeCell ref="AD2:AF2"/>
    <mergeCell ref="AM18:AM21"/>
    <mergeCell ref="AN18:AN21"/>
    <mergeCell ref="AO18:AO21"/>
    <mergeCell ref="AG7:AG9"/>
    <mergeCell ref="AH7:AH9"/>
    <mergeCell ref="AI7:AI9"/>
    <mergeCell ref="AG10:AG12"/>
    <mergeCell ref="AH10:AH12"/>
    <mergeCell ref="AI10:AI12"/>
    <mergeCell ref="AG13:AG15"/>
    <mergeCell ref="AH13:AH15"/>
    <mergeCell ref="AI13:AI15"/>
    <mergeCell ref="AM13:AM15"/>
    <mergeCell ref="AN13:AN15"/>
    <mergeCell ref="AO13:AO15"/>
    <mergeCell ref="AM10:AM12"/>
    <mergeCell ref="AM7:AM9"/>
    <mergeCell ref="AN7:AN9"/>
    <mergeCell ref="AD4:AD9"/>
    <mergeCell ref="AO7:AO9"/>
    <mergeCell ref="AM4:AM5"/>
    <mergeCell ref="AN4:AN5"/>
    <mergeCell ref="AO4:AO5"/>
    <mergeCell ref="BG4:BG5"/>
    <mergeCell ref="BE13:BE15"/>
    <mergeCell ref="BF13:BF15"/>
    <mergeCell ref="BG13:BG15"/>
    <mergeCell ref="BG10:BG12"/>
    <mergeCell ref="BE7:BE9"/>
    <mergeCell ref="AS13:AS15"/>
    <mergeCell ref="AT13:AT15"/>
    <mergeCell ref="AU13:AU15"/>
    <mergeCell ref="AS4:AS5"/>
    <mergeCell ref="AT4:AT5"/>
    <mergeCell ref="AU4:AU5"/>
    <mergeCell ref="BF7:BF9"/>
    <mergeCell ref="BG7:BG9"/>
    <mergeCell ref="AS7:AS9"/>
    <mergeCell ref="AT7:AT9"/>
    <mergeCell ref="AU7:AU9"/>
    <mergeCell ref="AY4:AY5"/>
    <mergeCell ref="AZ4:AZ5"/>
    <mergeCell ref="AS10:AS12"/>
    <mergeCell ref="AT10:AT12"/>
    <mergeCell ref="AU10:AU12"/>
    <mergeCell ref="BA4:BA5"/>
    <mergeCell ref="BE4:BE5"/>
    <mergeCell ref="BE18:BE21"/>
    <mergeCell ref="BF18:BF21"/>
    <mergeCell ref="BG18:BG21"/>
    <mergeCell ref="AY18:AY21"/>
    <mergeCell ref="AZ18:AZ21"/>
    <mergeCell ref="BA18:BA21"/>
    <mergeCell ref="AY7:AY9"/>
    <mergeCell ref="AZ7:AZ9"/>
    <mergeCell ref="BA7:BA9"/>
    <mergeCell ref="AY13:AY15"/>
    <mergeCell ref="AZ13:AZ15"/>
    <mergeCell ref="BA13:BA15"/>
    <mergeCell ref="AY10:AY12"/>
    <mergeCell ref="AZ10:AZ12"/>
    <mergeCell ref="BA10:BA12"/>
    <mergeCell ref="BF10:BF12"/>
    <mergeCell ref="AG4:AG5"/>
    <mergeCell ref="AH4:AH5"/>
    <mergeCell ref="AI4:AI5"/>
    <mergeCell ref="AG18:AG21"/>
    <mergeCell ref="AH18:AH21"/>
    <mergeCell ref="AI18:AI21"/>
    <mergeCell ref="F4:F9"/>
    <mergeCell ref="G4:G9"/>
    <mergeCell ref="H4:H9"/>
    <mergeCell ref="H10:H15"/>
    <mergeCell ref="H16:H21"/>
    <mergeCell ref="I4:I9"/>
    <mergeCell ref="I10:I15"/>
    <mergeCell ref="I16:I21"/>
    <mergeCell ref="J4:J9"/>
    <mergeCell ref="K4:K9"/>
    <mergeCell ref="F10:F15"/>
    <mergeCell ref="G10:G15"/>
    <mergeCell ref="U4:U9"/>
    <mergeCell ref="T4:T9"/>
    <mergeCell ref="AE4:AE9"/>
    <mergeCell ref="AF4:AF9"/>
    <mergeCell ref="V4:V9"/>
    <mergeCell ref="AE10:AE15"/>
    <mergeCell ref="BT4:BT9"/>
    <mergeCell ref="BR4:BR9"/>
    <mergeCell ref="BS4:BS9"/>
    <mergeCell ref="BO10:BO12"/>
    <mergeCell ref="BO13:BO15"/>
    <mergeCell ref="BO4:BO5"/>
    <mergeCell ref="BP4:BP5"/>
    <mergeCell ref="BQ4:BQ5"/>
    <mergeCell ref="BO7:BO9"/>
    <mergeCell ref="BP7:BP9"/>
    <mergeCell ref="BQ7:BQ9"/>
    <mergeCell ref="BQ13:BQ15"/>
    <mergeCell ref="BP10:BP12"/>
    <mergeCell ref="BQ10:BQ12"/>
    <mergeCell ref="BR10:BR15"/>
    <mergeCell ref="BS10:BS15"/>
    <mergeCell ref="BT10:BT15"/>
    <mergeCell ref="BF4:BF5"/>
    <mergeCell ref="BP18:BP21"/>
    <mergeCell ref="BQ18:BQ21"/>
    <mergeCell ref="BR16:BR21"/>
    <mergeCell ref="BS16:BS21"/>
    <mergeCell ref="BT16:BT21"/>
    <mergeCell ref="V10:V15"/>
    <mergeCell ref="W10:W15"/>
    <mergeCell ref="Y10:Y15"/>
    <mergeCell ref="AD10:AD15"/>
    <mergeCell ref="Z10:Z15"/>
    <mergeCell ref="AA10:AA15"/>
    <mergeCell ref="AB10:AB15"/>
    <mergeCell ref="BO18:BO21"/>
    <mergeCell ref="BP13:BP15"/>
    <mergeCell ref="AS18:AS21"/>
    <mergeCell ref="AT18:AT21"/>
    <mergeCell ref="AU18:AU21"/>
    <mergeCell ref="AN10:AN12"/>
    <mergeCell ref="AO10:AO12"/>
    <mergeCell ref="AE16:AE21"/>
    <mergeCell ref="AF16:AF21"/>
    <mergeCell ref="AF10:AF15"/>
    <mergeCell ref="BE10:BE12"/>
    <mergeCell ref="T2:X2"/>
    <mergeCell ref="X4:X9"/>
    <mergeCell ref="X10:X15"/>
    <mergeCell ref="X16:X21"/>
    <mergeCell ref="Y2:AC2"/>
    <mergeCell ref="AC4:AC9"/>
    <mergeCell ref="AC10:AC15"/>
    <mergeCell ref="AC16:AC21"/>
    <mergeCell ref="AA4:AA9"/>
    <mergeCell ref="AB4:AB9"/>
    <mergeCell ref="T16:T21"/>
    <mergeCell ref="U16:U21"/>
    <mergeCell ref="V16:V21"/>
    <mergeCell ref="W16:W21"/>
    <mergeCell ref="Y16:Y21"/>
    <mergeCell ref="Z16:Z21"/>
    <mergeCell ref="AA16:AA21"/>
    <mergeCell ref="W4:W9"/>
    <mergeCell ref="Y4:Y9"/>
    <mergeCell ref="Z4:Z9"/>
    <mergeCell ref="AB16:AB21"/>
    <mergeCell ref="AD16:AD21"/>
    <mergeCell ref="O10:O15"/>
    <mergeCell ref="P10:P15"/>
    <mergeCell ref="Q10:Q15"/>
    <mergeCell ref="R10:R15"/>
    <mergeCell ref="T10:T15"/>
    <mergeCell ref="U10:U15"/>
    <mergeCell ref="Q16:Q21"/>
    <mergeCell ref="R16:R21"/>
    <mergeCell ref="J10:J15"/>
    <mergeCell ref="K10:K15"/>
    <mergeCell ref="L10:L15"/>
    <mergeCell ref="M10:M15"/>
    <mergeCell ref="N10:N15"/>
    <mergeCell ref="N16:N21"/>
    <mergeCell ref="N4:N9"/>
    <mergeCell ref="O2:S2"/>
    <mergeCell ref="S4:S9"/>
    <mergeCell ref="S10:S15"/>
    <mergeCell ref="S16:S21"/>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H4:AH9 AH11 AI4:AI11 AG4:AG11 AG15:AI21"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AD3" xr:uid="{00000000-0002-0000-0200-00001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AE3" xr:uid="{00000000-0002-0000-0200-00001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D000000}"/>
    <dataValidation type="list" allowBlank="1" showInputMessage="1" showErrorMessage="1" sqref="F1:O1" xr:uid="{00000000-0002-0000-0200-00001E000000}">
      <formula1>Meses</formula1>
    </dataValidation>
    <dataValidation allowBlank="1" showInputMessage="1" showErrorMessage="1" prompt="Relacione el nombre de la meta del proyecto. Debe guardar coherencia con el registrado en la hoja de vida de indicador." sqref="G2:G3" xr:uid="{00000000-0002-0000-0200-00001F000000}"/>
    <dataValidation allowBlank="1" showInputMessage="1" showErrorMessage="1" prompt="Corresponde a la magnitud programada para el primer trimestre. Tener presente si ésta depende o no del avance de las actividades de la pestaña 3." sqref="J3" xr:uid="{00000000-0002-0000-0200-000020000000}"/>
    <dataValidation allowBlank="1" showInputMessage="1" showErrorMessage="1" prompt="Corresponde a la magnitud ejecutada para el primer trimestre. Tener presente si ésta depende o no del avance de las actividades de la pestaña 3." sqref="K3" xr:uid="{00000000-0002-0000-0200-000021000000}"/>
    <dataValidation allowBlank="1" showInputMessage="1" showErrorMessage="1" prompt="Corresponde a la magnitud programada para el segundo trimestre. Tener presente si ésta depende o no del avance de las actividades de la pestaña 3." sqref="O3" xr:uid="{00000000-0002-0000-0200-000022000000}"/>
    <dataValidation allowBlank="1" showInputMessage="1" showErrorMessage="1" prompt="Corresponde a la magnitud ejecutada para el segundo trimestre. Tener presente si ésta depende o no del avance de las actividades de la pestaña 3." sqref="P3" xr:uid="{00000000-0002-0000-0200-000023000000}"/>
    <dataValidation allowBlank="1" showInputMessage="1" showErrorMessage="1" prompt="Corresponde a la magnitud programada para el tercer trimestre. Tener presente si ésta depende o no del avance de las actividades de la pestaña 3." sqref="T3" xr:uid="{00000000-0002-0000-0200-000024000000}"/>
    <dataValidation allowBlank="1" showInputMessage="1" showErrorMessage="1" prompt="Corresponde a la magnitud ejecutada para el tercer trimestre. Tener presente si ésta depende o no del avance de las actividades de la pestaña 3." sqref="U3" xr:uid="{00000000-0002-0000-0200-000025000000}"/>
    <dataValidation allowBlank="1" showInputMessage="1" showErrorMessage="1" prompt="Corresponde a la magnitud ejecutada para el cuarto trimestre. Tener presente si ésta depende o no del avance de las actividades de la pestaña 3." sqref="Z3" xr:uid="{00000000-0002-0000-0200-000026000000}"/>
    <dataValidation allowBlank="1" showInputMessage="1" showErrorMessage="1" prompt="Corresponde a la magnitud programada para el cuarto trimestre. Tener presente si ésta depende o no del avance de las actividades de la pestaña 3." sqref="Y3" xr:uid="{00000000-0002-0000-0200-000027000000}"/>
    <dataValidation allowBlank="1" showInputMessage="1" showErrorMessage="1" prompt="Relacione el nombre de las evidencias que dan cuenta de la gestión trimestral. Deben ser cargadas por trimestre en la carpeta destinada para ello." sqref="N3 S3 X3 AC3" xr:uid="{00000000-0002-0000-0200-000028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9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B10 B4 B16</xm:sqref>
        </x14:dataValidation>
        <x14:dataValidation type="list" allowBlank="1" showInputMessage="1" showErrorMessage="1" xr:uid="{00000000-0002-0000-0200-00002C000000}">
          <x14:formula1>
            <xm:f>LISTAS_1!$R$2:$R$8</xm:f>
          </x14:formula1>
          <xm:sqref>D16 D4 D10</xm:sqref>
        </x14:dataValidation>
        <x14:dataValidation type="list" allowBlank="1" showInputMessage="1" showErrorMessage="1" xr:uid="{00000000-0002-0000-0200-00002D000000}">
          <x14:formula1>
            <xm:f>LISTAS_1!$Q$2:$Q$7</xm:f>
          </x14:formula1>
          <xm:sqref>C4 C10 C16</xm:sqref>
        </x14:dataValidation>
        <x14:dataValidation type="list" allowBlank="1" showInputMessage="1" showErrorMessage="1" xr:uid="{00000000-0002-0000-0200-00002E000000}">
          <x14:formula1>
            <xm:f>LISTAS_1!$D$2:$D$38</xm:f>
          </x14:formula1>
          <xm:sqref>A10 A4 A16</xm:sqref>
        </x14:dataValidation>
        <x14:dataValidation type="list" allowBlank="1" showInputMessage="1" showErrorMessage="1" xr:uid="{00000000-0002-0000-0200-00002F000000}">
          <x14:formula1>
            <xm:f>LISTAS_1!$K$2:$K$3</xm:f>
          </x14:formula1>
          <xm:sqref>I10 I4 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84">
        <v>1</v>
      </c>
      <c r="C2" s="382" t="s">
        <v>141</v>
      </c>
      <c r="D2" s="383"/>
      <c r="E2" s="26"/>
    </row>
    <row r="3" spans="2:5" s="25" customFormat="1" x14ac:dyDescent="0.25">
      <c r="B3" s="384"/>
      <c r="C3" s="27">
        <v>1</v>
      </c>
      <c r="D3" s="28" t="s">
        <v>504</v>
      </c>
      <c r="E3" s="26"/>
    </row>
    <row r="4" spans="2:5" s="25" customFormat="1" x14ac:dyDescent="0.25">
      <c r="B4" s="384"/>
      <c r="C4" s="27">
        <v>2</v>
      </c>
      <c r="D4" s="28" t="s">
        <v>505</v>
      </c>
      <c r="E4" s="26"/>
    </row>
    <row r="5" spans="2:5" s="25" customFormat="1" x14ac:dyDescent="0.25">
      <c r="B5" s="384"/>
      <c r="C5" s="27">
        <v>3</v>
      </c>
      <c r="D5" s="28" t="s">
        <v>506</v>
      </c>
      <c r="E5" s="26"/>
    </row>
    <row r="6" spans="2:5" s="25" customFormat="1" ht="24" x14ac:dyDescent="0.25">
      <c r="B6" s="384"/>
      <c r="C6" s="27">
        <v>4</v>
      </c>
      <c r="D6" s="28" t="s">
        <v>507</v>
      </c>
      <c r="E6" s="26"/>
    </row>
    <row r="7" spans="2:5" s="25" customFormat="1" ht="24" x14ac:dyDescent="0.25">
      <c r="B7" s="384"/>
      <c r="C7" s="27">
        <v>5</v>
      </c>
      <c r="D7" s="28" t="s">
        <v>508</v>
      </c>
      <c r="E7" s="26"/>
    </row>
    <row r="8" spans="2:5" s="25" customFormat="1" ht="24" x14ac:dyDescent="0.25">
      <c r="B8" s="384"/>
      <c r="C8" s="27">
        <v>6</v>
      </c>
      <c r="D8" s="28" t="s">
        <v>509</v>
      </c>
      <c r="E8" s="26"/>
    </row>
    <row r="9" spans="2:5" s="25" customFormat="1" ht="24" x14ac:dyDescent="0.25">
      <c r="B9" s="384"/>
      <c r="C9" s="27">
        <v>7</v>
      </c>
      <c r="D9" s="28" t="s">
        <v>510</v>
      </c>
      <c r="E9" s="26"/>
    </row>
    <row r="10" spans="2:5" s="25" customFormat="1" x14ac:dyDescent="0.25">
      <c r="B10" s="379">
        <v>2</v>
      </c>
      <c r="C10" s="382" t="s">
        <v>142</v>
      </c>
      <c r="D10" s="383"/>
      <c r="E10" s="26"/>
    </row>
    <row r="11" spans="2:5" s="25" customFormat="1" x14ac:dyDescent="0.25">
      <c r="B11" s="380"/>
      <c r="C11" s="27">
        <v>8</v>
      </c>
      <c r="D11" s="28" t="s">
        <v>511</v>
      </c>
      <c r="E11" s="26"/>
    </row>
    <row r="12" spans="2:5" s="25" customFormat="1" ht="24" x14ac:dyDescent="0.25">
      <c r="B12" s="380"/>
      <c r="C12" s="27">
        <v>9</v>
      </c>
      <c r="D12" s="28" t="s">
        <v>512</v>
      </c>
      <c r="E12" s="26"/>
    </row>
    <row r="13" spans="2:5" s="25" customFormat="1" ht="24" x14ac:dyDescent="0.25">
      <c r="B13" s="380"/>
      <c r="C13" s="27">
        <v>10</v>
      </c>
      <c r="D13" s="28" t="s">
        <v>513</v>
      </c>
      <c r="E13" s="26"/>
    </row>
    <row r="14" spans="2:5" s="25" customFormat="1" ht="24" x14ac:dyDescent="0.25">
      <c r="B14" s="380"/>
      <c r="C14" s="27">
        <v>11</v>
      </c>
      <c r="D14" s="28" t="s">
        <v>514</v>
      </c>
      <c r="E14" s="26"/>
    </row>
    <row r="15" spans="2:5" s="25" customFormat="1" ht="36" x14ac:dyDescent="0.25">
      <c r="B15" s="380"/>
      <c r="C15" s="27">
        <v>12</v>
      </c>
      <c r="D15" s="28" t="s">
        <v>515</v>
      </c>
      <c r="E15" s="26"/>
    </row>
    <row r="16" spans="2:5" s="25" customFormat="1" ht="24" x14ac:dyDescent="0.25">
      <c r="B16" s="380"/>
      <c r="C16" s="27">
        <v>13</v>
      </c>
      <c r="D16" s="28" t="s">
        <v>516</v>
      </c>
      <c r="E16" s="26"/>
    </row>
    <row r="17" spans="2:5" s="25" customFormat="1" ht="24" x14ac:dyDescent="0.25">
      <c r="B17" s="380"/>
      <c r="C17" s="27">
        <v>14</v>
      </c>
      <c r="D17" s="28" t="s">
        <v>517</v>
      </c>
      <c r="E17" s="26"/>
    </row>
    <row r="18" spans="2:5" s="25" customFormat="1" ht="24" x14ac:dyDescent="0.25">
      <c r="B18" s="381"/>
      <c r="C18" s="27">
        <v>15</v>
      </c>
      <c r="D18" s="28" t="s">
        <v>518</v>
      </c>
      <c r="E18" s="26"/>
    </row>
    <row r="19" spans="2:5" s="25" customFormat="1" x14ac:dyDescent="0.25">
      <c r="B19" s="379">
        <v>3</v>
      </c>
      <c r="C19" s="382" t="s">
        <v>143</v>
      </c>
      <c r="D19" s="383"/>
      <c r="E19" s="26"/>
    </row>
    <row r="20" spans="2:5" s="25" customFormat="1" x14ac:dyDescent="0.25">
      <c r="B20" s="380"/>
      <c r="C20" s="27">
        <v>16</v>
      </c>
      <c r="D20" s="28" t="s">
        <v>519</v>
      </c>
      <c r="E20" s="26"/>
    </row>
    <row r="21" spans="2:5" s="25" customFormat="1" ht="24" x14ac:dyDescent="0.25">
      <c r="B21" s="380"/>
      <c r="C21" s="27">
        <v>17</v>
      </c>
      <c r="D21" s="28" t="s">
        <v>520</v>
      </c>
      <c r="E21" s="26"/>
    </row>
    <row r="22" spans="2:5" s="25" customFormat="1" x14ac:dyDescent="0.25">
      <c r="B22" s="380"/>
      <c r="C22" s="27">
        <v>18</v>
      </c>
      <c r="D22" s="28" t="s">
        <v>521</v>
      </c>
      <c r="E22" s="26"/>
    </row>
    <row r="23" spans="2:5" s="25" customFormat="1" x14ac:dyDescent="0.25">
      <c r="B23" s="380"/>
      <c r="C23" s="27">
        <v>19</v>
      </c>
      <c r="D23" s="28" t="s">
        <v>522</v>
      </c>
      <c r="E23" s="26"/>
    </row>
    <row r="24" spans="2:5" s="25" customFormat="1" x14ac:dyDescent="0.25">
      <c r="B24" s="380"/>
      <c r="C24" s="27">
        <v>20</v>
      </c>
      <c r="D24" s="28" t="s">
        <v>523</v>
      </c>
      <c r="E24" s="26"/>
    </row>
    <row r="25" spans="2:5" s="25" customFormat="1" x14ac:dyDescent="0.25">
      <c r="B25" s="380"/>
      <c r="C25" s="29">
        <v>21</v>
      </c>
      <c r="D25" s="30" t="s">
        <v>524</v>
      </c>
      <c r="E25" s="26"/>
    </row>
    <row r="26" spans="2:5" s="25" customFormat="1" ht="24" x14ac:dyDescent="0.25">
      <c r="B26" s="380"/>
      <c r="C26" s="27">
        <v>22</v>
      </c>
      <c r="D26" s="28" t="s">
        <v>525</v>
      </c>
      <c r="E26" s="26"/>
    </row>
    <row r="27" spans="2:5" s="25" customFormat="1" ht="24" x14ac:dyDescent="0.25">
      <c r="B27" s="380"/>
      <c r="C27" s="27">
        <v>23</v>
      </c>
      <c r="D27" s="28" t="s">
        <v>526</v>
      </c>
      <c r="E27" s="26"/>
    </row>
    <row r="28" spans="2:5" s="25" customFormat="1" x14ac:dyDescent="0.25">
      <c r="B28" s="380"/>
      <c r="C28" s="27">
        <v>24</v>
      </c>
      <c r="D28" s="28" t="s">
        <v>527</v>
      </c>
      <c r="E28" s="26"/>
    </row>
    <row r="29" spans="2:5" s="25" customFormat="1" x14ac:dyDescent="0.25">
      <c r="B29" s="380"/>
      <c r="C29" s="27">
        <v>25</v>
      </c>
      <c r="D29" s="28" t="s">
        <v>528</v>
      </c>
      <c r="E29" s="26"/>
    </row>
    <row r="30" spans="2:5" s="25" customFormat="1" ht="36" x14ac:dyDescent="0.25">
      <c r="B30" s="380"/>
      <c r="C30" s="27">
        <v>26</v>
      </c>
      <c r="D30" s="28" t="s">
        <v>529</v>
      </c>
      <c r="E30" s="26"/>
    </row>
    <row r="31" spans="2:5" s="25" customFormat="1" ht="24" x14ac:dyDescent="0.25">
      <c r="B31" s="380"/>
      <c r="C31" s="27">
        <v>27</v>
      </c>
      <c r="D31" s="28" t="s">
        <v>530</v>
      </c>
      <c r="E31" s="26"/>
    </row>
    <row r="32" spans="2:5" s="25" customFormat="1" x14ac:dyDescent="0.25">
      <c r="B32" s="381"/>
      <c r="C32" s="27">
        <v>28</v>
      </c>
      <c r="D32" s="28" t="s">
        <v>531</v>
      </c>
      <c r="E32" s="26"/>
    </row>
    <row r="33" spans="2:5" s="25" customFormat="1" x14ac:dyDescent="0.25">
      <c r="B33" s="379">
        <v>4</v>
      </c>
      <c r="C33" s="382" t="s">
        <v>144</v>
      </c>
      <c r="D33" s="383"/>
      <c r="E33" s="26"/>
    </row>
    <row r="34" spans="2:5" s="25" customFormat="1" x14ac:dyDescent="0.25">
      <c r="B34" s="380"/>
      <c r="C34" s="27">
        <v>29</v>
      </c>
      <c r="D34" s="28" t="s">
        <v>145</v>
      </c>
      <c r="E34" s="26"/>
    </row>
    <row r="35" spans="2:5" s="25" customFormat="1" x14ac:dyDescent="0.25">
      <c r="B35" s="380"/>
      <c r="C35" s="27">
        <v>30</v>
      </c>
      <c r="D35" s="28" t="s">
        <v>146</v>
      </c>
      <c r="E35" s="26"/>
    </row>
    <row r="36" spans="2:5" s="25" customFormat="1" x14ac:dyDescent="0.25">
      <c r="B36" s="380"/>
      <c r="C36" s="27">
        <v>31</v>
      </c>
      <c r="D36" s="28" t="s">
        <v>147</v>
      </c>
      <c r="E36" s="26"/>
    </row>
    <row r="37" spans="2:5" s="25" customFormat="1" x14ac:dyDescent="0.25">
      <c r="B37" s="380"/>
      <c r="C37" s="27">
        <v>32</v>
      </c>
      <c r="D37" s="28" t="s">
        <v>148</v>
      </c>
      <c r="E37" s="26"/>
    </row>
    <row r="38" spans="2:5" s="25" customFormat="1" ht="24" x14ac:dyDescent="0.25">
      <c r="B38" s="380"/>
      <c r="C38" s="27">
        <v>33</v>
      </c>
      <c r="D38" s="28" t="s">
        <v>149</v>
      </c>
      <c r="E38" s="26"/>
    </row>
    <row r="39" spans="2:5" s="25" customFormat="1" x14ac:dyDescent="0.25">
      <c r="B39" s="380"/>
      <c r="C39" s="27">
        <v>34</v>
      </c>
      <c r="D39" s="28" t="s">
        <v>150</v>
      </c>
      <c r="E39" s="26"/>
    </row>
    <row r="40" spans="2:5" s="25" customFormat="1" ht="36" x14ac:dyDescent="0.25">
      <c r="B40" s="380"/>
      <c r="C40" s="27">
        <v>35</v>
      </c>
      <c r="D40" s="28" t="s">
        <v>151</v>
      </c>
      <c r="E40" s="26"/>
    </row>
    <row r="41" spans="2:5" s="25" customFormat="1" ht="24" x14ac:dyDescent="0.25">
      <c r="B41" s="380"/>
      <c r="C41" s="27">
        <v>36</v>
      </c>
      <c r="D41" s="28" t="s">
        <v>152</v>
      </c>
      <c r="E41" s="26"/>
    </row>
    <row r="42" spans="2:5" s="25" customFormat="1" ht="36" x14ac:dyDescent="0.25">
      <c r="B42" s="380"/>
      <c r="C42" s="27">
        <v>37</v>
      </c>
      <c r="D42" s="28" t="s">
        <v>153</v>
      </c>
      <c r="E42" s="26"/>
    </row>
    <row r="43" spans="2:5" s="25" customFormat="1" ht="24" x14ac:dyDescent="0.25">
      <c r="B43" s="381"/>
      <c r="C43" s="27">
        <v>38</v>
      </c>
      <c r="D43" s="28" t="s">
        <v>154</v>
      </c>
      <c r="E43" s="26"/>
    </row>
    <row r="44" spans="2:5" s="25" customFormat="1" x14ac:dyDescent="0.25">
      <c r="B44" s="379">
        <v>5</v>
      </c>
      <c r="C44" s="382" t="s">
        <v>155</v>
      </c>
      <c r="D44" s="383"/>
      <c r="E44" s="26"/>
    </row>
    <row r="45" spans="2:5" s="25" customFormat="1" x14ac:dyDescent="0.25">
      <c r="B45" s="380"/>
      <c r="C45" s="27">
        <v>39</v>
      </c>
      <c r="D45" s="28" t="s">
        <v>156</v>
      </c>
      <c r="E45" s="26"/>
    </row>
    <row r="46" spans="2:5" s="25" customFormat="1" x14ac:dyDescent="0.25">
      <c r="B46" s="380"/>
      <c r="C46" s="27">
        <v>40</v>
      </c>
      <c r="D46" s="28" t="s">
        <v>157</v>
      </c>
      <c r="E46" s="26"/>
    </row>
    <row r="47" spans="2:5" s="25" customFormat="1" x14ac:dyDescent="0.25">
      <c r="B47" s="380"/>
      <c r="C47" s="27">
        <v>41</v>
      </c>
      <c r="D47" s="28" t="s">
        <v>158</v>
      </c>
      <c r="E47" s="26"/>
    </row>
    <row r="48" spans="2:5" s="25" customFormat="1" ht="24" x14ac:dyDescent="0.25">
      <c r="B48" s="380"/>
      <c r="C48" s="27">
        <v>42</v>
      </c>
      <c r="D48" s="28" t="s">
        <v>159</v>
      </c>
      <c r="E48" s="26"/>
    </row>
    <row r="49" spans="2:5" s="25" customFormat="1" x14ac:dyDescent="0.25">
      <c r="B49" s="380"/>
      <c r="C49" s="27">
        <v>43</v>
      </c>
      <c r="D49" s="28" t="s">
        <v>160</v>
      </c>
      <c r="E49" s="26"/>
    </row>
    <row r="50" spans="2:5" s="25" customFormat="1" ht="24" x14ac:dyDescent="0.25">
      <c r="B50" s="380"/>
      <c r="C50" s="27">
        <v>44</v>
      </c>
      <c r="D50" s="28" t="s">
        <v>161</v>
      </c>
      <c r="E50" s="26"/>
    </row>
    <row r="51" spans="2:5" s="25" customFormat="1" ht="24" x14ac:dyDescent="0.25">
      <c r="B51" s="380"/>
      <c r="C51" s="27">
        <v>45</v>
      </c>
      <c r="D51" s="28" t="s">
        <v>162</v>
      </c>
      <c r="E51" s="26"/>
    </row>
    <row r="52" spans="2:5" s="25" customFormat="1" x14ac:dyDescent="0.25">
      <c r="B52" s="380"/>
      <c r="C52" s="27">
        <v>46</v>
      </c>
      <c r="D52" s="28" t="s">
        <v>163</v>
      </c>
      <c r="E52" s="26"/>
    </row>
    <row r="53" spans="2:5" s="25" customFormat="1" x14ac:dyDescent="0.25">
      <c r="B53" s="381"/>
      <c r="C53" s="27">
        <v>47</v>
      </c>
      <c r="D53" s="28" t="s">
        <v>164</v>
      </c>
      <c r="E53" s="26"/>
    </row>
    <row r="54" spans="2:5" s="25" customFormat="1" x14ac:dyDescent="0.25">
      <c r="B54" s="379">
        <v>6</v>
      </c>
      <c r="C54" s="382" t="s">
        <v>165</v>
      </c>
      <c r="D54" s="383"/>
      <c r="E54" s="26"/>
    </row>
    <row r="55" spans="2:5" s="25" customFormat="1" x14ac:dyDescent="0.25">
      <c r="B55" s="380"/>
      <c r="C55" s="27">
        <v>48</v>
      </c>
      <c r="D55" s="28" t="s">
        <v>166</v>
      </c>
      <c r="E55" s="26"/>
    </row>
    <row r="56" spans="2:5" s="25" customFormat="1" ht="24" x14ac:dyDescent="0.25">
      <c r="B56" s="380"/>
      <c r="C56" s="27">
        <v>49</v>
      </c>
      <c r="D56" s="28" t="s">
        <v>167</v>
      </c>
      <c r="E56" s="26"/>
    </row>
    <row r="57" spans="2:5" s="25" customFormat="1" ht="24" x14ac:dyDescent="0.25">
      <c r="B57" s="380"/>
      <c r="C57" s="27">
        <v>50</v>
      </c>
      <c r="D57" s="28" t="s">
        <v>168</v>
      </c>
      <c r="E57" s="26"/>
    </row>
    <row r="58" spans="2:5" s="25" customFormat="1" ht="24" x14ac:dyDescent="0.25">
      <c r="B58" s="380"/>
      <c r="C58" s="27">
        <v>51</v>
      </c>
      <c r="D58" s="28" t="s">
        <v>169</v>
      </c>
      <c r="E58" s="26"/>
    </row>
    <row r="59" spans="2:5" s="25" customFormat="1" x14ac:dyDescent="0.25">
      <c r="B59" s="380"/>
      <c r="C59" s="27">
        <v>52</v>
      </c>
      <c r="D59" s="28" t="s">
        <v>170</v>
      </c>
      <c r="E59" s="26"/>
    </row>
    <row r="60" spans="2:5" s="25" customFormat="1" x14ac:dyDescent="0.25">
      <c r="B60" s="380"/>
      <c r="C60" s="27">
        <v>53</v>
      </c>
      <c r="D60" s="28" t="s">
        <v>171</v>
      </c>
      <c r="E60" s="26"/>
    </row>
    <row r="61" spans="2:5" s="25" customFormat="1" ht="24" x14ac:dyDescent="0.25">
      <c r="B61" s="380"/>
      <c r="C61" s="27">
        <v>54</v>
      </c>
      <c r="D61" s="28" t="s">
        <v>172</v>
      </c>
      <c r="E61" s="26"/>
    </row>
    <row r="62" spans="2:5" s="25" customFormat="1" x14ac:dyDescent="0.25">
      <c r="B62" s="381"/>
      <c r="C62" s="27">
        <v>55</v>
      </c>
      <c r="D62" s="28" t="s">
        <v>173</v>
      </c>
      <c r="E62" s="26"/>
    </row>
    <row r="63" spans="2:5" s="25" customFormat="1" x14ac:dyDescent="0.25">
      <c r="B63" s="379">
        <v>7</v>
      </c>
      <c r="C63" s="382" t="s">
        <v>174</v>
      </c>
      <c r="D63" s="383"/>
      <c r="E63" s="26"/>
    </row>
    <row r="64" spans="2:5" s="25" customFormat="1" x14ac:dyDescent="0.25">
      <c r="B64" s="380"/>
      <c r="C64" s="27">
        <v>56</v>
      </c>
      <c r="D64" s="28" t="s">
        <v>175</v>
      </c>
      <c r="E64" s="26"/>
    </row>
    <row r="65" spans="2:5" s="25" customFormat="1" x14ac:dyDescent="0.25">
      <c r="B65" s="380"/>
      <c r="C65" s="27">
        <v>57</v>
      </c>
      <c r="D65" s="28" t="s">
        <v>176</v>
      </c>
      <c r="E65" s="26"/>
    </row>
    <row r="66" spans="2:5" s="25" customFormat="1" x14ac:dyDescent="0.25">
      <c r="B66" s="380"/>
      <c r="C66" s="27">
        <v>58</v>
      </c>
      <c r="D66" s="28" t="s">
        <v>177</v>
      </c>
      <c r="E66" s="26"/>
    </row>
    <row r="67" spans="2:5" s="25" customFormat="1" ht="24" x14ac:dyDescent="0.25">
      <c r="B67" s="380"/>
      <c r="C67" s="27">
        <v>59</v>
      </c>
      <c r="D67" s="28" t="s">
        <v>178</v>
      </c>
      <c r="E67" s="26"/>
    </row>
    <row r="68" spans="2:5" s="25" customFormat="1" ht="24" x14ac:dyDescent="0.25">
      <c r="B68" s="381"/>
      <c r="C68" s="27">
        <v>60</v>
      </c>
      <c r="D68" s="28" t="s">
        <v>179</v>
      </c>
      <c r="E68" s="26"/>
    </row>
    <row r="69" spans="2:5" s="25" customFormat="1" x14ac:dyDescent="0.25">
      <c r="B69" s="379">
        <v>8</v>
      </c>
      <c r="C69" s="382" t="s">
        <v>180</v>
      </c>
      <c r="D69" s="383"/>
      <c r="E69" s="26"/>
    </row>
    <row r="70" spans="2:5" s="25" customFormat="1" x14ac:dyDescent="0.25">
      <c r="B70" s="380"/>
      <c r="C70" s="27">
        <v>61</v>
      </c>
      <c r="D70" s="28" t="s">
        <v>181</v>
      </c>
      <c r="E70" s="26"/>
    </row>
    <row r="71" spans="2:5" s="25" customFormat="1" x14ac:dyDescent="0.25">
      <c r="B71" s="380"/>
      <c r="C71" s="27">
        <v>62</v>
      </c>
      <c r="D71" s="28" t="s">
        <v>182</v>
      </c>
      <c r="E71" s="26"/>
    </row>
    <row r="72" spans="2:5" s="25" customFormat="1" ht="24" x14ac:dyDescent="0.25">
      <c r="B72" s="380"/>
      <c r="C72" s="27">
        <v>63</v>
      </c>
      <c r="D72" s="28" t="s">
        <v>183</v>
      </c>
      <c r="E72" s="26"/>
    </row>
    <row r="73" spans="2:5" s="25" customFormat="1" ht="24" x14ac:dyDescent="0.25">
      <c r="B73" s="380"/>
      <c r="C73" s="27">
        <v>64</v>
      </c>
      <c r="D73" s="28" t="s">
        <v>184</v>
      </c>
      <c r="E73" s="26"/>
    </row>
    <row r="74" spans="2:5" s="25" customFormat="1" x14ac:dyDescent="0.25">
      <c r="B74" s="380"/>
      <c r="C74" s="27">
        <v>65</v>
      </c>
      <c r="D74" s="28" t="s">
        <v>185</v>
      </c>
      <c r="E74" s="26"/>
    </row>
    <row r="75" spans="2:5" s="25" customFormat="1" x14ac:dyDescent="0.25">
      <c r="B75" s="380"/>
      <c r="C75" s="27">
        <v>66</v>
      </c>
      <c r="D75" s="28" t="s">
        <v>186</v>
      </c>
      <c r="E75" s="26"/>
    </row>
    <row r="76" spans="2:5" s="25" customFormat="1" ht="24" x14ac:dyDescent="0.25">
      <c r="B76" s="380"/>
      <c r="C76" s="27">
        <v>67</v>
      </c>
      <c r="D76" s="28" t="s">
        <v>187</v>
      </c>
      <c r="E76" s="26"/>
    </row>
    <row r="77" spans="2:5" s="25" customFormat="1" x14ac:dyDescent="0.25">
      <c r="B77" s="380"/>
      <c r="C77" s="27">
        <v>68</v>
      </c>
      <c r="D77" s="28" t="s">
        <v>188</v>
      </c>
      <c r="E77" s="26"/>
    </row>
    <row r="78" spans="2:5" s="25" customFormat="1" x14ac:dyDescent="0.25">
      <c r="B78" s="380"/>
      <c r="C78" s="27">
        <v>69</v>
      </c>
      <c r="D78" s="28" t="s">
        <v>189</v>
      </c>
      <c r="E78" s="26"/>
    </row>
    <row r="79" spans="2:5" s="25" customFormat="1" x14ac:dyDescent="0.25">
      <c r="B79" s="380"/>
      <c r="C79" s="27">
        <v>70</v>
      </c>
      <c r="D79" s="28" t="s">
        <v>190</v>
      </c>
      <c r="E79" s="26"/>
    </row>
    <row r="80" spans="2:5" s="25" customFormat="1" ht="24" x14ac:dyDescent="0.25">
      <c r="B80" s="380"/>
      <c r="C80" s="27">
        <v>71</v>
      </c>
      <c r="D80" s="28" t="s">
        <v>191</v>
      </c>
      <c r="E80" s="26"/>
    </row>
    <row r="81" spans="2:5" s="25" customFormat="1" x14ac:dyDescent="0.25">
      <c r="B81" s="381"/>
      <c r="C81" s="27">
        <v>72</v>
      </c>
      <c r="D81" s="28" t="s">
        <v>192</v>
      </c>
      <c r="E81" s="26"/>
    </row>
    <row r="82" spans="2:5" s="25" customFormat="1" x14ac:dyDescent="0.25">
      <c r="B82" s="379">
        <v>9</v>
      </c>
      <c r="C82" s="382" t="s">
        <v>193</v>
      </c>
      <c r="D82" s="383"/>
      <c r="E82" s="26"/>
    </row>
    <row r="83" spans="2:5" s="25" customFormat="1" ht="24" x14ac:dyDescent="0.25">
      <c r="B83" s="380"/>
      <c r="C83" s="27">
        <v>73</v>
      </c>
      <c r="D83" s="28" t="s">
        <v>194</v>
      </c>
      <c r="E83" s="26"/>
    </row>
    <row r="84" spans="2:5" s="25" customFormat="1" ht="24" x14ac:dyDescent="0.25">
      <c r="B84" s="380"/>
      <c r="C84" s="27">
        <v>74</v>
      </c>
      <c r="D84" s="28" t="s">
        <v>195</v>
      </c>
      <c r="E84" s="26"/>
    </row>
    <row r="85" spans="2:5" s="25" customFormat="1" ht="24" x14ac:dyDescent="0.25">
      <c r="B85" s="380"/>
      <c r="C85" s="27">
        <v>75</v>
      </c>
      <c r="D85" s="28" t="s">
        <v>196</v>
      </c>
      <c r="E85" s="26"/>
    </row>
    <row r="86" spans="2:5" s="25" customFormat="1" ht="24" x14ac:dyDescent="0.25">
      <c r="B86" s="380"/>
      <c r="C86" s="27">
        <v>76</v>
      </c>
      <c r="D86" s="28" t="s">
        <v>197</v>
      </c>
      <c r="E86" s="26"/>
    </row>
    <row r="87" spans="2:5" s="25" customFormat="1" ht="24" x14ac:dyDescent="0.25">
      <c r="B87" s="380"/>
      <c r="C87" s="27">
        <v>77</v>
      </c>
      <c r="D87" s="28" t="s">
        <v>198</v>
      </c>
      <c r="E87" s="26"/>
    </row>
    <row r="88" spans="2:5" s="25" customFormat="1" ht="24" x14ac:dyDescent="0.25">
      <c r="B88" s="380"/>
      <c r="C88" s="27">
        <v>78</v>
      </c>
      <c r="D88" s="28" t="s">
        <v>199</v>
      </c>
      <c r="E88" s="26"/>
    </row>
    <row r="89" spans="2:5" s="25" customFormat="1" ht="24" x14ac:dyDescent="0.25">
      <c r="B89" s="380"/>
      <c r="C89" s="27">
        <v>79</v>
      </c>
      <c r="D89" s="28" t="s">
        <v>200</v>
      </c>
      <c r="E89" s="26"/>
    </row>
    <row r="90" spans="2:5" s="25" customFormat="1" x14ac:dyDescent="0.25">
      <c r="B90" s="381"/>
      <c r="C90" s="27">
        <v>80</v>
      </c>
      <c r="D90" s="28" t="s">
        <v>201</v>
      </c>
      <c r="E90" s="26"/>
    </row>
    <row r="91" spans="2:5" s="25" customFormat="1" x14ac:dyDescent="0.25">
      <c r="B91" s="379">
        <v>10</v>
      </c>
      <c r="C91" s="382" t="s">
        <v>202</v>
      </c>
      <c r="D91" s="383"/>
      <c r="E91" s="26"/>
    </row>
    <row r="92" spans="2:5" s="25" customFormat="1" x14ac:dyDescent="0.25">
      <c r="B92" s="380"/>
      <c r="C92" s="27">
        <v>81</v>
      </c>
      <c r="D92" s="28" t="s">
        <v>203</v>
      </c>
      <c r="E92" s="26"/>
    </row>
    <row r="93" spans="2:5" s="25" customFormat="1" x14ac:dyDescent="0.25">
      <c r="B93" s="380"/>
      <c r="C93" s="27">
        <v>82</v>
      </c>
      <c r="D93" s="28" t="s">
        <v>204</v>
      </c>
      <c r="E93" s="26"/>
    </row>
    <row r="94" spans="2:5" s="25" customFormat="1" x14ac:dyDescent="0.25">
      <c r="B94" s="380"/>
      <c r="C94" s="27">
        <v>83</v>
      </c>
      <c r="D94" s="28" t="s">
        <v>205</v>
      </c>
      <c r="E94" s="26"/>
    </row>
    <row r="95" spans="2:5" s="25" customFormat="1" x14ac:dyDescent="0.25">
      <c r="B95" s="380"/>
      <c r="C95" s="27">
        <v>84</v>
      </c>
      <c r="D95" s="28" t="s">
        <v>206</v>
      </c>
      <c r="E95" s="26"/>
    </row>
    <row r="96" spans="2:5" s="25" customFormat="1" x14ac:dyDescent="0.25">
      <c r="B96" s="380"/>
      <c r="C96" s="27">
        <v>85</v>
      </c>
      <c r="D96" s="28" t="s">
        <v>207</v>
      </c>
      <c r="E96" s="26"/>
    </row>
    <row r="97" spans="2:5" s="25" customFormat="1" x14ac:dyDescent="0.25">
      <c r="B97" s="380"/>
      <c r="C97" s="27">
        <v>86</v>
      </c>
      <c r="D97" s="28" t="s">
        <v>208</v>
      </c>
      <c r="E97" s="26"/>
    </row>
    <row r="98" spans="2:5" s="25" customFormat="1" x14ac:dyDescent="0.25">
      <c r="B98" s="380"/>
      <c r="C98" s="27">
        <v>87</v>
      </c>
      <c r="D98" s="28" t="s">
        <v>209</v>
      </c>
      <c r="E98" s="26"/>
    </row>
    <row r="99" spans="2:5" s="25" customFormat="1" x14ac:dyDescent="0.25">
      <c r="B99" s="380"/>
      <c r="C99" s="27">
        <v>88</v>
      </c>
      <c r="D99" s="28" t="s">
        <v>210</v>
      </c>
      <c r="E99" s="26"/>
    </row>
    <row r="100" spans="2:5" s="25" customFormat="1" ht="24" x14ac:dyDescent="0.25">
      <c r="B100" s="380"/>
      <c r="C100" s="27">
        <v>89</v>
      </c>
      <c r="D100" s="28" t="s">
        <v>211</v>
      </c>
      <c r="E100" s="26"/>
    </row>
    <row r="101" spans="2:5" s="25" customFormat="1" x14ac:dyDescent="0.25">
      <c r="B101" s="381"/>
      <c r="C101" s="27">
        <v>90</v>
      </c>
      <c r="D101" s="28" t="s">
        <v>212</v>
      </c>
      <c r="E101" s="26"/>
    </row>
    <row r="102" spans="2:5" s="25" customFormat="1" x14ac:dyDescent="0.25">
      <c r="B102" s="379">
        <v>11</v>
      </c>
      <c r="C102" s="382" t="s">
        <v>213</v>
      </c>
      <c r="D102" s="383"/>
      <c r="E102" s="26"/>
    </row>
    <row r="103" spans="2:5" s="25" customFormat="1" x14ac:dyDescent="0.25">
      <c r="B103" s="380"/>
      <c r="C103" s="29">
        <v>91</v>
      </c>
      <c r="D103" s="30" t="s">
        <v>214</v>
      </c>
      <c r="E103" s="26"/>
    </row>
    <row r="104" spans="2:5" s="25" customFormat="1" ht="24" x14ac:dyDescent="0.25">
      <c r="B104" s="380"/>
      <c r="C104" s="29">
        <v>92</v>
      </c>
      <c r="D104" s="30" t="s">
        <v>215</v>
      </c>
      <c r="E104" s="26"/>
    </row>
    <row r="105" spans="2:5" s="25" customFormat="1" x14ac:dyDescent="0.25">
      <c r="B105" s="380"/>
      <c r="C105" s="27">
        <v>93</v>
      </c>
      <c r="D105" s="28" t="s">
        <v>216</v>
      </c>
      <c r="E105" s="26"/>
    </row>
    <row r="106" spans="2:5" s="25" customFormat="1" x14ac:dyDescent="0.25">
      <c r="B106" s="380"/>
      <c r="C106" s="27">
        <v>94</v>
      </c>
      <c r="D106" s="28" t="s">
        <v>217</v>
      </c>
      <c r="E106" s="26"/>
    </row>
    <row r="107" spans="2:5" s="25" customFormat="1" ht="24" x14ac:dyDescent="0.25">
      <c r="B107" s="380"/>
      <c r="C107" s="27">
        <v>95</v>
      </c>
      <c r="D107" s="28" t="s">
        <v>218</v>
      </c>
      <c r="E107" s="26"/>
    </row>
    <row r="108" spans="2:5" s="25" customFormat="1" x14ac:dyDescent="0.25">
      <c r="B108" s="380"/>
      <c r="C108" s="27">
        <v>96</v>
      </c>
      <c r="D108" s="28" t="s">
        <v>219</v>
      </c>
      <c r="E108" s="26"/>
    </row>
    <row r="109" spans="2:5" s="25" customFormat="1" x14ac:dyDescent="0.25">
      <c r="B109" s="380"/>
      <c r="C109" s="27">
        <v>97</v>
      </c>
      <c r="D109" s="28" t="s">
        <v>220</v>
      </c>
      <c r="E109" s="26"/>
    </row>
    <row r="110" spans="2:5" s="25" customFormat="1" x14ac:dyDescent="0.25">
      <c r="B110" s="380"/>
      <c r="C110" s="27">
        <v>98</v>
      </c>
      <c r="D110" s="28" t="s">
        <v>221</v>
      </c>
      <c r="E110" s="26"/>
    </row>
    <row r="111" spans="2:5" s="25" customFormat="1" ht="36" x14ac:dyDescent="0.25">
      <c r="B111" s="380"/>
      <c r="C111" s="27">
        <v>99</v>
      </c>
      <c r="D111" s="28" t="s">
        <v>222</v>
      </c>
      <c r="E111" s="26"/>
    </row>
    <row r="112" spans="2:5" s="25" customFormat="1" x14ac:dyDescent="0.25">
      <c r="B112" s="381"/>
      <c r="C112" s="27">
        <v>100</v>
      </c>
      <c r="D112" s="28" t="s">
        <v>223</v>
      </c>
      <c r="E112" s="26"/>
    </row>
    <row r="113" spans="2:5" s="25" customFormat="1" x14ac:dyDescent="0.25">
      <c r="B113" s="379">
        <v>12</v>
      </c>
      <c r="C113" s="382" t="s">
        <v>224</v>
      </c>
      <c r="D113" s="383"/>
      <c r="E113" s="26"/>
    </row>
    <row r="114" spans="2:5" s="25" customFormat="1" ht="24" x14ac:dyDescent="0.25">
      <c r="B114" s="380"/>
      <c r="C114" s="27">
        <v>101</v>
      </c>
      <c r="D114" s="28" t="s">
        <v>225</v>
      </c>
      <c r="E114" s="26"/>
    </row>
    <row r="115" spans="2:5" s="25" customFormat="1" x14ac:dyDescent="0.25">
      <c r="B115" s="380"/>
      <c r="C115" s="27">
        <v>102</v>
      </c>
      <c r="D115" s="28" t="s">
        <v>226</v>
      </c>
      <c r="E115" s="26"/>
    </row>
    <row r="116" spans="2:5" s="25" customFormat="1" ht="24" x14ac:dyDescent="0.25">
      <c r="B116" s="380"/>
      <c r="C116" s="27">
        <v>103</v>
      </c>
      <c r="D116" s="28" t="s">
        <v>227</v>
      </c>
      <c r="E116" s="26"/>
    </row>
    <row r="117" spans="2:5" s="25" customFormat="1" ht="24" x14ac:dyDescent="0.25">
      <c r="B117" s="380"/>
      <c r="C117" s="27">
        <v>104</v>
      </c>
      <c r="D117" s="28" t="s">
        <v>228</v>
      </c>
      <c r="E117" s="26"/>
    </row>
    <row r="118" spans="2:5" s="25" customFormat="1" x14ac:dyDescent="0.25">
      <c r="B118" s="380"/>
      <c r="C118" s="27">
        <v>105</v>
      </c>
      <c r="D118" s="28" t="s">
        <v>229</v>
      </c>
      <c r="E118" s="26"/>
    </row>
    <row r="119" spans="2:5" s="25" customFormat="1" x14ac:dyDescent="0.25">
      <c r="B119" s="380"/>
      <c r="C119" s="27">
        <v>106</v>
      </c>
      <c r="D119" s="28" t="s">
        <v>230</v>
      </c>
      <c r="E119" s="26"/>
    </row>
    <row r="120" spans="2:5" s="25" customFormat="1" x14ac:dyDescent="0.25">
      <c r="B120" s="380"/>
      <c r="C120" s="27">
        <v>107</v>
      </c>
      <c r="D120" s="28" t="s">
        <v>231</v>
      </c>
      <c r="E120" s="26"/>
    </row>
    <row r="121" spans="2:5" s="25" customFormat="1" x14ac:dyDescent="0.25">
      <c r="B121" s="380"/>
      <c r="C121" s="27">
        <v>108</v>
      </c>
      <c r="D121" s="28" t="s">
        <v>232</v>
      </c>
      <c r="E121" s="26"/>
    </row>
    <row r="122" spans="2:5" s="25" customFormat="1" x14ac:dyDescent="0.25">
      <c r="B122" s="380"/>
      <c r="C122" s="27">
        <v>109</v>
      </c>
      <c r="D122" s="28" t="s">
        <v>233</v>
      </c>
      <c r="E122" s="26"/>
    </row>
    <row r="123" spans="2:5" s="25" customFormat="1" x14ac:dyDescent="0.25">
      <c r="B123" s="380"/>
      <c r="C123" s="27">
        <v>110</v>
      </c>
      <c r="D123" s="28" t="s">
        <v>234</v>
      </c>
      <c r="E123" s="26"/>
    </row>
    <row r="124" spans="2:5" s="25" customFormat="1" ht="36" x14ac:dyDescent="0.25">
      <c r="B124" s="381"/>
      <c r="C124" s="27">
        <v>111</v>
      </c>
      <c r="D124" s="28" t="s">
        <v>235</v>
      </c>
      <c r="E124" s="26"/>
    </row>
    <row r="125" spans="2:5" s="25" customFormat="1" x14ac:dyDescent="0.25">
      <c r="B125" s="379">
        <v>13</v>
      </c>
      <c r="C125" s="382" t="s">
        <v>236</v>
      </c>
      <c r="D125" s="383"/>
      <c r="E125" s="26"/>
    </row>
    <row r="126" spans="2:5" s="25" customFormat="1" x14ac:dyDescent="0.25">
      <c r="B126" s="380"/>
      <c r="C126" s="27">
        <v>112</v>
      </c>
      <c r="D126" s="28" t="s">
        <v>237</v>
      </c>
      <c r="E126" s="26"/>
    </row>
    <row r="127" spans="2:5" s="25" customFormat="1" x14ac:dyDescent="0.25">
      <c r="B127" s="380"/>
      <c r="C127" s="27">
        <v>113</v>
      </c>
      <c r="D127" s="28" t="s">
        <v>238</v>
      </c>
      <c r="E127" s="26"/>
    </row>
    <row r="128" spans="2:5" s="25" customFormat="1" x14ac:dyDescent="0.25">
      <c r="B128" s="380"/>
      <c r="C128" s="27">
        <v>114</v>
      </c>
      <c r="D128" s="28" t="s">
        <v>239</v>
      </c>
      <c r="E128" s="26"/>
    </row>
    <row r="129" spans="2:5" s="25" customFormat="1" ht="36" x14ac:dyDescent="0.25">
      <c r="B129" s="380"/>
      <c r="C129" s="27">
        <v>115</v>
      </c>
      <c r="D129" s="28" t="s">
        <v>240</v>
      </c>
      <c r="E129" s="26"/>
    </row>
    <row r="130" spans="2:5" s="25" customFormat="1" ht="24" x14ac:dyDescent="0.25">
      <c r="B130" s="381"/>
      <c r="C130" s="27">
        <v>116</v>
      </c>
      <c r="D130" s="28" t="s">
        <v>241</v>
      </c>
      <c r="E130" s="26"/>
    </row>
    <row r="131" spans="2:5" s="25" customFormat="1" x14ac:dyDescent="0.25">
      <c r="B131" s="379">
        <v>14</v>
      </c>
      <c r="C131" s="382" t="s">
        <v>242</v>
      </c>
      <c r="D131" s="383"/>
      <c r="E131" s="26"/>
    </row>
    <row r="132" spans="2:5" s="25" customFormat="1" x14ac:dyDescent="0.25">
      <c r="B132" s="380"/>
      <c r="C132" s="27">
        <v>117</v>
      </c>
      <c r="D132" s="28" t="s">
        <v>243</v>
      </c>
      <c r="E132" s="26"/>
    </row>
    <row r="133" spans="2:5" s="25" customFormat="1" ht="24" x14ac:dyDescent="0.25">
      <c r="B133" s="380"/>
      <c r="C133" s="27">
        <v>118</v>
      </c>
      <c r="D133" s="28" t="s">
        <v>244</v>
      </c>
      <c r="E133" s="26"/>
    </row>
    <row r="134" spans="2:5" s="25" customFormat="1" x14ac:dyDescent="0.25">
      <c r="B134" s="380"/>
      <c r="C134" s="27">
        <v>119</v>
      </c>
      <c r="D134" s="28" t="s">
        <v>245</v>
      </c>
      <c r="E134" s="26"/>
    </row>
    <row r="135" spans="2:5" s="25" customFormat="1" ht="24" x14ac:dyDescent="0.25">
      <c r="B135" s="380"/>
      <c r="C135" s="27">
        <v>120</v>
      </c>
      <c r="D135" s="28" t="s">
        <v>246</v>
      </c>
      <c r="E135" s="26"/>
    </row>
    <row r="136" spans="2:5" s="25" customFormat="1" x14ac:dyDescent="0.25">
      <c r="B136" s="380"/>
      <c r="C136" s="27">
        <v>121</v>
      </c>
      <c r="D136" s="28" t="s">
        <v>247</v>
      </c>
      <c r="E136" s="26"/>
    </row>
    <row r="137" spans="2:5" s="25" customFormat="1" ht="36" x14ac:dyDescent="0.25">
      <c r="B137" s="380"/>
      <c r="C137" s="27">
        <v>122</v>
      </c>
      <c r="D137" s="28" t="s">
        <v>248</v>
      </c>
      <c r="E137" s="26"/>
    </row>
    <row r="138" spans="2:5" s="25" customFormat="1" ht="24" x14ac:dyDescent="0.25">
      <c r="B138" s="380"/>
      <c r="C138" s="27">
        <v>123</v>
      </c>
      <c r="D138" s="28" t="s">
        <v>249</v>
      </c>
      <c r="E138" s="26"/>
    </row>
    <row r="139" spans="2:5" s="25" customFormat="1" ht="36" x14ac:dyDescent="0.25">
      <c r="B139" s="380"/>
      <c r="C139" s="27">
        <v>124</v>
      </c>
      <c r="D139" s="28" t="s">
        <v>250</v>
      </c>
      <c r="E139" s="26"/>
    </row>
    <row r="140" spans="2:5" s="25" customFormat="1" x14ac:dyDescent="0.25">
      <c r="B140" s="380"/>
      <c r="C140" s="27">
        <v>125</v>
      </c>
      <c r="D140" s="28" t="s">
        <v>251</v>
      </c>
      <c r="E140" s="26"/>
    </row>
    <row r="141" spans="2:5" s="25" customFormat="1" ht="24" x14ac:dyDescent="0.25">
      <c r="B141" s="381"/>
      <c r="C141" s="27">
        <v>126</v>
      </c>
      <c r="D141" s="28" t="s">
        <v>252</v>
      </c>
      <c r="E141" s="26"/>
    </row>
    <row r="142" spans="2:5" s="25" customFormat="1" x14ac:dyDescent="0.25">
      <c r="B142" s="379">
        <v>15</v>
      </c>
      <c r="C142" s="382" t="s">
        <v>253</v>
      </c>
      <c r="D142" s="383"/>
      <c r="E142" s="26"/>
    </row>
    <row r="143" spans="2:5" s="25" customFormat="1" ht="24" x14ac:dyDescent="0.25">
      <c r="B143" s="380"/>
      <c r="C143" s="27">
        <v>127</v>
      </c>
      <c r="D143" s="28" t="s">
        <v>254</v>
      </c>
      <c r="E143" s="26"/>
    </row>
    <row r="144" spans="2:5" s="25" customFormat="1" x14ac:dyDescent="0.25">
      <c r="B144" s="380"/>
      <c r="C144" s="27">
        <v>128</v>
      </c>
      <c r="D144" s="28" t="s">
        <v>255</v>
      </c>
      <c r="E144" s="26"/>
    </row>
    <row r="145" spans="2:5" s="25" customFormat="1" x14ac:dyDescent="0.25">
      <c r="B145" s="380"/>
      <c r="C145" s="27">
        <v>129</v>
      </c>
      <c r="D145" s="28" t="s">
        <v>256</v>
      </c>
      <c r="E145" s="26"/>
    </row>
    <row r="146" spans="2:5" s="25" customFormat="1" x14ac:dyDescent="0.25">
      <c r="B146" s="380"/>
      <c r="C146" s="27">
        <v>130</v>
      </c>
      <c r="D146" s="28" t="s">
        <v>257</v>
      </c>
      <c r="E146" s="26"/>
    </row>
    <row r="147" spans="2:5" s="25" customFormat="1" x14ac:dyDescent="0.25">
      <c r="B147" s="380"/>
      <c r="C147" s="27">
        <v>131</v>
      </c>
      <c r="D147" s="28" t="s">
        <v>258</v>
      </c>
      <c r="E147" s="26"/>
    </row>
    <row r="148" spans="2:5" s="25" customFormat="1" x14ac:dyDescent="0.25">
      <c r="B148" s="380"/>
      <c r="C148" s="27">
        <v>132</v>
      </c>
      <c r="D148" s="28" t="s">
        <v>259</v>
      </c>
      <c r="E148" s="26"/>
    </row>
    <row r="149" spans="2:5" s="25" customFormat="1" x14ac:dyDescent="0.25">
      <c r="B149" s="380"/>
      <c r="C149" s="27">
        <v>133</v>
      </c>
      <c r="D149" s="28" t="s">
        <v>260</v>
      </c>
      <c r="E149" s="26"/>
    </row>
    <row r="150" spans="2:5" s="25" customFormat="1" x14ac:dyDescent="0.25">
      <c r="B150" s="380"/>
      <c r="C150" s="27">
        <v>134</v>
      </c>
      <c r="D150" s="28" t="s">
        <v>261</v>
      </c>
      <c r="E150" s="26"/>
    </row>
    <row r="151" spans="2:5" s="25" customFormat="1" x14ac:dyDescent="0.25">
      <c r="B151" s="380"/>
      <c r="C151" s="27">
        <v>135</v>
      </c>
      <c r="D151" s="28" t="s">
        <v>262</v>
      </c>
      <c r="E151" s="26"/>
    </row>
    <row r="152" spans="2:5" s="25" customFormat="1" x14ac:dyDescent="0.25">
      <c r="B152" s="380"/>
      <c r="C152" s="27">
        <v>136</v>
      </c>
      <c r="D152" s="28" t="s">
        <v>263</v>
      </c>
      <c r="E152" s="26"/>
    </row>
    <row r="153" spans="2:5" s="25" customFormat="1" ht="24" x14ac:dyDescent="0.25">
      <c r="B153" s="380"/>
      <c r="C153" s="27">
        <v>137</v>
      </c>
      <c r="D153" s="28" t="s">
        <v>264</v>
      </c>
      <c r="E153" s="26"/>
    </row>
    <row r="154" spans="2:5" s="25" customFormat="1" x14ac:dyDescent="0.25">
      <c r="B154" s="381"/>
      <c r="C154" s="27">
        <v>138</v>
      </c>
      <c r="D154" s="28" t="s">
        <v>265</v>
      </c>
      <c r="E154" s="26"/>
    </row>
    <row r="155" spans="2:5" s="25" customFormat="1" x14ac:dyDescent="0.25">
      <c r="B155" s="379">
        <v>16</v>
      </c>
      <c r="C155" s="382" t="s">
        <v>266</v>
      </c>
      <c r="D155" s="383"/>
      <c r="E155" s="26"/>
    </row>
    <row r="156" spans="2:5" s="25" customFormat="1" x14ac:dyDescent="0.25">
      <c r="B156" s="380"/>
      <c r="C156" s="27">
        <v>139</v>
      </c>
      <c r="D156" s="31" t="s">
        <v>267</v>
      </c>
      <c r="E156" s="26"/>
    </row>
    <row r="157" spans="2:5" s="25" customFormat="1" x14ac:dyDescent="0.25">
      <c r="B157" s="380"/>
      <c r="C157" s="27">
        <v>140</v>
      </c>
      <c r="D157" s="28" t="s">
        <v>268</v>
      </c>
      <c r="E157" s="26"/>
    </row>
    <row r="158" spans="2:5" s="25" customFormat="1" x14ac:dyDescent="0.25">
      <c r="B158" s="380"/>
      <c r="C158" s="27">
        <v>141</v>
      </c>
      <c r="D158" s="28" t="s">
        <v>269</v>
      </c>
      <c r="E158" s="26"/>
    </row>
    <row r="159" spans="2:5" s="25" customFormat="1" x14ac:dyDescent="0.25">
      <c r="B159" s="380"/>
      <c r="C159" s="27">
        <v>142</v>
      </c>
      <c r="D159" s="28" t="s">
        <v>270</v>
      </c>
      <c r="E159" s="26"/>
    </row>
    <row r="160" spans="2:5" s="25" customFormat="1" x14ac:dyDescent="0.25">
      <c r="B160" s="380"/>
      <c r="C160" s="29">
        <v>143</v>
      </c>
      <c r="D160" s="30" t="s">
        <v>271</v>
      </c>
      <c r="E160" s="26"/>
    </row>
    <row r="161" spans="2:5" s="25" customFormat="1" x14ac:dyDescent="0.25">
      <c r="B161" s="380"/>
      <c r="C161" s="29">
        <v>144</v>
      </c>
      <c r="D161" s="30" t="s">
        <v>272</v>
      </c>
      <c r="E161" s="26"/>
    </row>
    <row r="162" spans="2:5" s="25" customFormat="1" x14ac:dyDescent="0.25">
      <c r="B162" s="380"/>
      <c r="C162" s="29">
        <v>145</v>
      </c>
      <c r="D162" s="30" t="s">
        <v>273</v>
      </c>
      <c r="E162" s="26"/>
    </row>
    <row r="163" spans="2:5" s="25" customFormat="1" x14ac:dyDescent="0.25">
      <c r="B163" s="380"/>
      <c r="C163" s="27">
        <v>146</v>
      </c>
      <c r="D163" s="28" t="s">
        <v>274</v>
      </c>
      <c r="E163" s="26"/>
    </row>
    <row r="164" spans="2:5" s="25" customFormat="1" x14ac:dyDescent="0.25">
      <c r="B164" s="380"/>
      <c r="C164" s="27">
        <v>147</v>
      </c>
      <c r="D164" s="28" t="s">
        <v>275</v>
      </c>
      <c r="E164" s="26"/>
    </row>
    <row r="165" spans="2:5" s="25" customFormat="1" x14ac:dyDescent="0.25">
      <c r="B165" s="380"/>
      <c r="C165" s="29">
        <v>148</v>
      </c>
      <c r="D165" s="30" t="s">
        <v>276</v>
      </c>
      <c r="E165" s="26"/>
    </row>
    <row r="166" spans="2:5" s="25" customFormat="1" ht="24" x14ac:dyDescent="0.25">
      <c r="B166" s="380"/>
      <c r="C166" s="27">
        <v>149</v>
      </c>
      <c r="D166" s="28" t="s">
        <v>277</v>
      </c>
      <c r="E166" s="26"/>
    </row>
    <row r="167" spans="2:5" s="25" customFormat="1" x14ac:dyDescent="0.25">
      <c r="B167" s="381"/>
      <c r="C167" s="27">
        <v>150</v>
      </c>
      <c r="D167" s="28" t="s">
        <v>278</v>
      </c>
      <c r="E167" s="26"/>
    </row>
    <row r="168" spans="2:5" s="25" customFormat="1" x14ac:dyDescent="0.25">
      <c r="B168" s="384">
        <v>17</v>
      </c>
      <c r="C168" s="382" t="s">
        <v>279</v>
      </c>
      <c r="D168" s="383"/>
      <c r="E168" s="26"/>
    </row>
    <row r="169" spans="2:5" s="25" customFormat="1" x14ac:dyDescent="0.25">
      <c r="B169" s="384"/>
      <c r="C169" s="27">
        <v>151</v>
      </c>
      <c r="D169" s="28" t="s">
        <v>280</v>
      </c>
      <c r="E169" s="26"/>
    </row>
    <row r="170" spans="2:5" s="25" customFormat="1" ht="36" x14ac:dyDescent="0.25">
      <c r="B170" s="384"/>
      <c r="C170" s="27">
        <v>152</v>
      </c>
      <c r="D170" s="28" t="s">
        <v>281</v>
      </c>
      <c r="E170" s="26"/>
    </row>
    <row r="171" spans="2:5" s="25" customFormat="1" x14ac:dyDescent="0.25">
      <c r="B171" s="384"/>
      <c r="C171" s="27">
        <v>153</v>
      </c>
      <c r="D171" s="28" t="s">
        <v>282</v>
      </c>
      <c r="E171" s="26"/>
    </row>
    <row r="172" spans="2:5" s="25" customFormat="1" ht="24" x14ac:dyDescent="0.25">
      <c r="B172" s="384"/>
      <c r="C172" s="27">
        <v>154</v>
      </c>
      <c r="D172" s="28" t="s">
        <v>283</v>
      </c>
      <c r="E172" s="26"/>
    </row>
    <row r="173" spans="2:5" s="25" customFormat="1" x14ac:dyDescent="0.25">
      <c r="B173" s="384"/>
      <c r="C173" s="27">
        <v>155</v>
      </c>
      <c r="D173" s="28" t="s">
        <v>284</v>
      </c>
      <c r="E173" s="26"/>
    </row>
    <row r="174" spans="2:5" s="25" customFormat="1" ht="24" x14ac:dyDescent="0.25">
      <c r="B174" s="384"/>
      <c r="C174" s="27">
        <v>156</v>
      </c>
      <c r="D174" s="28" t="s">
        <v>285</v>
      </c>
      <c r="E174" s="26"/>
    </row>
    <row r="175" spans="2:5" s="25" customFormat="1" ht="24" x14ac:dyDescent="0.25">
      <c r="B175" s="384"/>
      <c r="C175" s="27">
        <v>157</v>
      </c>
      <c r="D175" s="28" t="s">
        <v>286</v>
      </c>
      <c r="E175" s="26"/>
    </row>
    <row r="176" spans="2:5" s="25" customFormat="1" ht="24" x14ac:dyDescent="0.25">
      <c r="B176" s="384"/>
      <c r="C176" s="27">
        <v>158</v>
      </c>
      <c r="D176" s="28" t="s">
        <v>287</v>
      </c>
      <c r="E176" s="26"/>
    </row>
    <row r="177" spans="2:5" s="25" customFormat="1" ht="24" x14ac:dyDescent="0.25">
      <c r="B177" s="384"/>
      <c r="C177" s="27">
        <v>159</v>
      </c>
      <c r="D177" s="28" t="s">
        <v>288</v>
      </c>
      <c r="E177" s="26"/>
    </row>
    <row r="178" spans="2:5" s="25" customFormat="1" ht="24" x14ac:dyDescent="0.25">
      <c r="B178" s="384"/>
      <c r="C178" s="27">
        <v>160</v>
      </c>
      <c r="D178" s="28" t="s">
        <v>289</v>
      </c>
      <c r="E178" s="26"/>
    </row>
    <row r="179" spans="2:5" s="25" customFormat="1" x14ac:dyDescent="0.25">
      <c r="B179" s="384"/>
      <c r="C179" s="27">
        <v>161</v>
      </c>
      <c r="D179" s="28" t="s">
        <v>290</v>
      </c>
      <c r="E179" s="26"/>
    </row>
    <row r="180" spans="2:5" s="25" customFormat="1" ht="24" x14ac:dyDescent="0.25">
      <c r="B180" s="384"/>
      <c r="C180" s="27">
        <v>162</v>
      </c>
      <c r="D180" s="28" t="s">
        <v>291</v>
      </c>
      <c r="E180" s="26"/>
    </row>
    <row r="181" spans="2:5" s="25" customFormat="1" x14ac:dyDescent="0.25">
      <c r="B181" s="384"/>
      <c r="C181" s="27">
        <v>163</v>
      </c>
      <c r="D181" s="28" t="s">
        <v>292</v>
      </c>
      <c r="E181" s="26"/>
    </row>
    <row r="182" spans="2:5" s="25" customFormat="1" x14ac:dyDescent="0.25">
      <c r="B182" s="384"/>
      <c r="C182" s="27">
        <v>164</v>
      </c>
      <c r="D182" s="28" t="s">
        <v>293</v>
      </c>
      <c r="E182" s="26"/>
    </row>
    <row r="183" spans="2:5" s="25" customFormat="1" x14ac:dyDescent="0.25">
      <c r="B183" s="384"/>
      <c r="C183" s="27">
        <v>165</v>
      </c>
      <c r="D183" s="28" t="s">
        <v>294</v>
      </c>
      <c r="E183" s="26"/>
    </row>
    <row r="184" spans="2:5" s="25" customFormat="1" ht="24" x14ac:dyDescent="0.25">
      <c r="B184" s="384"/>
      <c r="C184" s="27">
        <v>166</v>
      </c>
      <c r="D184" s="28" t="s">
        <v>295</v>
      </c>
      <c r="E184" s="26"/>
    </row>
    <row r="185" spans="2:5" s="25" customFormat="1" x14ac:dyDescent="0.25">
      <c r="B185" s="384"/>
      <c r="C185" s="27">
        <v>167</v>
      </c>
      <c r="D185" s="28" t="s">
        <v>296</v>
      </c>
      <c r="E185" s="26"/>
    </row>
    <row r="186" spans="2:5" s="25" customFormat="1" ht="36" x14ac:dyDescent="0.25">
      <c r="B186" s="384"/>
      <c r="C186" s="27">
        <v>168</v>
      </c>
      <c r="D186" s="28" t="s">
        <v>297</v>
      </c>
      <c r="E186" s="26"/>
    </row>
    <row r="187" spans="2:5" s="25" customFormat="1" ht="24" x14ac:dyDescent="0.25">
      <c r="B187" s="384"/>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87" t="s">
        <v>302</v>
      </c>
      <c r="I1" s="387"/>
      <c r="J1" s="387"/>
      <c r="K1" s="387"/>
      <c r="L1" s="388" t="s">
        <v>303</v>
      </c>
      <c r="M1" s="389"/>
      <c r="N1" s="389"/>
      <c r="O1" s="389"/>
      <c r="P1" s="62"/>
      <c r="Q1" s="390" t="s">
        <v>304</v>
      </c>
      <c r="R1" s="390"/>
      <c r="S1" s="390"/>
      <c r="T1" s="390"/>
    </row>
    <row r="2" spans="1:20" ht="12" customHeight="1" thickBot="1" x14ac:dyDescent="0.35">
      <c r="A2" s="63" t="s">
        <v>439</v>
      </c>
      <c r="C2" s="64" t="s">
        <v>305</v>
      </c>
      <c r="E2" s="65">
        <v>1</v>
      </c>
      <c r="F2" s="65" t="s">
        <v>306</v>
      </c>
      <c r="H2" s="391" t="s">
        <v>307</v>
      </c>
      <c r="I2" s="392"/>
      <c r="J2" s="392"/>
      <c r="K2" s="393"/>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394"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395"/>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396" t="s">
        <v>403</v>
      </c>
      <c r="R27" s="397"/>
      <c r="S27" s="397"/>
      <c r="T27" s="398"/>
    </row>
    <row r="28" spans="1:20" ht="12" customHeight="1" thickBot="1" x14ac:dyDescent="0.35">
      <c r="A28" s="91" t="s">
        <v>404</v>
      </c>
      <c r="C28" s="64" t="s">
        <v>405</v>
      </c>
      <c r="E28" s="65">
        <v>98</v>
      </c>
      <c r="F28" s="65" t="s">
        <v>406</v>
      </c>
      <c r="M28" s="50">
        <v>129957</v>
      </c>
      <c r="N28" s="50">
        <v>65924</v>
      </c>
      <c r="O28" s="50">
        <v>64033</v>
      </c>
      <c r="P28" s="66"/>
      <c r="Q28" s="391" t="s">
        <v>307</v>
      </c>
      <c r="R28" s="392"/>
      <c r="S28" s="392"/>
      <c r="T28" s="393"/>
    </row>
    <row r="29" spans="1:20" ht="12" customHeight="1" x14ac:dyDescent="0.3">
      <c r="A29" s="74" t="s">
        <v>407</v>
      </c>
      <c r="C29" s="64" t="s">
        <v>408</v>
      </c>
      <c r="M29" s="50">
        <v>127797</v>
      </c>
      <c r="N29" s="50">
        <v>64838</v>
      </c>
      <c r="O29" s="50">
        <v>62959</v>
      </c>
      <c r="P29" s="66"/>
      <c r="Q29" s="385" t="s">
        <v>312</v>
      </c>
      <c r="R29" s="76">
        <v>2015</v>
      </c>
      <c r="S29" s="77"/>
      <c r="T29" s="78"/>
    </row>
    <row r="30" spans="1:20" ht="12" customHeight="1" x14ac:dyDescent="0.3">
      <c r="A30" s="74" t="s">
        <v>409</v>
      </c>
      <c r="C30" s="64" t="s">
        <v>410</v>
      </c>
      <c r="M30" s="50">
        <v>125232</v>
      </c>
      <c r="N30" s="50">
        <v>63602</v>
      </c>
      <c r="O30" s="50">
        <v>61630</v>
      </c>
      <c r="P30" s="66"/>
      <c r="Q30" s="386"/>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401" t="s">
        <v>41</v>
      </c>
      <c r="D1" s="401"/>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00" t="s">
        <v>12</v>
      </c>
      <c r="D5" s="400"/>
      <c r="E5" s="7"/>
      <c r="F5" s="4"/>
    </row>
    <row r="6" spans="1:6" ht="16.5" x14ac:dyDescent="0.2">
      <c r="A6" s="4"/>
      <c r="B6" s="19">
        <v>2</v>
      </c>
      <c r="C6" s="400" t="s">
        <v>46</v>
      </c>
      <c r="D6" s="400"/>
      <c r="E6" s="7"/>
      <c r="F6" s="4"/>
    </row>
    <row r="7" spans="1:6" ht="16.5" x14ac:dyDescent="0.2">
      <c r="A7" s="4"/>
      <c r="B7" s="19">
        <v>3</v>
      </c>
      <c r="C7" s="400" t="s">
        <v>13</v>
      </c>
      <c r="D7" s="400"/>
      <c r="E7" s="7"/>
      <c r="F7" s="4"/>
    </row>
    <row r="8" spans="1:6" ht="16.5" x14ac:dyDescent="0.2">
      <c r="A8" s="4"/>
      <c r="B8" s="19">
        <v>4</v>
      </c>
      <c r="C8" s="402" t="s">
        <v>14</v>
      </c>
      <c r="D8" s="402"/>
      <c r="E8" s="8"/>
      <c r="F8" s="4"/>
    </row>
    <row r="9" spans="1:6" ht="45" customHeight="1" x14ac:dyDescent="0.2">
      <c r="A9" s="4"/>
      <c r="B9" s="19">
        <v>5</v>
      </c>
      <c r="C9" s="400" t="s">
        <v>15</v>
      </c>
      <c r="D9" s="400"/>
      <c r="E9" s="7"/>
      <c r="F9" s="4"/>
    </row>
    <row r="10" spans="1:6" ht="12.75" customHeight="1" x14ac:dyDescent="0.2">
      <c r="A10" s="4"/>
      <c r="B10" s="19">
        <v>6</v>
      </c>
      <c r="C10" s="400" t="s">
        <v>16</v>
      </c>
      <c r="D10" s="400"/>
      <c r="E10" s="7"/>
      <c r="F10" s="4"/>
    </row>
    <row r="11" spans="1:6" ht="31.5" customHeight="1" x14ac:dyDescent="0.2">
      <c r="A11" s="4"/>
      <c r="B11" s="19">
        <v>7</v>
      </c>
      <c r="C11" s="400" t="s">
        <v>136</v>
      </c>
      <c r="D11" s="400"/>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99" t="s">
        <v>47</v>
      </c>
      <c r="D14" s="399"/>
      <c r="E14" s="9"/>
      <c r="F14" s="4"/>
    </row>
    <row r="15" spans="1:6" ht="13.5" customHeight="1" x14ac:dyDescent="0.2">
      <c r="A15" s="10"/>
      <c r="B15" s="19">
        <v>11</v>
      </c>
      <c r="C15" s="399" t="s">
        <v>37</v>
      </c>
      <c r="D15" s="399"/>
      <c r="E15" s="10"/>
      <c r="F15" s="4"/>
    </row>
    <row r="16" spans="1:6" ht="15.75" customHeight="1" x14ac:dyDescent="0.2">
      <c r="A16" s="11"/>
      <c r="B16" s="19">
        <v>12</v>
      </c>
      <c r="C16" s="399" t="s">
        <v>36</v>
      </c>
      <c r="D16" s="39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5"/>
  <sheetViews>
    <sheetView zoomScale="80" zoomScaleNormal="80" workbookViewId="0">
      <selection activeCell="N8" sqref="N8"/>
    </sheetView>
  </sheetViews>
  <sheetFormatPr baseColWidth="10" defaultColWidth="11.42578125" defaultRowHeight="12.75" x14ac:dyDescent="0.2"/>
  <cols>
    <col min="1" max="1" width="22.8554687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48" t="s">
        <v>463</v>
      </c>
      <c r="B2" s="180" t="s">
        <v>534</v>
      </c>
      <c r="C2" s="180" t="s">
        <v>535</v>
      </c>
      <c r="D2" s="115" t="s">
        <v>586</v>
      </c>
      <c r="E2" s="115" t="s">
        <v>676</v>
      </c>
      <c r="F2" s="115" t="s">
        <v>677</v>
      </c>
      <c r="G2" s="115" t="s">
        <v>678</v>
      </c>
      <c r="H2" s="115" t="s">
        <v>679</v>
      </c>
      <c r="I2" s="115" t="s">
        <v>680</v>
      </c>
      <c r="J2" s="115" t="s">
        <v>681</v>
      </c>
      <c r="K2" s="115" t="s">
        <v>682</v>
      </c>
      <c r="L2" s="115" t="s">
        <v>683</v>
      </c>
      <c r="M2" s="115" t="s">
        <v>684</v>
      </c>
      <c r="N2" s="115" t="s">
        <v>685</v>
      </c>
      <c r="O2" s="116" t="s">
        <v>587</v>
      </c>
      <c r="P2" s="116" t="s">
        <v>588</v>
      </c>
      <c r="Q2" s="117" t="s">
        <v>668</v>
      </c>
      <c r="R2" s="117" t="s">
        <v>669</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62.45" customHeight="1" x14ac:dyDescent="0.2">
      <c r="A3" s="121" t="s">
        <v>483</v>
      </c>
      <c r="B3" s="181">
        <v>7</v>
      </c>
      <c r="C3" s="181" t="s">
        <v>707</v>
      </c>
      <c r="D3" s="120" t="s">
        <v>59</v>
      </c>
      <c r="E3" s="121">
        <v>1</v>
      </c>
      <c r="F3" s="121">
        <v>1</v>
      </c>
      <c r="G3" s="121">
        <v>1</v>
      </c>
      <c r="H3" s="121">
        <v>1</v>
      </c>
      <c r="I3" s="121">
        <v>1</v>
      </c>
      <c r="J3" s="121">
        <v>1</v>
      </c>
      <c r="K3" s="121">
        <v>1</v>
      </c>
      <c r="L3" s="121">
        <v>1</v>
      </c>
      <c r="M3" s="121">
        <v>1</v>
      </c>
      <c r="N3" s="121">
        <f>'2. ACTIVIDADES,TAREAS, METAS'!BS4</f>
        <v>0.24</v>
      </c>
      <c r="O3" s="121">
        <v>1</v>
      </c>
      <c r="P3" s="121">
        <f>(F3+H3+J3+L3+N3)/5</f>
        <v>0.84800000000000009</v>
      </c>
      <c r="Q3" s="121">
        <f>(F3+H3+J3+L3)/4</f>
        <v>1</v>
      </c>
      <c r="R3" s="182">
        <f>(F3+H3+J3+L3+N3)/5</f>
        <v>0.84800000000000009</v>
      </c>
    </row>
    <row r="4" spans="1:66" ht="70.5" customHeight="1" x14ac:dyDescent="0.2">
      <c r="A4" s="121" t="s">
        <v>483</v>
      </c>
      <c r="B4" s="173">
        <v>8</v>
      </c>
      <c r="C4" s="181" t="s">
        <v>705</v>
      </c>
      <c r="D4" s="120" t="s">
        <v>59</v>
      </c>
      <c r="E4" s="121">
        <v>1</v>
      </c>
      <c r="F4" s="121">
        <v>1</v>
      </c>
      <c r="G4" s="121">
        <v>1</v>
      </c>
      <c r="H4" s="121">
        <v>1</v>
      </c>
      <c r="I4" s="121">
        <v>1</v>
      </c>
      <c r="J4" s="121">
        <v>1</v>
      </c>
      <c r="K4" s="121">
        <v>1</v>
      </c>
      <c r="L4" s="121">
        <v>1</v>
      </c>
      <c r="M4" s="121">
        <v>1</v>
      </c>
      <c r="N4" s="121">
        <f>'2. ACTIVIDADES,TAREAS, METAS'!BS10</f>
        <v>0.15000000000000002</v>
      </c>
      <c r="O4" s="121">
        <v>1</v>
      </c>
      <c r="P4" s="121">
        <f t="shared" ref="P4:P5" si="0">(F4+H4+J4+L4+N4)/5</f>
        <v>0.83000000000000007</v>
      </c>
      <c r="Q4" s="121">
        <f t="shared" ref="Q4:Q5" si="1">(F4+H4+J4+L4)/4</f>
        <v>1</v>
      </c>
      <c r="R4" s="182">
        <f t="shared" ref="R4:R5" si="2">(F4+H4+J4+L4+N4)/5</f>
        <v>0.83000000000000007</v>
      </c>
    </row>
    <row r="5" spans="1:66" ht="63" customHeight="1" x14ac:dyDescent="0.2">
      <c r="A5" s="121" t="s">
        <v>483</v>
      </c>
      <c r="B5" s="173">
        <v>9</v>
      </c>
      <c r="C5" s="181" t="s">
        <v>708</v>
      </c>
      <c r="D5" s="120" t="s">
        <v>59</v>
      </c>
      <c r="E5" s="121">
        <v>1</v>
      </c>
      <c r="F5" s="121">
        <v>1</v>
      </c>
      <c r="G5" s="121">
        <v>1</v>
      </c>
      <c r="H5" s="121">
        <v>1</v>
      </c>
      <c r="I5" s="121">
        <v>1</v>
      </c>
      <c r="J5" s="121">
        <v>1</v>
      </c>
      <c r="K5" s="121">
        <v>1</v>
      </c>
      <c r="L5" s="121">
        <v>1</v>
      </c>
      <c r="M5" s="121">
        <v>1</v>
      </c>
      <c r="N5" s="121">
        <f>'2. ACTIVIDADES,TAREAS, METAS'!BS16</f>
        <v>0.19</v>
      </c>
      <c r="O5" s="121">
        <v>1</v>
      </c>
      <c r="P5" s="121">
        <f t="shared" si="0"/>
        <v>0.83800000000000008</v>
      </c>
      <c r="Q5" s="121">
        <f t="shared" si="1"/>
        <v>1</v>
      </c>
      <c r="R5" s="182">
        <f t="shared" si="2"/>
        <v>0.83800000000000008</v>
      </c>
    </row>
  </sheetData>
  <sheetProtection formatCells="0" formatColumns="0" formatRows="0" sort="0" autoFilter="0" pivotTables="0"/>
  <phoneticPr fontId="54"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A3:A5</xm:sqref>
        </x14:dataValidation>
        <x14:dataValidation type="list" allowBlank="1" showInputMessage="1" showErrorMessage="1" xr:uid="{00000000-0002-0000-0600-00000A000000}">
          <x14:formula1>
            <xm:f>LISTAS_1!$F$2:$F$5</xm:f>
          </x14:formula1>
          <xm:sqref>D3:D5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K1" workbookViewId="0">
      <selection activeCell="S10" sqref="S10"/>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754</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755</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756</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757</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758</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759</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760</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761</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762</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763</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651</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764</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765</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589</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590</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591</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592</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766</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767</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768</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769</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770</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771</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772</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773</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774</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2024-04-18T20:33:51Z</dcterms:modified>
</cp:coreProperties>
</file>