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lsanchezp\Downloads\"/>
    </mc:Choice>
  </mc:AlternateContent>
  <bookViews>
    <workbookView xWindow="-105" yWindow="-105" windowWidth="23250" windowHeight="12450" tabRatio="668" activeTab="2"/>
  </bookViews>
  <sheets>
    <sheet name="1. GENERALID. E ÍNDICE" sheetId="6" r:id="rId1"/>
    <sheet name="HOJAS DE VIDA" sheetId="64" r:id="rId2"/>
    <sheet name="2. PROGRAMACIÓN_SEGUIMIENTO"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PROGRAMACIÓN_SEGUIMIENTO'!$A$3:$GH$20</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61" l="1"/>
  <c r="BM20" i="61" l="1"/>
  <c r="BL20" i="61"/>
  <c r="BJ20" i="61"/>
  <c r="BF20" i="61"/>
  <c r="BE20" i="61"/>
  <c r="BD20" i="61"/>
  <c r="AZ20" i="61"/>
  <c r="AY20" i="61"/>
  <c r="AX20" i="61"/>
  <c r="AT20" i="61"/>
  <c r="AS20" i="61"/>
  <c r="AU20" i="61" s="1"/>
  <c r="AR20" i="61"/>
  <c r="AN20" i="61"/>
  <c r="AM20" i="61"/>
  <c r="BM19" i="61"/>
  <c r="BL19" i="61"/>
  <c r="BJ19" i="61"/>
  <c r="BD19" i="61"/>
  <c r="AX19" i="61"/>
  <c r="AR19" i="61"/>
  <c r="BS18" i="61"/>
  <c r="N8" i="65" s="1"/>
  <c r="BR18" i="61"/>
  <c r="BM18" i="61"/>
  <c r="BL18" i="61"/>
  <c r="BJ18" i="61"/>
  <c r="BF18" i="61"/>
  <c r="BE18" i="61"/>
  <c r="BD18" i="61"/>
  <c r="AZ18" i="61"/>
  <c r="AY18" i="61"/>
  <c r="AX18" i="61"/>
  <c r="AT18" i="61"/>
  <c r="AS18" i="61"/>
  <c r="AR18" i="61"/>
  <c r="AN18" i="61"/>
  <c r="AM18" i="61"/>
  <c r="AI18" i="61"/>
  <c r="AA18" i="61"/>
  <c r="V18" i="61"/>
  <c r="Q18" i="61"/>
  <c r="L18" i="61"/>
  <c r="BM17" i="61"/>
  <c r="BL17" i="61"/>
  <c r="BJ17" i="61"/>
  <c r="BF17" i="61"/>
  <c r="BE17" i="61"/>
  <c r="BD17" i="61"/>
  <c r="AZ17" i="61"/>
  <c r="AY17" i="61"/>
  <c r="AX17" i="61"/>
  <c r="AT17" i="61"/>
  <c r="AS17" i="61"/>
  <c r="AR17" i="61"/>
  <c r="AN17" i="61"/>
  <c r="AM17" i="61"/>
  <c r="BM16" i="61"/>
  <c r="BL16" i="61"/>
  <c r="BJ16" i="61"/>
  <c r="BD16" i="61"/>
  <c r="AX16" i="61"/>
  <c r="AR16" i="61"/>
  <c r="BS15" i="61"/>
  <c r="N7" i="65" s="1"/>
  <c r="BR15" i="61"/>
  <c r="BM15" i="61"/>
  <c r="BN15" i="61" s="1"/>
  <c r="BL15" i="61"/>
  <c r="BJ15" i="61"/>
  <c r="BF15" i="61"/>
  <c r="BE15" i="61"/>
  <c r="BD15" i="61"/>
  <c r="AZ15" i="61"/>
  <c r="AY15" i="61"/>
  <c r="AX15" i="61"/>
  <c r="AT15" i="61"/>
  <c r="AS15" i="61"/>
  <c r="AR15" i="61"/>
  <c r="AN15" i="61"/>
  <c r="AM15" i="61"/>
  <c r="AI15" i="61"/>
  <c r="AA15" i="61"/>
  <c r="V15" i="61"/>
  <c r="Q15" i="61"/>
  <c r="L15" i="61"/>
  <c r="BM14" i="61"/>
  <c r="BL14" i="61"/>
  <c r="BJ14" i="61"/>
  <c r="BF14" i="61"/>
  <c r="BE14" i="61"/>
  <c r="BD14" i="61"/>
  <c r="AZ14" i="61"/>
  <c r="AY14" i="61"/>
  <c r="AX14" i="61"/>
  <c r="AT14" i="61"/>
  <c r="AS14" i="61"/>
  <c r="AU14" i="61" s="1"/>
  <c r="AR14" i="61"/>
  <c r="AN14" i="61"/>
  <c r="AM14" i="61"/>
  <c r="BM13" i="61"/>
  <c r="BL13" i="61"/>
  <c r="BJ13" i="61"/>
  <c r="BD13" i="61"/>
  <c r="AX13" i="61"/>
  <c r="AR13" i="61"/>
  <c r="BS12" i="61"/>
  <c r="N6" i="65" s="1"/>
  <c r="BR12" i="61"/>
  <c r="BM12" i="61"/>
  <c r="BL12" i="61"/>
  <c r="BJ12" i="61"/>
  <c r="BE12" i="61"/>
  <c r="BD12" i="61"/>
  <c r="AZ12" i="61"/>
  <c r="AY12" i="61"/>
  <c r="AX12" i="61"/>
  <c r="AT12" i="61"/>
  <c r="AS12" i="61"/>
  <c r="AR12" i="61"/>
  <c r="AM12" i="61"/>
  <c r="AI12" i="61"/>
  <c r="AA12" i="61"/>
  <c r="V12" i="61"/>
  <c r="Q12" i="61"/>
  <c r="L12" i="61"/>
  <c r="J4" i="61"/>
  <c r="O4" i="61"/>
  <c r="T4" i="61"/>
  <c r="V4" i="61" s="1"/>
  <c r="Y4" i="61"/>
  <c r="AI4" i="61"/>
  <c r="AM4" i="61"/>
  <c r="AN4" i="61"/>
  <c r="AR4" i="61"/>
  <c r="AS4" i="61"/>
  <c r="AT4" i="61"/>
  <c r="AU4" i="61" s="1"/>
  <c r="AX4" i="61"/>
  <c r="AY4" i="61"/>
  <c r="AZ4" i="61"/>
  <c r="BD4" i="61"/>
  <c r="BE4" i="61"/>
  <c r="BF4" i="61"/>
  <c r="Z4" i="61" s="1"/>
  <c r="BJ4" i="61"/>
  <c r="BL4" i="61"/>
  <c r="BO4" i="61" s="1"/>
  <c r="BM4" i="61"/>
  <c r="BP4" i="61" s="1"/>
  <c r="AR5" i="61"/>
  <c r="AX5" i="61"/>
  <c r="BD5" i="61"/>
  <c r="BJ5" i="61"/>
  <c r="BL5" i="61"/>
  <c r="BM5" i="61"/>
  <c r="BM10" i="61"/>
  <c r="BL10" i="61"/>
  <c r="BJ10" i="61"/>
  <c r="BD10" i="61"/>
  <c r="BG10" i="61"/>
  <c r="BF9" i="61"/>
  <c r="BE9" i="61"/>
  <c r="BA10" i="61"/>
  <c r="AZ9" i="61"/>
  <c r="AY9" i="61"/>
  <c r="AX11" i="61"/>
  <c r="AX10" i="61"/>
  <c r="AX9" i="61"/>
  <c r="AU10" i="61"/>
  <c r="AT9" i="61"/>
  <c r="AS9" i="61"/>
  <c r="AN9" i="61"/>
  <c r="AR10" i="61"/>
  <c r="AM9" i="61"/>
  <c r="AA6" i="61"/>
  <c r="V6" i="61"/>
  <c r="BF6" i="61"/>
  <c r="BE6" i="61"/>
  <c r="AY6" i="61"/>
  <c r="AT6" i="61"/>
  <c r="AS6" i="61"/>
  <c r="AM6" i="61"/>
  <c r="AN6" i="61"/>
  <c r="BT15" i="61" l="1"/>
  <c r="BG20" i="61"/>
  <c r="BA20" i="61"/>
  <c r="BO18" i="61"/>
  <c r="BO12" i="61"/>
  <c r="BA18" i="61"/>
  <c r="AA4" i="61"/>
  <c r="AO17" i="61"/>
  <c r="BN19" i="61"/>
  <c r="BN12" i="61"/>
  <c r="BN16" i="61"/>
  <c r="AO18" i="61"/>
  <c r="BT12" i="61"/>
  <c r="AO14" i="61"/>
  <c r="BG14" i="61"/>
  <c r="BQ4" i="61"/>
  <c r="BR4" i="61"/>
  <c r="BO15" i="61"/>
  <c r="BG17" i="61"/>
  <c r="AO4" i="61"/>
  <c r="BN14" i="61"/>
  <c r="BT18" i="61"/>
  <c r="AO20" i="61"/>
  <c r="BA4" i="61"/>
  <c r="BN13" i="61"/>
  <c r="BA14" i="61"/>
  <c r="BN17" i="61"/>
  <c r="AO15" i="61"/>
  <c r="BA12" i="61"/>
  <c r="BA17" i="61"/>
  <c r="BN5" i="61"/>
  <c r="AO12" i="61"/>
  <c r="BA15" i="61"/>
  <c r="BN20" i="61"/>
  <c r="AU18" i="61"/>
  <c r="AU17" i="61"/>
  <c r="AU15" i="61"/>
  <c r="AU12" i="61"/>
  <c r="BG18" i="61"/>
  <c r="BG15" i="61"/>
  <c r="BG12" i="61"/>
  <c r="BP18" i="61"/>
  <c r="BN18" i="61"/>
  <c r="BP15" i="61"/>
  <c r="BP12" i="61"/>
  <c r="L4" i="61"/>
  <c r="BN4" i="61"/>
  <c r="Q4" i="61"/>
  <c r="BG4" i="61"/>
  <c r="BN10" i="61"/>
  <c r="AU9" i="61"/>
  <c r="BG9" i="61"/>
  <c r="BA9" i="61"/>
  <c r="AO10" i="61"/>
  <c r="AO9" i="61"/>
  <c r="BM8" i="61"/>
  <c r="BL8" i="61"/>
  <c r="BJ8" i="61"/>
  <c r="BJ7" i="61"/>
  <c r="BG7" i="61"/>
  <c r="BJ6" i="61"/>
  <c r="BG6" i="61"/>
  <c r="BD8" i="61"/>
  <c r="BD7" i="61"/>
  <c r="BA7" i="61"/>
  <c r="BD6" i="61"/>
  <c r="BA6" i="61"/>
  <c r="AX8" i="61"/>
  <c r="AX7" i="61"/>
  <c r="AU7" i="61"/>
  <c r="AX6" i="61"/>
  <c r="AU6" i="61"/>
  <c r="AR8" i="61"/>
  <c r="BQ12" i="61" l="1"/>
  <c r="BQ15" i="61"/>
  <c r="BQ18" i="61"/>
  <c r="BS4" i="61"/>
  <c r="BN8" i="61"/>
  <c r="P8" i="65"/>
  <c r="K8" i="65"/>
  <c r="O8" i="65" s="1"/>
  <c r="Q6" i="65"/>
  <c r="Q7" i="65"/>
  <c r="BT4" i="61" l="1"/>
  <c r="N3" i="65"/>
  <c r="R8" i="65"/>
  <c r="K7" i="65"/>
  <c r="O7" i="65" s="1"/>
  <c r="P6" i="65"/>
  <c r="Q8" i="65"/>
  <c r="P7" i="65"/>
  <c r="R7" i="65" l="1"/>
  <c r="BS9" i="61"/>
  <c r="N5" i="65" s="1"/>
  <c r="BS6" i="61"/>
  <c r="N4" i="65" s="1"/>
  <c r="P4" i="65" l="1"/>
  <c r="Q4" i="65"/>
  <c r="Q5" i="65"/>
  <c r="P5" i="65"/>
  <c r="BR6" i="61" l="1"/>
  <c r="K4" i="65" s="1"/>
  <c r="O4" i="65" s="1"/>
  <c r="R4" i="65" s="1"/>
  <c r="BM11" i="61"/>
  <c r="BL11" i="61"/>
  <c r="BM9" i="61"/>
  <c r="BL9" i="61"/>
  <c r="BP9" i="61" l="1"/>
  <c r="BO9" i="61"/>
  <c r="AO6" i="61"/>
  <c r="AO7" i="61"/>
  <c r="BN11" i="61"/>
  <c r="BN9" i="61"/>
  <c r="BQ9" i="61" l="1"/>
  <c r="K6" i="65" l="1"/>
  <c r="O6" i="65" s="1"/>
  <c r="R6" i="65" s="1"/>
  <c r="BR9" i="61"/>
  <c r="K5" i="65" s="1"/>
  <c r="O5" i="65" s="1"/>
  <c r="R5" i="65" s="1"/>
  <c r="BJ11" i="61"/>
  <c r="BJ9" i="61"/>
  <c r="BD11" i="61"/>
  <c r="BD9" i="61"/>
  <c r="AR11" i="61"/>
  <c r="AR9" i="61"/>
  <c r="AA9" i="61"/>
  <c r="V9" i="61"/>
  <c r="Q9" i="61"/>
  <c r="BT6" i="61" l="1"/>
  <c r="BT9" i="61"/>
  <c r="BM6" i="61" l="1"/>
  <c r="BM7" i="61"/>
  <c r="BL7" i="61"/>
  <c r="BL6" i="61"/>
  <c r="BO6" i="61" s="1"/>
  <c r="AR7" i="61"/>
  <c r="AR6" i="61"/>
  <c r="Q6" i="61"/>
  <c r="L6" i="61"/>
  <c r="BP6" i="61" l="1"/>
  <c r="BN7" i="61"/>
  <c r="K3" i="65"/>
  <c r="O3" i="65" s="1"/>
  <c r="BN6" i="61"/>
  <c r="BI3" i="61"/>
  <c r="BH3" i="61"/>
  <c r="BF3" i="61"/>
  <c r="BE3" i="61"/>
  <c r="BC3" i="61"/>
  <c r="BB3" i="61"/>
  <c r="AZ3" i="61"/>
  <c r="AY3" i="61"/>
  <c r="AW3" i="61"/>
  <c r="AV3" i="61"/>
  <c r="AT3" i="61"/>
  <c r="AS3" i="61"/>
  <c r="AQ3" i="61"/>
  <c r="AP3" i="61"/>
  <c r="AN3" i="61"/>
  <c r="AM3" i="61"/>
  <c r="BQ6" i="61" l="1"/>
  <c r="J3" i="65"/>
  <c r="T25" i="62"/>
  <c r="S25" i="62"/>
  <c r="R25" i="62"/>
  <c r="Q3" i="65" l="1"/>
  <c r="P3" i="65"/>
  <c r="R3" i="65" s="1"/>
</calcChain>
</file>

<file path=xl/sharedStrings.xml><?xml version="1.0" encoding="utf-8"?>
<sst xmlns="http://schemas.openxmlformats.org/spreadsheetml/2006/main" count="1694" uniqueCount="873">
  <si>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</si>
  <si>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</si>
  <si>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</si>
  <si>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</si>
  <si>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</si>
  <si>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</si>
  <si>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</si>
  <si>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</si>
  <si>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</si>
  <si>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</si>
  <si>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</si>
  <si>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</si>
  <si>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</si>
  <si>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</si>
  <si>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</si>
  <si>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</si>
  <si>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</si>
  <si>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</si>
  <si>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</si>
  <si>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</si>
  <si>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</si>
  <si>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</si>
  <si>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</si>
  <si>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</si>
  <si>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</si>
  <si>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</si>
  <si>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</si>
  <si>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</si>
  <si>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</si>
  <si>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</si>
  <si>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</si>
  <si>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</si>
  <si>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</si>
  <si>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</si>
  <si>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</si>
  <si>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</si>
  <si>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</si>
  <si>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</si>
  <si>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</si>
  <si>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</si>
  <si>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</si>
  <si>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</si>
  <si>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</si>
  <si>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</si>
  <si>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</si>
  <si>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</si>
  <si>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</si>
  <si>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</si>
  <si>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</si>
  <si>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</si>
  <si>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</si>
  <si>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</si>
  <si>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</si>
  <si>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</si>
  <si>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</si>
  <si>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</si>
  <si>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</si>
  <si>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</si>
  <si>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</si>
  <si>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</si>
  <si>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</si>
  <si>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</si>
  <si>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</si>
  <si>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</si>
  <si>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</si>
  <si>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</si>
  <si>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</si>
  <si>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</si>
  <si>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</si>
  <si>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</si>
  <si>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</si>
  <si>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</si>
  <si>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</si>
  <si>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</si>
  <si>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</si>
  <si>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</si>
  <si>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</si>
  <si>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</si>
  <si>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</si>
  <si>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</si>
  <si>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</si>
  <si>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</si>
  <si>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</si>
  <si>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</si>
  <si>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</si>
  <si>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</si>
  <si>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</si>
  <si>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</si>
  <si>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</si>
  <si>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</si>
  <si>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</si>
  <si>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</si>
  <si>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</si>
  <si>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</si>
  <si>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</si>
  <si>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</si>
  <si>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</si>
  <si>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</si>
  <si>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</si>
  <si>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</si>
  <si>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</si>
  <si>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</si>
  <si>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</si>
  <si>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</si>
  <si>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</si>
  <si>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</si>
  <si>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</si>
  <si>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</si>
  <si>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</si>
  <si>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</si>
  <si>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</si>
  <si>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</si>
  <si>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</si>
  <si>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</si>
  <si>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</si>
  <si>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</si>
  <si>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</si>
  <si>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</si>
  <si>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</si>
  <si>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</si>
  <si>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</si>
  <si>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</si>
  <si>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</si>
  <si>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</si>
  <si>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</si>
  <si>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</si>
  <si>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</si>
  <si>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</si>
  <si>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</si>
  <si>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</si>
  <si>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</si>
  <si>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</si>
  <si>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</si>
  <si>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</si>
  <si>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</si>
  <si>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</si>
  <si>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</si>
  <si>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</si>
  <si>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</si>
  <si>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</si>
  <si>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</si>
  <si>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</si>
  <si>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</si>
  <si>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</si>
  <si>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</si>
  <si>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</si>
  <si>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</si>
  <si>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</si>
  <si>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</si>
  <si>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</si>
  <si>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</si>
  <si>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</si>
  <si>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</si>
  <si>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</si>
  <si>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</si>
  <si>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</si>
  <si>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</si>
  <si>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</si>
  <si>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</si>
  <si>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</si>
  <si>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</si>
  <si>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</si>
  <si>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</si>
  <si>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</si>
  <si>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</si>
  <si>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</si>
  <si>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</si>
  <si>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</si>
  <si>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</si>
  <si>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</si>
  <si>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</si>
  <si>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</si>
  <si>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</si>
  <si>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</si>
  <si>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</si>
  <si>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</si>
  <si>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</si>
  <si>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</si>
  <si>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</si>
  <si>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</si>
  <si>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</si>
  <si>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</si>
  <si>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</si>
  <si>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</si>
  <si>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</si>
  <si>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</si>
  <si>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</si>
  <si>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</si>
  <si>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</si>
  <si>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</si>
  <si>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</si>
  <si>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</si>
  <si>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</si>
  <si>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</si>
  <si>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</si>
  <si>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</si>
  <si>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</si>
  <si>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</si>
  <si>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</si>
  <si>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</si>
  <si>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</si>
  <si>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</si>
  <si>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</si>
  <si>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</si>
  <si>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</si>
  <si>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</si>
  <si>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</si>
  <si>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</si>
  <si>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</si>
  <si>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</si>
  <si>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</si>
  <si>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</si>
  <si>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</si>
  <si>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</si>
  <si>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</si>
  <si>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</si>
  <si>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</si>
  <si>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</si>
  <si>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</si>
  <si>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</si>
  <si>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</si>
  <si>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</si>
  <si>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</si>
  <si>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</si>
  <si>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</si>
  <si>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</si>
  <si>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</si>
  <si>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</si>
  <si>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</si>
  <si>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</si>
  <si>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</si>
  <si>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</si>
  <si>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</si>
  <si>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</si>
  <si>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</si>
  <si>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</si>
  <si>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</si>
  <si>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</si>
  <si>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</si>
  <si>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</si>
  <si>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</si>
  <si>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</si>
  <si>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</si>
  <si>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</si>
  <si>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</si>
  <si>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</si>
  <si>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</si>
  <si>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</si>
  <si>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</si>
  <si>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</si>
  <si>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</si>
  <si>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</si>
  <si>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</si>
  <si>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</si>
  <si>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</si>
  <si>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</si>
  <si>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</si>
  <si>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</si>
  <si>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</si>
  <si>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</si>
  <si>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</si>
  <si>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</si>
  <si>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</si>
  <si>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</si>
  <si>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</si>
  <si>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</si>
  <si>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</si>
  <si>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</si>
  <si>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</si>
  <si>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</si>
  <si>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</si>
  <si>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</si>
  <si>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</si>
  <si>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</si>
  <si>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</si>
  <si>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</si>
  <si>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</si>
  <si>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</si>
  <si>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</si>
  <si>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</si>
  <si>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</si>
  <si>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</si>
  <si>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</si>
  <si>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</si>
  <si>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</si>
  <si>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</si>
  <si>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</si>
  <si>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</si>
  <si>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</si>
  <si>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</si>
  <si>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</si>
  <si>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</si>
  <si>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</si>
  <si>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</si>
  <si>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</si>
  <si>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</si>
  <si>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</si>
  <si>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</si>
  <si>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</si>
  <si>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</si>
  <si>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</si>
  <si>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</si>
  <si>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</si>
  <si>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</si>
  <si>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</si>
  <si>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</si>
  <si>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</si>
  <si>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</si>
  <si>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</si>
  <si>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</si>
  <si>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</si>
  <si>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</si>
  <si>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</si>
  <si>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</si>
  <si>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</si>
  <si>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</si>
  <si>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</si>
  <si>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</si>
  <si>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</si>
  <si>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</si>
  <si>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</si>
  <si>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</si>
  <si>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</si>
  <si>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</si>
  <si>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</si>
  <si>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</si>
  <si>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</si>
  <si>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</si>
  <si>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</si>
  <si>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</si>
  <si>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</si>
  <si>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</si>
  <si>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</si>
  <si>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</si>
  <si>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</si>
  <si>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</si>
  <si>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</si>
  <si>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</si>
  <si>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</si>
  <si>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</si>
  <si>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</si>
  <si>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</si>
  <si>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</si>
  <si>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</si>
  <si>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</si>
  <si>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</si>
  <si>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</si>
  <si>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</si>
  <si>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</si>
  <si>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</si>
  <si>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</si>
  <si>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</si>
  <si>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</si>
  <si>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</si>
  <si>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</si>
  <si>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</si>
  <si>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</si>
  <si>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</si>
  <si>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</si>
  <si>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</si>
  <si>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</si>
  <si>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</si>
  <si>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</si>
  <si>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</si>
  <si>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</si>
  <si>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</si>
  <si>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</si>
  <si>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</si>
  <si>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</si>
  <si>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</si>
  <si>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</si>
  <si>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</si>
  <si>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</si>
  <si>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</si>
  <si>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</si>
  <si>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</si>
  <si>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</si>
  <si>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</si>
  <si>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</si>
  <si>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</si>
  <si>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</si>
  <si>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</si>
  <si>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</si>
  <si>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</si>
  <si>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</si>
  <si>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</si>
  <si>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</si>
  <si>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</si>
  <si>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</si>
  <si>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</si>
  <si>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</si>
  <si>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</si>
  <si>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</si>
  <si>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</si>
  <si>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</si>
  <si>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</si>
  <si>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</si>
  <si>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</si>
  <si>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</si>
  <si>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</si>
  <si>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</si>
  <si>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</si>
  <si>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</si>
  <si>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</si>
  <si>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</si>
  <si>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</si>
  <si>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</si>
  <si>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</si>
  <si>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</si>
  <si>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</si>
  <si>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</si>
  <si>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</si>
  <si>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</si>
  <si>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</si>
  <si>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</si>
  <si>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</si>
  <si>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</si>
  <si>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</si>
  <si>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</si>
  <si>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</si>
  <si>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</si>
  <si>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</si>
  <si>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</si>
  <si>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</si>
  <si>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</si>
  <si>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</si>
  <si>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</si>
  <si>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</si>
  <si>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</si>
  <si>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</si>
  <si>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</si>
  <si>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</si>
  <si>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</si>
  <si>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</si>
  <si>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</si>
  <si>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</si>
  <si>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</si>
  <si>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</si>
  <si>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</si>
  <si>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</si>
  <si>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</si>
  <si>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</si>
  <si>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</si>
  <si>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</si>
  <si>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</si>
  <si>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</si>
  <si>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</si>
  <si>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</si>
  <si>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</si>
  <si>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</si>
  <si>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</si>
  <si>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</si>
  <si>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</si>
  <si>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</si>
  <si>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</si>
  <si>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</si>
  <si>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</si>
  <si>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</si>
  <si>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</si>
  <si>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</si>
  <si>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</si>
  <si>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</si>
  <si>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</si>
  <si>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</si>
  <si>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</si>
  <si>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</si>
  <si>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</si>
  <si>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</si>
  <si>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</si>
  <si>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</si>
  <si>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</si>
  <si>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</si>
  <si>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</si>
  <si>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</si>
  <si>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</si>
  <si>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</si>
  <si>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</si>
  <si>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</si>
  <si>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</si>
  <si>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</si>
  <si>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</si>
  <si>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</si>
  <si>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</si>
  <si>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</si>
  <si>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</si>
  <si>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</si>
  <si>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</si>
  <si>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</si>
  <si>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</si>
  <si>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</si>
  <si>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</si>
  <si>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</si>
  <si>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</si>
  <si>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</si>
  <si>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</si>
  <si>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</si>
  <si>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</si>
  <si>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</si>
  <si>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</si>
  <si>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</si>
  <si>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</si>
  <si>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</si>
  <si>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</si>
  <si>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</si>
  <si>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</si>
  <si>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</si>
  <si>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</si>
  <si>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</si>
  <si>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</si>
  <si>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</si>
  <si>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</si>
  <si>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</si>
  <si>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</si>
  <si>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</si>
  <si>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</si>
  <si>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</si>
  <si>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</si>
  <si>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</si>
  <si>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</si>
  <si>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</si>
  <si>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</si>
  <si>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</si>
  <si>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</si>
  <si>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</si>
  <si>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</si>
  <si>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</si>
  <si>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</si>
  <si>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</si>
  <si>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</si>
  <si>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</si>
  <si>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</si>
  <si>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</si>
  <si>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</si>
  <si>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</si>
  <si>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</si>
  <si>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</si>
  <si>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</si>
  <si>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</si>
  <si>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</si>
  <si>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</si>
  <si>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</si>
  <si>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</si>
  <si>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</si>
  <si>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</si>
  <si>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</si>
  <si>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</si>
  <si>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</si>
  <si>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</si>
  <si>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</si>
  <si>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</si>
  <si>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</si>
  <si>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</si>
  <si>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</si>
  <si>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</si>
  <si>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</si>
  <si>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</si>
  <si>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</si>
  <si>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</si>
  <si>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</si>
  <si>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</si>
  <si>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</si>
  <si>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</si>
  <si>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</si>
  <si>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</si>
  <si>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</si>
  <si>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</si>
  <si>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</si>
  <si>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</si>
  <si>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</si>
  <si>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</si>
  <si>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</si>
  <si>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</si>
  <si>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</si>
  <si>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</si>
  <si>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</si>
  <si>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</si>
  <si>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</si>
  <si>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</si>
  <si>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</si>
  <si>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</si>
  <si>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</si>
  <si>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</si>
  <si>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</si>
  <si>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</si>
  <si>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</si>
  <si>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</si>
  <si>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</si>
  <si>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</si>
  <si>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</si>
  <si>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</si>
  <si>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</si>
  <si>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</si>
  <si>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</si>
  <si>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</si>
  <si>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</si>
  <si>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</si>
  <si>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</si>
  <si>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</si>
  <si>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</si>
  <si>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</si>
  <si>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</si>
  <si>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</si>
  <si>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</si>
  <si>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</si>
  <si>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</si>
  <si>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</si>
  <si>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</si>
  <si>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</si>
  <si>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</si>
  <si>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</si>
  <si>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</si>
  <si>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</si>
  <si>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</si>
  <si>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</si>
  <si>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</si>
  <si>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</si>
  <si>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</si>
  <si>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</si>
  <si>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</si>
  <si>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</si>
  <si>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</si>
  <si>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</si>
  <si>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</si>
  <si>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</si>
  <si>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</si>
  <si>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</si>
  <si>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</si>
  <si>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</si>
  <si>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</si>
  <si>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</si>
  <si>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</si>
  <si>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</si>
  <si>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</si>
  <si>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</si>
  <si>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</si>
  <si>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</si>
  <si>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</si>
  <si>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</si>
  <si>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</si>
  <si>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</si>
  <si>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</si>
  <si>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</si>
  <si>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</si>
  <si>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</si>
  <si>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</si>
  <si>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</si>
  <si>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</si>
  <si>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</si>
  <si>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</si>
  <si>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</si>
  <si>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</si>
  <si>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</si>
  <si>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</si>
  <si>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</si>
  <si>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</si>
  <si>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</si>
  <si>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</si>
  <si>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</si>
  <si>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</si>
  <si>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</si>
  <si>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</si>
  <si>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</si>
  <si>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Versión: 8.0</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</si>
  <si>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</si>
  <si>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</si>
  <si>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</si>
  <si>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</si>
  <si>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</si>
  <si>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</si>
  <si>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</si>
  <si>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</si>
  <si>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</si>
  <si>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</si>
  <si>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</si>
  <si>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</si>
  <si>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</si>
  <si>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</si>
  <si>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</si>
  <si>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Gestión de Trámites y Servicios para la Ciudadanía PM04</t>
  </si>
  <si>
    <t>11. Política de Servicio al ciudadano</t>
  </si>
  <si>
    <t>Misional</t>
  </si>
  <si>
    <t>Subsecretaría de Servicio a la Ciudadanía</t>
  </si>
  <si>
    <t>1</t>
  </si>
  <si>
    <t>N/A</t>
  </si>
  <si>
    <t>Excel</t>
  </si>
  <si>
    <t>Porcentaje  %</t>
  </si>
  <si>
    <t>Número</t>
  </si>
  <si>
    <t xml:space="preserve"> </t>
  </si>
  <si>
    <t>Adriana Ruth Iza Certuche</t>
  </si>
  <si>
    <t>Magnitud Programada
Vigencia 2020</t>
  </si>
  <si>
    <t>Magnitud  Ejecutada 2021</t>
  </si>
  <si>
    <t>Magnitud  Ejecutada 2020</t>
  </si>
  <si>
    <t>Magnitud Programada
Vigencia 2021</t>
  </si>
  <si>
    <t>Magnitud Programada
Vigencia 2022</t>
  </si>
  <si>
    <t>Magnitud  Ejecutada 2022</t>
  </si>
  <si>
    <t>Magnitud  Ejecutada  2023</t>
  </si>
  <si>
    <t>Magnitud Programada
Vigencia 2024</t>
  </si>
  <si>
    <t>Magnitud  Ejecutada 2024</t>
  </si>
  <si>
    <t>Magnitud Programada
Vigencia 2023</t>
  </si>
  <si>
    <t>3. Gestión con Valores para Resultado</t>
  </si>
  <si>
    <t>Direccion de Investigaciones Administrativas al Transito y Transporte</t>
  </si>
  <si>
    <t xml:space="preserve">Resolver el 100% de los recursos de apelación interpuestos en contra de los fallos emitidos en primera instancia por las Subdirecciones de Contravenciones - SC, y Control e Investigaciones de Transporte Público - SCITP, y de las solicitudes de desvinculación administrativa, con vencimiento en la vigencia. </t>
  </si>
  <si>
    <t>SÍ</t>
  </si>
  <si>
    <t>Asignar los expedientes de segunda instancia a los Abogados sustanciadores y revisores, así como al Grupo de la Secretaria Común para realizar el proceso de notificación.</t>
  </si>
  <si>
    <t xml:space="preserve">Emitir en términos los actos administrativos de los recursos allegados por la Subdirección de Contravenciones - SC y la Subdirección de Control de Investigaciones de Transporte Público - SCITP </t>
  </si>
  <si>
    <t>Resolver los recursos de apelación interpuestos en el desarrollo de investigaciones administrativas por infracciones a normas de tránsito y transporte público</t>
  </si>
  <si>
    <t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t>
  </si>
  <si>
    <t>Subdirección de Contravenciones</t>
  </si>
  <si>
    <t xml:space="preserve">POA Subdirección de Contravenciones Meta 1. Realizar el 100% de audiencias de continuación en un término menor a 180 días hábiles. </t>
  </si>
  <si>
    <t>POA Subdirección de Contravenciones Meta 2. Sustanciar el 60% de los autos de pruebas de los procesos que se encuentran aperturados en la vigencia allegados al grupo de reincidencias</t>
  </si>
  <si>
    <t>Sustanciar el 60% de los autos de pruebas de los procesos que se encuentran aperturados en la vigencia allegados al grupo de reincidencias</t>
  </si>
  <si>
    <t>Realizar el seguimiento a la Base de Datos verificando el estado del reparto de expedientes a las Autoridades de Tránsito de los procesos contravencionales.</t>
  </si>
  <si>
    <t>Subdirección de Control e Investigaciones al Transporte Público</t>
  </si>
  <si>
    <t>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</si>
  <si>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</si>
  <si>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Impulsar procesalmente las investigaciones administrativas por infracción a las normas de transporte público.</t>
  </si>
  <si>
    <t>Proferir los actos administrativos que en derecho correspondan respecto a la infracción a las normas de transporte público.</t>
  </si>
  <si>
    <t xml:space="preserve">Proferir los actos administrativos que en derecho corresponda y que resuelvan de fondo los procesos administrativos sancionatorios que se encuentren en trámite. </t>
  </si>
  <si>
    <t>PM05 - Proceso Gestión Contravencional y al Transporte Público</t>
  </si>
  <si>
    <t>Dirección de Investigaciones Administrativas al Tránsito y Transporte</t>
  </si>
  <si>
    <t>Porcentaje de recursos de apelación resueltos por la Dirección de Investigaciones Administrativas al Tránsito y Transporte</t>
  </si>
  <si>
    <t>2020</t>
  </si>
  <si>
    <t>31</t>
  </si>
  <si>
    <t>12</t>
  </si>
  <si>
    <t xml:space="preserve">Los  recursos de apelación interpuestos en contra de los fallos de primera instancia emitidos por las Subdirecciones de Contravenciones - SC, y Control e Investigaciones de Transporte Público - SCITP, son registrados en la base de datos de la Dirección de Investigaciones Administrativas al Tránsito y Transporte - DIATT, donde se lleva un contol de los tiempos para resolver los recursos y de alli se obtiene la informacion para  diligenciar el indicador. </t>
  </si>
  <si>
    <t>Archivo de Excel en Google Drive</t>
  </si>
  <si>
    <t>Articulo 52 de la ley 1437 de 2011</t>
  </si>
  <si>
    <t>Medir el porcentaje en el que se resuelven dentro de la oportunidad legal, los recursos de apelación interpuestos en contra de los fallos de primera instancia emitidos por las Subdirecciones de Contravenciones, y Control e Investigaciones de Transporte Público, y de las solicitudes de desvinculación administrativa de los vehículos de transporte público, con vencimiento en la presente vigencia.</t>
  </si>
  <si>
    <t>Realizar el segumiento de la Base de datos de la Dirección de Investigaciones Administrativas al Tránsito y Transporte</t>
  </si>
  <si>
    <t>(Número de recursos de apelación resueltos por la Dirección de Investigaciones Administrativas al Tránsito y Transporte - DIATT antes del vencimiento del término legal / Número de recursos de apelación interpuestos en contra de los fallos de primera instancia emitidos por las Subdirecciones de Contravenciones - SC, y Control e Investigaciones de Transporte Público - SCITP y de las solicitudes de desvinculación administrativa, con vencimiento en la vigencia) * 100</t>
  </si>
  <si>
    <t>Número de recursos de apelación resueltos por la Dirección de Investigaciones Administrativas al Tránsito y Transporte antes del vencimiento del término legal</t>
  </si>
  <si>
    <t>Número de recursos de apelación interpuestos en contra de los fallos de primera instancia emitidos por las Subdirecciones de Contravenciones, y Control e Investigaciones de Transporte Público y de las solicitudes de desvinculación administrativa, con vencimiento en la vigencia.</t>
  </si>
  <si>
    <t>Los datos para generar el numerado del POA se evidencian en la BD de segunda instancia - Excel de google drive.</t>
  </si>
  <si>
    <t>Los datos para generar el denominador del POA se evidencian en la BD de segunda instancia - Excel de google drive.</t>
  </si>
  <si>
    <t xml:space="preserve">Recursos de apelación resueltos por la Dirección de Investigaciones Administrativas al Tránsito y Transporte antes del vencimiento del término legal y que son interpuestos en la Subdirección de Contravenciones y la Subdirección de Control de Investigaciones al Tránsito y Transporte. </t>
  </si>
  <si>
    <t xml:space="preserve">Total de recursos de apelación  interpuestos por la Subdirección de Contravenciones y la Subdirección de Control de Investigaciones al Tránsito y Transporte. </t>
  </si>
  <si>
    <t>Ana María Corredor Yunis</t>
  </si>
  <si>
    <t>Porcentaje de audiencias de continuación en un término menor a 180 días hábiles realizado</t>
  </si>
  <si>
    <t>Base de Datos del Grupo de Audiencias de Continuación de la Subdirección de Contravenciones donde son entregados todos los expedientes de las impugnaciones.</t>
  </si>
  <si>
    <t>BD Proce Contravencional
Reporte SICON</t>
  </si>
  <si>
    <t>SICON</t>
  </si>
  <si>
    <t xml:space="preserve"> Código Nacional de Tránsito, Ley 1437 de 2011, CPACA, Ley 1564 del 2012.</t>
  </si>
  <si>
    <t>Realizar la contabilización de la cantidad de audiencias de continuación registradas durante el periodo y así mismo validar la cantidad de días que hay entre audiencia y audiencia con el fin de que estas no sobrepasen los 180 días hábiles. 
Medición del indicador: Para el avance de la vigencia el porcentaje alcanzado corresponde al corte del seguimiento. 
Para calcular el porcentaje de cada trimestre se tiene en cuenta el valor de los trimestres anteriores. Es decir, la sumatoria al corte del número de Audiencias de Continuación realizadas en un término menor a 180 días hábiles Vs. el número de impugnaciones suspendidas. 
Numerador: No. de Audiencias de Continuación  fijadas en un término menor a 180 días hábiles.
Denominador: No. de impugnaciones suspendidas</t>
  </si>
  <si>
    <t>(No. de audiencias de continuación  fijadas en un término menor a 180 días hábiles / No. de impugnaciones suspendidas) * 100</t>
  </si>
  <si>
    <t>No. de audiencias de continuación  fijadas en un término menor a 180 días hábiles</t>
  </si>
  <si>
    <t>No. de impugnaciones suspendidas</t>
  </si>
  <si>
    <t>Las audiencias de continuación son registradas en la BD Proceso Contravencional y en SICON.</t>
  </si>
  <si>
    <t>Las impugnaciones son registradas en la BD Proceso Contravencional y en SICON.</t>
  </si>
  <si>
    <t>Audiencias de continuación que se realizan con el fin de  resolver la situación contravencional del ciudadano.</t>
  </si>
  <si>
    <t>Total de impugnaciones realizadas por los ciudadanos y que en única audiencias no se puedo resolver su situación contravencional.</t>
  </si>
  <si>
    <t xml:space="preserve"> G</t>
  </si>
  <si>
    <t xml:space="preserve">Adriana Ruth Iza Certuche </t>
  </si>
  <si>
    <t>Porcentaje de procesos que se encuentran en etapa probatoria sustanciados</t>
  </si>
  <si>
    <t>Bases de datos del Grupo de Reincidencias de la Subdirección de Contravenciones y/o reporte de SICON.</t>
  </si>
  <si>
    <t>SICON y Excel de Google Drive</t>
  </si>
  <si>
    <t>Artículo 124 del Código Nacional de Tránsito Ley 769 de 2002</t>
  </si>
  <si>
    <t>Detectar en el Supercade de Movilidad y de manera oficiosa, los ciudadanos reincidentes e iniciar con el proceso sancionatorio.  El Código Nacional de Tránsito establece en su artículo 124 la Reincidencia como:  "Haber cometido más de una falta a las normas de tránsito en un término de seis (6) meses".</t>
  </si>
  <si>
    <t>Se debe tener en cuenta la información registrada en el archivo de google drive para el registro de la asignación de los procesos de reincidencias y realizar la trazabilidad de los mismos para determinar los procesos que deben iniciar la etapa probatoria
Numerador: No. de procesos en etapa probatoria.
Denominador: No. de procesos aperturados en la vigencia</t>
  </si>
  <si>
    <t>No. de procesos en etapa probatoria</t>
  </si>
  <si>
    <t>BD Reincidencias
SICON</t>
  </si>
  <si>
    <r>
      <t xml:space="preserve">En atención al seguimiento realizado en el grupo de reincidencias, se evidenció que la meta dependía de una situación en particular que no se encuentra en manos de la Subdirección de Contravenciones, esto es, la comunicación, que a pesar de ser iniciada en el Grupo de Reincidencias, depende tanto de la gestión del tercero, la empresa de correspondencia (472) como de la actualización de la ciudadanía de sus datos en el Registro Único Nacional de Tránsito RUNT, por lo que al depender de variables ajenas a la gestión normal del grupo, no es posible incluirlas en la medición, pues se traducen en resultados distorsionados sobre el trabajo real adelantado. Así las cosas, se modifica la variable </t>
    </r>
    <r>
      <rPr>
        <b/>
        <sz val="10"/>
        <color theme="1"/>
        <rFont val="Calibri"/>
        <family val="2"/>
        <scheme val="minor"/>
      </rPr>
      <t xml:space="preserve">Cantidad de procesos de reincidencias que se encuentran  en etapa probatoria, </t>
    </r>
    <r>
      <rPr>
        <sz val="10"/>
        <color theme="1"/>
        <rFont val="Calibri"/>
        <family val="2"/>
        <scheme val="minor"/>
      </rPr>
      <t>eliminando la palabra comunicados, para depender unicamente de la realización efectiva por expedición del auto de pruebas por parte de los abogados de la Subdirección.
Adicionalmente, la meta se modifica en el 60%, atendiendo el comportamiento del grupo y la gestión que se realizó durante 2022.</t>
    </r>
  </si>
  <si>
    <t>Porcentaje de las investigaciones administrativas por infracción a las normas de transporte público impulsadas procesalmente</t>
  </si>
  <si>
    <t xml:space="preserve">Sistema de información (SICON) y/o herramienta tecnológica institucionalmente adoptada que haga sus veces y base de datos de la Subdirección de Control e Investigaciones de Transporte Público. </t>
  </si>
  <si>
    <t>N.A</t>
  </si>
  <si>
    <t xml:space="preserve">Ley 336 de 1996, Decreto 1079 de 2015, Ley 105 de 1993 y Decreto 672 de 2018 </t>
  </si>
  <si>
    <t>Medir el porcentaje de avance frente a la acción de 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</si>
  <si>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(Numerador) Son todos los actos y actuaciones administrativas que se expidan y que impulsen procesalmente las investigaciones administrativas por infracción a las nomas de transporte público / (Variable) 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</si>
  <si>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(No. de actos administrativos que impulsan procesalmente las investigaciones expedidas   / No. investigaciones administrativas  que se encuentren en trámite  a 31 de diciembre de la vigencia inmediatamente anterior)*100</t>
  </si>
  <si>
    <t>No. de actos administrativos que impulsan las investigaciones expedidas.</t>
  </si>
  <si>
    <t xml:space="preserve"> No. de  investigaciones administrativas  que se encuentren en trámite  a 31 de diciembre de la vigencia inmediatamente anterior.</t>
  </si>
  <si>
    <t>La información se obtiene de la base de datos que se maneja en la Subdirección, que tiene por nombre Investigaciones Aperturas con Ley 1437.</t>
  </si>
  <si>
    <t>Impulsos a las Investigaciones</t>
  </si>
  <si>
    <t>Investigaciones al 31 de Diciembre</t>
  </si>
  <si>
    <t>Rocio Molina Yepes</t>
  </si>
  <si>
    <t>Porcentaje proferido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</si>
  <si>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Medir el avance alcanzado frente a la acción de 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</si>
  <si>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 xml:space="preserve">(Numerador) Son los actos administrativos que se suscriban por el Subdirector donde se haga el pronunciamiento jurídico frente a los informes de infracción de transporte, quejas, reportes, visitas administrativas y/o chequeos documentales / (Denomidor) Corresponde al total de los informes de infracción de transporte, quejas, reportes, visitas administrativas y/o chequeos documentales , que sean competencia de la Subdirección.  </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</si>
  <si>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</si>
  <si>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No. de actos administrativos expedidos respecto de los informes de infracción de transporte, quejas, reportes, visitas administrativas y/o chequeos documentales.</t>
  </si>
  <si>
    <t>No.  de informes de infracción de transporte, quejas, reportes, visitas administrativas y/o chequeos documentales  que sean competencia de la Subdirección</t>
  </si>
  <si>
    <t>Porcentaje proferido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</si>
  <si>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 xml:space="preserve">Sistema de información (SICON)  y/o herramienta tecnológica institucionalmente adoptada que haga sus veces y base de datos de la Subdirección de Control e Investigaciones de Transporte Público. </t>
  </si>
  <si>
    <t>Medir el avance alcanzado frente a la acción 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</si>
  <si>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 xml:space="preserve">(Numerador) Son las investigaciones en las cuales se expide el acto administrativo de fondo, resolviendo en primera instancia la actuación administrativa  sancionando, absolviendo, cerrando o todas aquellas que pongan fin al proceso. / (Denominador) Son el número de investigaciones administrativas cuyos hechos acaecieron  en la antepenúltima vigencia y que se encuentran en trámite, es decir, respecto de las mismas  no se ha expedido un acto administrativo de fondo que haya adquirido firmeza. </t>
  </si>
  <si>
    <t>(No. de investigaciones administrativas resueltas de fondo / No. de investigaciones cuyos hechos hayan acaecido en la antepenúltima vigencia y que se encuentren en trámite)*100</t>
  </si>
  <si>
    <t>No. de investigaciones administrativas resueltas de fondo</t>
  </si>
  <si>
    <t>No. de investigaciones cuyos hechos hayan acaecido en la antepenúltima vigencia y que se encuentren en trámite</t>
  </si>
  <si>
    <t>Número de fallos de investigaciones administrativas</t>
  </si>
  <si>
    <t>Total de investigaciones administrativas con vencimiento en la vigencia</t>
  </si>
  <si>
    <t>Verificar el cumplimiento de las acciones de mejora propuestas</t>
  </si>
  <si>
    <t>Hacer seguimiento a los procesos que ingresan al Grupo de Reincidencias por medio de Orfeo y Bogotá te escucha y a los procesos que deben iniciar la etapa de prueba.</t>
  </si>
  <si>
    <t>Notificar los actos administrativos  por infracción a las normas de transporte público.</t>
  </si>
  <si>
    <t xml:space="preserve">Notificar los actos administrativos que en derecho corresponda y que resuelvan de fondo los procesos administrativos sancionatorios que se encuentren en trámite. </t>
  </si>
  <si>
    <t>Notificar los actos administrativos que en derecho correspondan respecto a la infracción a las normas de transporte público.</t>
  </si>
  <si>
    <t>POA Subdirección de Control e Investigaciones al Transporte Público Meta 1. Impulsar procesalmente el 75% de las investigaciones administrativas por infracción a las normas de transporte público que se encuentren en trámite al  31 de diciembre de la vigencia inmediatamente anterior.</t>
  </si>
  <si>
    <t>POA Subdirección de Control e Investigaciones al Transporte Público Meta 2. Proferir el 45%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</si>
  <si>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Impulsar procesalmente el 75% de las investigaciones administrativas por infracción a las normas de transporte público que se encuentren en trámite al  31 de diciembre de la vigencia inmediatamente anterior.</t>
  </si>
  <si>
    <t>Proferir el 45%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</si>
  <si>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Sustanciar, revisar y expedir los actos administrativos  que en derecho correspondan respecto a la infracción a las normas de transporte público.</t>
  </si>
  <si>
    <t>Realizar reparto de expedientes de los actos administrativos que en derecho correspondan respecto a la infracción a las normas de transporte público.</t>
  </si>
  <si>
    <t xml:space="preserve">Realizar reparto de expedientes de los actos administrativos que en derecho corresponda y que resuelvan de fondo los procesos administrativos sancionatorios que se encuentren en trámite. </t>
  </si>
  <si>
    <t xml:space="preserve">Sustanciar, revisar y expedir los actos administrativos que en derecho corresponda y que resuelvan de fondo los procesos administrativos sancionatorios que se encuentren en trámite. 
</t>
  </si>
  <si>
    <t>Sustanciar, revisar y expedir los actos administrativos por infracción a las normas de transporte público.</t>
  </si>
  <si>
    <t>Realizar reparto de expedientes administrativos por infracción a las normas de transporte público.</t>
  </si>
  <si>
    <t>Efectuar el registro en la base de datos de los expedientes que inician un proceso contravencional con el fin de tener la trazabilidad de los documentos y el control de las fechas para las audiencias de continuación.</t>
  </si>
  <si>
    <t>Efectuar seguimiento a la realización de las audiencias de continuación en 180 días hábiles</t>
  </si>
  <si>
    <t>Realizar las audiencias de continuación</t>
  </si>
  <si>
    <t>Validar la expedición de los autos de prueba de los procesos que se encuentran aperturados y notificados</t>
  </si>
  <si>
    <r>
      <t>Realizar el 100%</t>
    </r>
    <r>
      <rPr>
        <sz val="9"/>
        <rFont val="Arial"/>
        <family val="2"/>
      </rPr>
      <t xml:space="preserve"> de audiencias de continuación en un término menor a 180 días hábiles. </t>
    </r>
  </si>
  <si>
    <t>Efectuar seguimiento al reparto y al registro de la información para validar y controlar los procesos que deben iniciar etapa de prueba</t>
  </si>
  <si>
    <t>No. De aperturas notificadas en la vigencia</t>
  </si>
  <si>
    <t>(No. de procesos en etapa probatoria / No. de  aperturas notificadas en la vigencia) * 100</t>
  </si>
  <si>
    <t>Cantidad de autos de prueba de procesos de reincidencias.</t>
  </si>
  <si>
    <t>Total de procesos de reincidencias  con resolución de apertura y notificados.</t>
  </si>
  <si>
    <t>Cuantificar el resultado de la decisión de la autoridad de tránsito, cuando el presunto infractor se presente ante la Autoridad de Tránsito a la celebración de audiencia pública, este podrá decretar las pruebas conducentes que le sean solicitadas y las de oficio que considere útiles. No obstante, en caso de no poder evacuarlas en la misma diligencia se suspenderá y su continuación deberá hacerse en un término no superior a ciento ochenta (180) días hábiles. 
La meta se alcanza al final de la vigencia.</t>
  </si>
  <si>
    <t>Paulo Cesar Díaz Solarte</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</si>
  <si>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</si>
  <si>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</si>
  <si>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</si>
  <si>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</si>
  <si>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</si>
  <si>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</si>
  <si>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</si>
  <si>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</si>
  <si>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</si>
  <si>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</si>
  <si>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</si>
  <si>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</si>
  <si>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</si>
  <si>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</si>
  <si>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</si>
  <si>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</si>
  <si>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</si>
  <si>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</si>
  <si>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</si>
  <si>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Nombre de Evidencias</t>
  </si>
  <si>
    <t>La información se obtiene de la base de datos que se maneja en la Subdirección, que tiene por nombre Investigaciones Aperturas con Ley 1437 y del archivo Informe Aperturas IUIT y Memorandos.</t>
  </si>
  <si>
    <t>Aperturas Cargadas.</t>
  </si>
  <si>
    <t xml:space="preserve">Aperturas Recibidas (IUIT + Memorandos) </t>
  </si>
  <si>
    <t>2024</t>
  </si>
  <si>
    <t>No se presentan retrasos en el período de reporte</t>
  </si>
  <si>
    <t>Personas interesadas en las investigaciones administrativas de la Secretaría.</t>
  </si>
  <si>
    <t>1.  INFORME APERTURAS, IUIT Y MEMORANDOS 2023 Y 2024
2. Base activos Subdirección V3 2024
3. Reparto de Expedientes.</t>
  </si>
  <si>
    <t>1. Base activos Subdirección V3 2024
2. Reparto de Expedientes.</t>
  </si>
  <si>
    <t>1. Base activos 2023 Diciembre Subdirección  2023
2. Base activos Subdirección V3 2024
3. Reparto de Expedientes.
4. Informe Actos administrativos.</t>
  </si>
  <si>
    <t>Personas interesadas en los actos administrativos de la Secretaría.</t>
  </si>
  <si>
    <t xml:space="preserve">
No se requiere la formulación de soluciones, toda vez que la meta se cumplió en su totalidad sin retraso alguno.</t>
  </si>
  <si>
    <t>BD SEGUNDA INSTANCIA DIATT CORTE 30 marzo 2024.xlsx
Carpeta Planilla Sustanciador
Carpeta Planilla Revisor</t>
  </si>
  <si>
    <t>POA de gestión Reincidencias i trimestre año 2024.xlxs</t>
  </si>
  <si>
    <t>Ciudadanía que interpone recursos de apelación a las investigaciones administrativas.</t>
  </si>
  <si>
    <t>Ciudadanía compareciente</t>
  </si>
  <si>
    <t>Ciudadanos y ciudadanas investigados</t>
  </si>
  <si>
    <t>Ivan Dario Tarazona Manrique</t>
  </si>
  <si>
    <t>Ana Maria Corredor Yunis /
Ivan Dario Tarazona Manrique</t>
  </si>
  <si>
    <t>Jhon Alejandro Contreras Torres</t>
  </si>
  <si>
    <t>Ana Maria Corredor/    
Jhon Alejandro Contreras Torres</t>
  </si>
  <si>
    <t>Ana Maria Corredor/              
Jhon Alejandro Contreras Torres</t>
  </si>
  <si>
    <t>Ana Maria Corredor /    
Jhon Alejandro Contreras Torres</t>
  </si>
  <si>
    <t>Se resolvieron 973 recursos de apelación con fallo correspondiente respecto del total de 973 recursos interpuestos en contra de los fallos de primera instancia emitidos por las Subdirecciones de Contravenciones, Control e Investigaciones de Transporte Público y de las solicitudes de desvinculación administrativa con vencimiento en la vigencia.
Se asignaron los 973 expedientes de segunda instancia a los abogados sustanciadores y posteriormente se hizo el reparto a revisores de igual cantidad, para, finalmente por Secretaría común realizar el proceso de notificación la totalidad de estos.
Se expidió en términos los actos administrativos de los recursos allegados por la Subdirección de Contravenciones-SC y la Subdirección de Control de Investigaciones de Transporte Público-SCITP de los 973 expedientes.</t>
  </si>
  <si>
    <t>Con corte al 31 de marzo de 2024, se expidieron un total de 973 fallos respecto a los 973   recursos de apelación interpuestos en contra de los fallos de primera instancia expedidos por las Subdirecciones de Contravenciones, y Control e Investigaciones de Transporte Público y de las solicitudes de desvinculación administrativa, con vencimiento en la vigencia; es decir, un cumplimiento del 100% a la meta.
Por la adecuada gestión en el proceso de Segunda Instancia se logró resolver el 100% de los recursos de apelación interpuestos en contra de los fallos emitidos en primera instancia, por  consiguiente se dio pleno cumplimiento de la meta programada para este indicador. 
Esto benefició a la ciudadanía con la resolución oportuna de recursos de apelación en contra de los fallos de primera instancia emitidos por la autoridad de tránsito proporcionando una gestión eficaz, eficiente y promoviendo la confianza en los trámites y servicios de la SDM.</t>
  </si>
  <si>
    <t>Se suspendieron un total de 14.066 audiencias de impugnación de órdenes de comparendo y se realizaron 14.066 audiencias de continuación en menos de 180 días hábiles. Conforme a lo anterior se logró un cumplimiento del 100% de la meta
Uno de los factores primordiales para la consecución de la meta fue el agendamiento, el cual se priorizó estratégicamente teniendo en cuenta que no superará los 180 días entre una y otra audiencia de continuación, además se hizo seguimiento y control a través del reparto y entrega de expedientes por medio de planillas y diligenciamiento en la de bases de datos. 
También se contó con la rotación de los abogados sustanciadores, revisores y autoridades de tránsito cada semana.                                                                                                        mensualmente se remitieron memorandos con la información registrada en el Sistema de Información Contravencional - SICON, donde se informó el buen desarrollo de los procesos y actividades conforme a lo establecido.</t>
  </si>
  <si>
    <t>POA de gestión Continuaciones I trimestre año 2024.xlxs</t>
  </si>
  <si>
    <t>Con corte de 31 de marzo 2024 se suspendieron un total de 14.066 audiencias de impugnación de órdenes de comparendo y se realizaron 14.066 audiencias de continuación en menos de 180 días hábiles. Por lo cual se da un cumplimiento del 100% al indicador en el primer trimestre de la vigencia 2024.
De acuerdo a lo anterior, se garantizó que se realizaran las actuaciones correspondientes al proceso contravencional lo cual incide en una mejora a la seguridad vial con la aplicación de las normas correspondientes.
Esto benefició a la ciudadanía puesto que se realizaron las audiencias de continuación sin exceder los 180 días lo cual, garantizando una gestión eficaz, eficiente y promoviendo la confianza en los trámites y servicios de la SDM.</t>
  </si>
  <si>
    <t xml:space="preserve">Se sustanciaron un total de 352 autos de prueba  y se notificaron 623 procesos que se encontraron aperturados de la vigencia. Lo anterior generó como resultado un 95 % de cumplimiento de la meta.
Se  hizo seguimiento de las tareas encargadas a cada abogado, como tambien seguimiento a los actos administrativos notificados mediante la base de datos correspondiente.                                                                                                                                                                                                                                                                         </t>
  </si>
  <si>
    <t xml:space="preserve">
Durante el primer trimestre de 2024, en cumplimiento de la estrategia de gestión adoptada, se obtuvo un 57% de ejecución con respecto a la meta programada del 60%, lo que se tradujo en un cumplimiento del 95% de la meta establecida.
Una vez realizado el seguimiento y registrado el déficit del 3% en el cumplimiento de la meta, se adoptaron las medidas pertinentes para lograr la contratación del equipo de reincidencias.
Con las medidas adoptadas se proyecta una mejora sustancial en la sustanciación de los autos de prueba, planteando para segundo trimestre obtener un un nivel de cumplimiento superior al 63%, con el objetivo de nivelar el indicador acumulado. Además, se fortalecerá el monitoreo de las actividades para garantizar el cumplimiento de los objetivos establecidos.</t>
  </si>
  <si>
    <t xml:space="preserve">Se impulsó procesalmente 1592 investigaciones administrativas con la correspondiente expedición de los actos administrativos, de las  12.435  investigaciones administrativas que se encontraban en trámite  a 31 de diciembre de la vigencia inmediatamente anterior, obteniendo así un cumplimiento del período reportado del 13%.
 Se  realizó el respectivo reparto de expedientes administrativos por infracción a las normas de Transporte público (25 expedientes en promedio) a los abogados designados en la Subdirección de Control e Investigaciones los primeros días del mes.
Se sustanciaron, revisaron y expediron (4162) actos administrativos correspondiente a aperturas, autos, fallos, recursos, inhibitorios y remisión a segunda instancia.
Se realizaron 4.791 notificaciones por infracción a las normas de transporte público, correspondiente a citaciones, personal, por aviso y web. </t>
  </si>
  <si>
    <t>En el primer trimestre se tomó como base un total de 12.435 investigaciones administrativas de transporte público en trámite a 31 de diciembre de 2023, para este periodo se obtuvo un avance del 13%, no obstante, al ser un indicador acumulativo  se espera cumplir la meta al finalizar el año con el impulso del 75%.
Esto benefició a la ciudadanía con la resolución de fallo de las investigaciones administrativas al transporte público, proporcionando una gestión eficaz, eficiente y promoviendo la confianza en los trámites y servicios de la SDM.</t>
  </si>
  <si>
    <t xml:space="preserve">En el primer trimestre se  realizaron 1372  aperturas de expedientes correspondientes a Informes Unicos de Infracción de transporte, quejas, reportes, visitas administrativas y/o chequeos documentales que son de competencia de la Subdirección de Control e Investigaciones al Transporte Público, de un total de 1504 informes únicos de infracción.
Esto beneficia a la ciudadanía con la resolución de actos administrativos correspondientes a infracción de transporte, quejas, reportes, visitas administrativas y/o chequeos documentales todo lo anterior perteneciente  a los actos proporcionando una gestión eficaz, eficiente y promoviendo la confianza en los trámites y servicios de la SDM.
</t>
  </si>
  <si>
    <t xml:space="preserve">En el primer reporte del trimestre de la vigencia 2024 se reporta un total de 1459 expedientes de investigaciones administrativas que han sido resueltos de fondo, frente a 6717 investigaciones cuyos hechos ocurrieron en la antepenúltima vigencia y se encuentran en trámite. 
 Se  realizó el respectivo reparto de expedientes administrativos por infracción a las normas de Transporte público (25 expedientes en promedio) a los abogados designados en la Subdirección de Control e Investigaciones los primeros días del mes.
Se sustanciaron, revisaron y expediron (4162) actos administrativos correspondiente a aperturas, autos, fallos, recursos, inhibitorios y remisión a segunda instancia.
Se realizaron 4.791 notificaciones por infracción a las normas de transporte público, correspondiente a citaciones, personal, por aviso y web. </t>
  </si>
  <si>
    <t>En el primer trimestre se reportan  1459  fallos que resuelven de fondo los procesos administrativos sancionatorios, frente a 6717 investigaciones cuyos hechos ocurrieron en la antepenúltima vigencia y se encuentran en trámite. En este periodo se obtuvo un 22% de cumplimiento de la meta, no obastante, al ser un indicador acumulativo  se espera cumplir la meta al finalizar el año.
Esto beneficia a la ciudadanía con la resolución  de fondo de las investigaciones administrativas a las normas de transporte público proporcionando una gestión eficaz, eficiente y promoviendo la confianza en los trámites y servicios de la SDM.</t>
  </si>
  <si>
    <t>Con corte  a 31 de Marzo 2024  se realizaron un total de 352 autos de prueba sobre  623 resoluciones de aperturas notificadas de la vigencia. Con lo cual se obtuvo un avance en el periodo de 57%.
 El subdirector y la autoridad de tránsito realizaron seguimiento a la base de datos contra los expedientes en físico con el apoyo del grupo de reincidencias, con el fin de dar impulso procesal en los expedientes correspondientes. De acuerdo a lo anterior y por la  gestión realizada en el proceso de reincidencias se logró sustanciar el 57% de los autos de pruebas de los procesos que se encuentran aperturados en la vigencia.
Esto benefició a la ciudadanía con la resolución oportuna de proyectos de autos de prueba en contra de las aperturas notificadas emitidos por la autoridad de tránsito proporcionando una gestión eficaz, eficiente y promoviendo la confianza en los trámites y servicios de la SDM.</t>
  </si>
  <si>
    <t>Gelbert John Andrés Sánchez Uribe</t>
  </si>
  <si>
    <t xml:space="preserve">Se realizaron 1372 aperturas de expedientes correspondientes a infracción de transporte, quejas, reportes, visitas administrativas y/o chequeos documentales que son de competencia de la Subdirección de Control e Investigaciones al Transporte Público, de un total de 1504 informes únicos de infracción.
Sobre este trimestre se aclara que se recibieron 1504 informes únicos de infracción pero de estos no se realizaron aún aperturas. Las 1372 aperturas que se indican realizadas corresponden a vigencias anteriores teniendo en cuenta que el periodo de las investigaciones en la Subdirección tiene un término a de 3 años, por lo mismo las aperturas indicadas son de los años 2021, 2022, 2023.
 Se  realizó el respectivo reparto de expedientes administrativos por infracción a las normas de Transporte público (25 expedientes en promedio) a los abogados designados en la Subdirección de Control e Investigaciones los primeros días del mes.
Se sustanciaron, revisaron y expediron (4162) actos administrativos correspondiente a aperturas, autos, fallos, recursos, inhibitorios y remisión a segunda instancia.
Se realizaron 4.791 notificaciones por infracción a las normas de transporte público, correspondiente a citaciones, personal, por aviso y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</si>
</sst>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quot;$&quot;* #,##0.00_-;\-&quot;$&quot;* #,##0.00_-;_-&quot;$&quot;* &quot;-&quot;??_-;_-@_-"/>
  </numFmts>
  <fonts count="6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9"/>
      <color theme="1"/>
      <name val="Calibri"/>
      <family val="2"/>
      <scheme val="minor"/>
    </font>
    <font>
      <sz val="10"/>
      <color theme="0" tint="-0.499984740745262"/>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name val="Century Gothic"/>
      <family val="2"/>
    </font>
    <font>
      <sz val="11"/>
      <color rgb="FF9C6500"/>
      <name val="Calibri"/>
      <family val="2"/>
      <scheme val="minor"/>
    </font>
    <font>
      <b/>
      <sz val="10"/>
      <color theme="7"/>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rgb="FFFF6600"/>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rgb="FFFFEB9C"/>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7FFAF"/>
        <bgColor indexed="64"/>
      </patternFill>
    </fill>
    <fill>
      <patternFill patternType="solid">
        <fgColor theme="6"/>
        <bgColor indexed="64"/>
      </patternFill>
    </fill>
    <fill>
      <patternFill patternType="solid">
        <fgColor theme="2" tint="-0.249977111117893"/>
        <bgColor indexed="64"/>
      </patternFill>
    </fill>
    <fill>
      <patternFill patternType="solid">
        <fgColor rgb="FF738030"/>
        <bgColor indexed="64"/>
      </patternFill>
    </fill>
    <fill>
      <patternFill patternType="solid">
        <fgColor theme="1" tint="0.3499862666707357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theme="1"/>
      </left>
      <right style="hair">
        <color theme="1"/>
      </right>
      <top style="hair">
        <color theme="1"/>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s>
  <cellStyleXfs count="25">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23" borderId="0" applyNumberFormat="0" applyBorder="0" applyAlignment="0" applyProtection="0"/>
  </cellStyleXfs>
  <cellXfs count="673">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2" fillId="0" borderId="0" xfId="0" applyFont="1" applyProtection="1">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3" fillId="0" borderId="0" xfId="0" applyFont="1"/>
    <xf numFmtId="0" fontId="33" fillId="0" borderId="0" xfId="0" applyFont="1" applyAlignment="1" applyProtection="1">
      <alignment horizontal="left" vertical="center"/>
      <protection hidden="1"/>
    </xf>
    <xf numFmtId="0" fontId="33" fillId="0" borderId="0" xfId="0" applyFont="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3" fillId="0" borderId="0" xfId="0" applyFont="1" applyAlignment="1" applyProtection="1">
      <alignment vertical="top"/>
      <protection hidden="1"/>
    </xf>
    <xf numFmtId="0" fontId="33" fillId="0" borderId="0" xfId="0" applyFont="1" applyAlignment="1">
      <alignment wrapText="1"/>
    </xf>
    <xf numFmtId="0" fontId="37" fillId="0" borderId="0" xfId="0" applyFont="1" applyAlignment="1" applyProtection="1">
      <alignment horizontal="justify" vertical="center" wrapText="1"/>
      <protection hidden="1"/>
    </xf>
    <xf numFmtId="0" fontId="34" fillId="0" borderId="0" xfId="0" applyFont="1" applyAlignment="1" applyProtection="1">
      <alignment vertical="center"/>
      <protection hidden="1"/>
    </xf>
    <xf numFmtId="0" fontId="33" fillId="0" borderId="0" xfId="0" applyFont="1" applyAlignment="1">
      <alignment horizontal="justify" vertical="center" wrapText="1"/>
    </xf>
    <xf numFmtId="0" fontId="39" fillId="2" borderId="0" xfId="0" applyFont="1" applyFill="1"/>
    <xf numFmtId="0" fontId="43" fillId="2" borderId="0" xfId="0" applyFont="1" applyFill="1"/>
    <xf numFmtId="0" fontId="39" fillId="12" borderId="2" xfId="0" applyFont="1" applyFill="1" applyBorder="1" applyAlignment="1">
      <alignment vertical="center" wrapText="1"/>
    </xf>
    <xf numFmtId="0" fontId="43" fillId="8" borderId="2" xfId="16" applyFont="1" applyFill="1" applyBorder="1" applyAlignment="1">
      <alignment horizontal="justify" vertical="center"/>
    </xf>
    <xf numFmtId="0" fontId="43" fillId="2" borderId="2" xfId="16" applyFont="1" applyFill="1" applyBorder="1" applyAlignment="1">
      <alignment horizontal="justify" vertical="center" wrapText="1"/>
    </xf>
    <xf numFmtId="49" fontId="44" fillId="0" borderId="41" xfId="0" applyNumberFormat="1" applyFont="1" applyBorder="1" applyAlignment="1">
      <alignment horizontal="center" vertical="center"/>
    </xf>
    <xf numFmtId="9" fontId="43" fillId="0" borderId="0" xfId="0" applyNumberFormat="1" applyFont="1" applyAlignment="1">
      <alignment horizontal="center" vertical="center"/>
    </xf>
    <xf numFmtId="0" fontId="43" fillId="0" borderId="3" xfId="16" applyFont="1" applyBorder="1" applyAlignment="1">
      <alignment vertical="center" wrapText="1"/>
    </xf>
    <xf numFmtId="0" fontId="43" fillId="0" borderId="0" xfId="0" applyFont="1"/>
    <xf numFmtId="0" fontId="43" fillId="2" borderId="9" xfId="16" applyFont="1" applyFill="1" applyBorder="1" applyAlignment="1">
      <alignment vertical="center" wrapText="1"/>
    </xf>
    <xf numFmtId="0" fontId="39" fillId="12" borderId="10" xfId="0" applyFont="1" applyFill="1" applyBorder="1" applyAlignment="1">
      <alignment vertical="center" wrapText="1"/>
    </xf>
    <xf numFmtId="0" fontId="39" fillId="2" borderId="50" xfId="0" applyFont="1" applyFill="1" applyBorder="1" applyAlignment="1">
      <alignment horizontal="justify" vertical="center"/>
    </xf>
    <xf numFmtId="0" fontId="39" fillId="2" borderId="0" xfId="0" applyFont="1" applyFill="1" applyAlignment="1">
      <alignment horizontal="justify" vertical="center"/>
    </xf>
    <xf numFmtId="0" fontId="45" fillId="2" borderId="0" xfId="0" applyFont="1" applyFill="1" applyProtection="1">
      <protection hidden="1"/>
    </xf>
    <xf numFmtId="0" fontId="45" fillId="0" borderId="0" xfId="0" applyFont="1" applyProtection="1">
      <protection hidden="1"/>
    </xf>
    <xf numFmtId="0" fontId="47" fillId="4" borderId="0" xfId="0" applyFont="1" applyFill="1" applyAlignment="1" applyProtection="1">
      <alignment horizontal="center" vertical="center" wrapText="1"/>
      <protection hidden="1"/>
    </xf>
    <xf numFmtId="0" fontId="48" fillId="2" borderId="0" xfId="0" applyFont="1" applyFill="1" applyAlignment="1" applyProtection="1">
      <alignment wrapText="1"/>
      <protection hidden="1"/>
    </xf>
    <xf numFmtId="0" fontId="49" fillId="2" borderId="0" xfId="0" applyFont="1" applyFill="1" applyAlignment="1" applyProtection="1">
      <alignment wrapText="1"/>
      <protection hidden="1"/>
    </xf>
    <xf numFmtId="0" fontId="48" fillId="2" borderId="0" xfId="0" applyFont="1" applyFill="1" applyAlignment="1" applyProtection="1">
      <alignment horizontal="center" wrapText="1"/>
      <protection hidden="1"/>
    </xf>
    <xf numFmtId="0" fontId="52" fillId="2" borderId="0" xfId="0" applyFont="1" applyFill="1" applyProtection="1">
      <protection hidden="1"/>
    </xf>
    <xf numFmtId="0" fontId="45" fillId="0" borderId="11" xfId="0" applyFont="1" applyBorder="1" applyAlignment="1">
      <alignment horizontal="justify" vertical="center" wrapText="1"/>
    </xf>
    <xf numFmtId="0" fontId="45" fillId="0" borderId="2" xfId="0" applyFont="1" applyBorder="1" applyAlignment="1">
      <alignment horizontal="justify" vertical="center" wrapText="1"/>
    </xf>
    <xf numFmtId="0" fontId="53" fillId="2" borderId="0" xfId="3" applyFont="1" applyFill="1" applyAlignment="1" applyProtection="1">
      <protection hidden="1"/>
    </xf>
    <xf numFmtId="0" fontId="46" fillId="2" borderId="0" xfId="0" applyFont="1" applyFill="1" applyAlignment="1" applyProtection="1">
      <alignment vertical="center" wrapText="1"/>
      <protection hidden="1"/>
    </xf>
    <xf numFmtId="0" fontId="49" fillId="2" borderId="0" xfId="0" applyFont="1" applyFill="1" applyProtection="1">
      <protection hidden="1"/>
    </xf>
    <xf numFmtId="0" fontId="55" fillId="2" borderId="0" xfId="3" applyFont="1" applyFill="1" applyAlignment="1" applyProtection="1">
      <protection hidden="1"/>
    </xf>
    <xf numFmtId="14" fontId="43" fillId="2" borderId="50" xfId="0" applyNumberFormat="1" applyFont="1" applyFill="1" applyBorder="1" applyAlignment="1">
      <alignment horizontal="justify" vertical="center"/>
    </xf>
    <xf numFmtId="0" fontId="43" fillId="2" borderId="50" xfId="0" applyFont="1" applyFill="1" applyBorder="1" applyAlignment="1">
      <alignment horizontal="justify" vertical="center"/>
    </xf>
    <xf numFmtId="9" fontId="43" fillId="8" borderId="3" xfId="1" applyFont="1" applyFill="1" applyBorder="1" applyAlignment="1">
      <alignment horizontal="center" vertical="center" wrapText="1"/>
    </xf>
    <xf numFmtId="10" fontId="13" fillId="4" borderId="54" xfId="1" applyNumberFormat="1" applyFont="1" applyFill="1" applyBorder="1" applyAlignment="1" applyProtection="1">
      <alignment horizontal="center" vertical="center"/>
      <protection locked="0"/>
    </xf>
    <xf numFmtId="10" fontId="35" fillId="2" borderId="57" xfId="1" applyNumberFormat="1" applyFont="1" applyFill="1" applyBorder="1" applyAlignment="1" applyProtection="1">
      <alignment horizontal="center" vertical="center"/>
    </xf>
    <xf numFmtId="10" fontId="35" fillId="4" borderId="57" xfId="1" applyNumberFormat="1" applyFont="1" applyFill="1" applyBorder="1" applyAlignment="1" applyProtection="1">
      <alignment horizontal="center" vertical="center"/>
      <protection locked="0"/>
    </xf>
    <xf numFmtId="166" fontId="35" fillId="2" borderId="68" xfId="1" applyNumberFormat="1" applyFont="1" applyFill="1" applyBorder="1" applyAlignment="1" applyProtection="1">
      <alignment horizontal="center" vertical="center"/>
    </xf>
    <xf numFmtId="10" fontId="35" fillId="2" borderId="64" xfId="1" applyNumberFormat="1" applyFont="1" applyFill="1" applyBorder="1" applyAlignment="1" applyProtection="1">
      <alignment horizontal="center" vertical="center"/>
    </xf>
    <xf numFmtId="10" fontId="35" fillId="4" borderId="64" xfId="1" applyNumberFormat="1" applyFont="1" applyFill="1" applyBorder="1" applyAlignment="1" applyProtection="1">
      <alignment horizontal="center" vertical="center"/>
      <protection locked="0"/>
    </xf>
    <xf numFmtId="9" fontId="23" fillId="2" borderId="40" xfId="1" applyFont="1" applyFill="1" applyBorder="1" applyAlignment="1" applyProtection="1">
      <alignment horizontal="center" vertical="center"/>
    </xf>
    <xf numFmtId="9" fontId="13" fillId="2" borderId="61" xfId="1" applyFont="1" applyFill="1" applyBorder="1" applyAlignment="1" applyProtection="1">
      <alignment horizontal="center" vertical="center"/>
    </xf>
    <xf numFmtId="0" fontId="43" fillId="2" borderId="9" xfId="16" applyFont="1" applyFill="1" applyBorder="1" applyAlignment="1">
      <alignment horizontal="center" vertical="center" wrapText="1"/>
    </xf>
    <xf numFmtId="10" fontId="33" fillId="2" borderId="2" xfId="1" applyNumberFormat="1" applyFont="1" applyFill="1" applyBorder="1" applyAlignment="1" applyProtection="1">
      <alignment horizontal="right" vertical="center" wrapText="1"/>
    </xf>
    <xf numFmtId="10" fontId="33" fillId="4" borderId="2" xfId="1" applyNumberFormat="1" applyFont="1" applyFill="1" applyBorder="1" applyAlignment="1" applyProtection="1">
      <alignment horizontal="right" vertical="center" wrapText="1"/>
    </xf>
    <xf numFmtId="9" fontId="33" fillId="4" borderId="2" xfId="1" applyFont="1" applyFill="1" applyBorder="1" applyAlignment="1" applyProtection="1">
      <alignment horizontal="right" vertical="center" wrapText="1"/>
    </xf>
    <xf numFmtId="9" fontId="33" fillId="2" borderId="2" xfId="1" applyFont="1" applyFill="1" applyBorder="1" applyAlignment="1" applyProtection="1">
      <alignment horizontal="right" vertical="center" wrapText="1"/>
    </xf>
    <xf numFmtId="9" fontId="32" fillId="2" borderId="2" xfId="1" applyFont="1" applyFill="1" applyBorder="1" applyAlignment="1" applyProtection="1">
      <alignment horizontal="right" vertical="center" wrapText="1"/>
    </xf>
    <xf numFmtId="0" fontId="57" fillId="2" borderId="10" xfId="2" applyNumberFormat="1" applyFont="1" applyFill="1" applyBorder="1" applyAlignment="1" applyProtection="1">
      <alignment horizontal="center" vertical="center"/>
    </xf>
    <xf numFmtId="0" fontId="57" fillId="2" borderId="54" xfId="2" applyNumberFormat="1" applyFont="1" applyFill="1" applyBorder="1" applyAlignment="1" applyProtection="1">
      <alignment horizontal="center" vertical="center"/>
    </xf>
    <xf numFmtId="0" fontId="57" fillId="2" borderId="11" xfId="2" applyNumberFormat="1" applyFont="1" applyFill="1" applyBorder="1" applyAlignment="1" applyProtection="1">
      <alignment horizontal="center" vertical="center"/>
    </xf>
    <xf numFmtId="9" fontId="23" fillId="2" borderId="5" xfId="1" applyFont="1" applyFill="1" applyBorder="1" applyAlignment="1" applyProtection="1">
      <alignment horizontal="center" vertical="center"/>
    </xf>
    <xf numFmtId="10" fontId="13" fillId="2" borderId="11" xfId="1" applyNumberFormat="1" applyFont="1" applyFill="1" applyBorder="1" applyAlignment="1" applyProtection="1">
      <alignment horizontal="center" vertical="center"/>
    </xf>
    <xf numFmtId="10" fontId="35" fillId="0" borderId="71" xfId="1" applyNumberFormat="1" applyFont="1" applyFill="1" applyBorder="1" applyAlignment="1" applyProtection="1">
      <alignment horizontal="center" vertical="center"/>
    </xf>
    <xf numFmtId="10" fontId="35" fillId="0" borderId="72" xfId="1" applyNumberFormat="1" applyFont="1" applyFill="1" applyBorder="1" applyAlignment="1" applyProtection="1">
      <alignment horizontal="center" vertical="center"/>
    </xf>
    <xf numFmtId="10" fontId="43" fillId="2" borderId="2" xfId="1" applyNumberFormat="1" applyFont="1" applyFill="1" applyBorder="1" applyAlignment="1" applyProtection="1">
      <alignment horizontal="right" vertical="center" wrapText="1"/>
    </xf>
    <xf numFmtId="0" fontId="43" fillId="8" borderId="2" xfId="16" applyFont="1" applyFill="1" applyBorder="1" applyAlignment="1">
      <alignment horizontal="center" vertical="center"/>
    </xf>
    <xf numFmtId="9" fontId="43" fillId="8" borderId="3" xfId="16" applyNumberFormat="1" applyFont="1" applyFill="1" applyBorder="1" applyAlignment="1">
      <alignment horizontal="center" vertical="center" wrapText="1"/>
    </xf>
    <xf numFmtId="0" fontId="43" fillId="0" borderId="3" xfId="16" applyFont="1" applyBorder="1" applyAlignment="1">
      <alignment horizontal="center" vertical="center" wrapText="1"/>
    </xf>
    <xf numFmtId="0" fontId="43" fillId="0" borderId="0" xfId="0" applyFont="1" applyAlignment="1">
      <alignment horizontal="center" vertical="center"/>
    </xf>
    <xf numFmtId="9" fontId="43" fillId="2" borderId="4" xfId="16" applyNumberFormat="1" applyFont="1" applyFill="1" applyBorder="1" applyAlignment="1">
      <alignment horizontal="center" vertical="center" wrapText="1"/>
    </xf>
    <xf numFmtId="0" fontId="43" fillId="0" borderId="0" xfId="0" applyFont="1" applyAlignment="1">
      <alignment vertical="center"/>
    </xf>
    <xf numFmtId="9" fontId="43" fillId="2" borderId="4" xfId="1" applyFont="1" applyFill="1" applyBorder="1" applyAlignment="1">
      <alignment horizontal="center" vertical="center" wrapText="1"/>
    </xf>
    <xf numFmtId="9" fontId="43" fillId="0" borderId="3" xfId="1" applyFont="1" applyFill="1" applyBorder="1" applyAlignment="1">
      <alignment horizontal="center" vertical="center" wrapText="1"/>
    </xf>
    <xf numFmtId="14" fontId="33" fillId="2" borderId="50" xfId="0" applyNumberFormat="1" applyFont="1" applyFill="1" applyBorder="1" applyAlignment="1">
      <alignment horizontal="justify" vertical="center"/>
    </xf>
    <xf numFmtId="0" fontId="33" fillId="2" borderId="50" xfId="0" applyFont="1" applyFill="1" applyBorder="1" applyAlignment="1">
      <alignment horizontal="center" vertical="center"/>
    </xf>
    <xf numFmtId="10" fontId="35" fillId="2" borderId="54" xfId="1" applyNumberFormat="1" applyFont="1" applyFill="1" applyBorder="1" applyAlignment="1" applyProtection="1">
      <alignment horizontal="center" vertical="center"/>
    </xf>
    <xf numFmtId="10" fontId="35" fillId="4" borderId="54" xfId="1" applyNumberFormat="1" applyFont="1" applyFill="1" applyBorder="1" applyAlignment="1" applyProtection="1">
      <alignment horizontal="center" vertical="center"/>
      <protection locked="0"/>
    </xf>
    <xf numFmtId="166" fontId="35" fillId="2" borderId="61" xfId="1" applyNumberFormat="1" applyFont="1" applyFill="1" applyBorder="1" applyAlignment="1" applyProtection="1">
      <alignment horizontal="center" vertical="center"/>
    </xf>
    <xf numFmtId="10" fontId="13" fillId="2" borderId="9" xfId="1" applyNumberFormat="1" applyFont="1" applyFill="1" applyBorder="1" applyAlignment="1" applyProtection="1">
      <alignment horizontal="center" vertical="center"/>
    </xf>
    <xf numFmtId="10" fontId="23" fillId="4" borderId="2" xfId="1" applyNumberFormat="1" applyFont="1" applyFill="1" applyBorder="1" applyAlignment="1" applyProtection="1">
      <alignment horizontal="center" vertical="center"/>
      <protection locked="0"/>
    </xf>
    <xf numFmtId="10" fontId="13" fillId="2" borderId="82" xfId="1" applyNumberFormat="1" applyFont="1" applyFill="1" applyBorder="1" applyAlignment="1" applyProtection="1">
      <alignment horizontal="center" vertical="center"/>
    </xf>
    <xf numFmtId="10" fontId="23" fillId="4" borderId="57" xfId="1" applyNumberFormat="1" applyFont="1" applyFill="1" applyBorder="1" applyAlignment="1" applyProtection="1">
      <alignment horizontal="center" vertical="center"/>
      <protection locked="0"/>
    </xf>
    <xf numFmtId="10" fontId="23" fillId="2" borderId="83" xfId="1" applyNumberFormat="1" applyFont="1" applyFill="1" applyBorder="1" applyAlignment="1" applyProtection="1">
      <alignment horizontal="center" vertical="center"/>
    </xf>
    <xf numFmtId="10" fontId="23" fillId="2" borderId="84" xfId="1" applyNumberFormat="1" applyFont="1" applyFill="1" applyBorder="1" applyAlignment="1" applyProtection="1">
      <alignment horizontal="center" vertical="center"/>
    </xf>
    <xf numFmtId="10" fontId="13" fillId="2" borderId="19" xfId="1" applyNumberFormat="1" applyFont="1" applyFill="1" applyBorder="1" applyAlignment="1" applyProtection="1">
      <alignment horizontal="center" vertical="center"/>
    </xf>
    <xf numFmtId="10" fontId="23" fillId="4" borderId="64" xfId="1" applyNumberFormat="1" applyFont="1" applyFill="1" applyBorder="1" applyAlignment="1" applyProtection="1">
      <alignment horizontal="center" vertical="center"/>
      <protection locked="0"/>
    </xf>
    <xf numFmtId="10" fontId="23" fillId="2" borderId="85" xfId="1" applyNumberFormat="1" applyFont="1" applyFill="1" applyBorder="1" applyAlignment="1" applyProtection="1">
      <alignment horizontal="center" vertical="center"/>
    </xf>
    <xf numFmtId="9" fontId="23" fillId="2" borderId="59" xfId="1" applyFont="1" applyFill="1" applyBorder="1" applyAlignment="1" applyProtection="1">
      <alignment horizontal="center" vertical="center"/>
    </xf>
    <xf numFmtId="9" fontId="23" fillId="2" borderId="80" xfId="1" applyFont="1" applyFill="1" applyBorder="1" applyAlignment="1" applyProtection="1">
      <alignment horizontal="center" vertical="center"/>
    </xf>
    <xf numFmtId="9" fontId="23" fillId="2" borderId="77" xfId="1" applyFont="1" applyFill="1" applyBorder="1" applyAlignment="1" applyProtection="1">
      <alignment horizontal="center" vertical="center"/>
    </xf>
    <xf numFmtId="0" fontId="40" fillId="2" borderId="0" xfId="0" applyFont="1" applyFill="1" applyAlignment="1" applyProtection="1">
      <alignment vertical="center" wrapText="1"/>
      <protection locked="0"/>
    </xf>
    <xf numFmtId="0" fontId="31"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36" fillId="2" borderId="0" xfId="0" applyFont="1" applyFill="1" applyAlignment="1" applyProtection="1">
      <alignment vertical="center" wrapText="1"/>
      <protection locked="0"/>
    </xf>
    <xf numFmtId="0" fontId="41" fillId="2" borderId="0" xfId="0" applyFont="1" applyFill="1" applyProtection="1">
      <protection locked="0"/>
    </xf>
    <xf numFmtId="0" fontId="39" fillId="0" borderId="0" xfId="0" applyFont="1" applyAlignment="1">
      <alignment horizontal="center"/>
    </xf>
    <xf numFmtId="0" fontId="39" fillId="2" borderId="0" xfId="0" applyFont="1" applyFill="1" applyAlignment="1">
      <alignment horizontal="center"/>
    </xf>
    <xf numFmtId="0" fontId="56" fillId="15" borderId="10"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6" fillId="20" borderId="10" xfId="0" applyFont="1" applyFill="1" applyBorder="1" applyAlignment="1">
      <alignment horizontal="center" vertical="center" wrapText="1"/>
    </xf>
    <xf numFmtId="0" fontId="38" fillId="22" borderId="66" xfId="0" applyFont="1" applyFill="1" applyBorder="1" applyAlignment="1">
      <alignment horizontal="center" vertical="center" wrapText="1"/>
    </xf>
    <xf numFmtId="0" fontId="39" fillId="13" borderId="10"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9" fillId="2" borderId="0" xfId="0" applyFont="1" applyFill="1" applyAlignment="1">
      <alignment horizontal="center" wrapText="1"/>
    </xf>
    <xf numFmtId="0" fontId="39" fillId="0" borderId="0" xfId="0" applyFont="1" applyAlignment="1">
      <alignment horizontal="center" wrapText="1"/>
    </xf>
    <xf numFmtId="0" fontId="35" fillId="2" borderId="57" xfId="0" applyFont="1" applyFill="1" applyBorder="1" applyAlignment="1">
      <alignment horizontal="center" vertical="center" wrapText="1"/>
    </xf>
    <xf numFmtId="0" fontId="43" fillId="0" borderId="57" xfId="0" applyFont="1" applyBorder="1" applyAlignment="1">
      <alignment horizontal="justify" vertical="center" wrapText="1"/>
    </xf>
    <xf numFmtId="9" fontId="35" fillId="2" borderId="71" xfId="1" applyFont="1" applyFill="1" applyBorder="1" applyAlignment="1" applyProtection="1">
      <alignment horizontal="center" vertical="center" wrapText="1"/>
    </xf>
    <xf numFmtId="0" fontId="35" fillId="2" borderId="10" xfId="0" applyFont="1" applyFill="1" applyBorder="1" applyAlignment="1">
      <alignment horizontal="center" vertical="center" wrapText="1"/>
    </xf>
    <xf numFmtId="0" fontId="43" fillId="0" borderId="10" xfId="0" applyFont="1" applyBorder="1" applyAlignment="1">
      <alignment horizontal="justify" vertical="center" wrapText="1"/>
    </xf>
    <xf numFmtId="9" fontId="35" fillId="2" borderId="5" xfId="1" applyFont="1" applyFill="1" applyBorder="1" applyAlignment="1" applyProtection="1">
      <alignment horizontal="center" vertical="center" wrapText="1"/>
    </xf>
    <xf numFmtId="0" fontId="35" fillId="2" borderId="76" xfId="0" applyFont="1" applyFill="1" applyBorder="1" applyAlignment="1">
      <alignment horizontal="center" vertical="center" wrapText="1"/>
    </xf>
    <xf numFmtId="0" fontId="35" fillId="2" borderId="76" xfId="0" applyFont="1" applyFill="1" applyBorder="1" applyAlignment="1">
      <alignment vertical="center" wrapText="1"/>
    </xf>
    <xf numFmtId="0" fontId="35" fillId="2" borderId="2" xfId="0" applyFont="1" applyFill="1" applyBorder="1" applyAlignment="1">
      <alignment horizontal="center" vertical="center" wrapText="1"/>
    </xf>
    <xf numFmtId="0" fontId="35" fillId="2" borderId="2" xfId="0" applyFont="1" applyFill="1" applyBorder="1" applyAlignment="1">
      <alignment vertical="center" wrapText="1"/>
    </xf>
    <xf numFmtId="0" fontId="35" fillId="2" borderId="64" xfId="0" applyFont="1" applyFill="1" applyBorder="1" applyAlignment="1">
      <alignment horizontal="center" vertical="center" wrapText="1"/>
    </xf>
    <xf numFmtId="0" fontId="35" fillId="2" borderId="19" xfId="0" applyFont="1" applyFill="1" applyBorder="1" applyAlignment="1">
      <alignment vertical="center" wrapText="1"/>
    </xf>
    <xf numFmtId="0" fontId="35" fillId="2" borderId="63" xfId="0" applyFont="1" applyFill="1" applyBorder="1" applyAlignment="1">
      <alignment vertical="center" wrapText="1"/>
    </xf>
    <xf numFmtId="10" fontId="35" fillId="2" borderId="68" xfId="0" applyNumberFormat="1" applyFont="1" applyFill="1" applyBorder="1" applyAlignment="1">
      <alignment horizontal="center" vertical="center"/>
    </xf>
    <xf numFmtId="10" fontId="35" fillId="2" borderId="65" xfId="0" applyNumberFormat="1" applyFont="1" applyFill="1" applyBorder="1" applyAlignment="1">
      <alignment horizontal="center" vertical="center"/>
    </xf>
    <xf numFmtId="10" fontId="13" fillId="2" borderId="61" xfId="0" applyNumberFormat="1" applyFont="1" applyFill="1" applyBorder="1" applyAlignment="1">
      <alignment horizontal="center" vertical="center"/>
    </xf>
    <xf numFmtId="10" fontId="13" fillId="2" borderId="80" xfId="0" applyNumberFormat="1" applyFont="1" applyFill="1" applyBorder="1" applyAlignment="1">
      <alignment horizontal="center" vertical="center"/>
    </xf>
    <xf numFmtId="10" fontId="35" fillId="2" borderId="56" xfId="0" applyNumberFormat="1" applyFont="1" applyFill="1" applyBorder="1" applyAlignment="1">
      <alignment vertical="center" wrapText="1"/>
    </xf>
    <xf numFmtId="10" fontId="35" fillId="2" borderId="57" xfId="0" applyNumberFormat="1" applyFont="1" applyFill="1" applyBorder="1" applyAlignment="1">
      <alignment vertical="center" wrapText="1"/>
    </xf>
    <xf numFmtId="9" fontId="35" fillId="2" borderId="57" xfId="1" applyFont="1" applyFill="1" applyBorder="1" applyAlignment="1" applyProtection="1">
      <alignment vertical="center" wrapText="1"/>
    </xf>
    <xf numFmtId="10" fontId="35" fillId="2" borderId="62" xfId="0" applyNumberFormat="1" applyFont="1" applyFill="1" applyBorder="1" applyAlignment="1">
      <alignment vertical="center" wrapText="1"/>
    </xf>
    <xf numFmtId="10" fontId="35" fillId="2" borderId="63" xfId="0" applyNumberFormat="1" applyFont="1" applyFill="1" applyBorder="1" applyAlignment="1">
      <alignment vertical="center" wrapText="1"/>
    </xf>
    <xf numFmtId="9" fontId="35" fillId="2" borderId="63" xfId="1" applyFont="1" applyFill="1" applyBorder="1" applyAlignment="1" applyProtection="1">
      <alignment vertical="center" wrapText="1"/>
    </xf>
    <xf numFmtId="9" fontId="35" fillId="2" borderId="56" xfId="0" applyNumberFormat="1" applyFont="1" applyFill="1" applyBorder="1" applyAlignment="1">
      <alignment vertical="center" wrapText="1"/>
    </xf>
    <xf numFmtId="9" fontId="35" fillId="2" borderId="57" xfId="0" applyNumberFormat="1" applyFont="1" applyFill="1" applyBorder="1" applyAlignment="1">
      <alignment vertical="center" wrapText="1"/>
    </xf>
    <xf numFmtId="9" fontId="35" fillId="2" borderId="60" xfId="0" applyNumberFormat="1" applyFont="1" applyFill="1" applyBorder="1" applyAlignment="1">
      <alignment vertical="center" wrapText="1"/>
    </xf>
    <xf numFmtId="9" fontId="35" fillId="2" borderId="2" xfId="0" applyNumberFormat="1" applyFont="1" applyFill="1" applyBorder="1" applyAlignment="1">
      <alignment vertical="center" wrapText="1"/>
    </xf>
    <xf numFmtId="9" fontId="35" fillId="2" borderId="2" xfId="1" applyFont="1" applyFill="1" applyBorder="1" applyAlignment="1" applyProtection="1">
      <alignment vertical="center" wrapText="1"/>
    </xf>
    <xf numFmtId="9" fontId="35" fillId="2" borderId="62" xfId="0" applyNumberFormat="1" applyFont="1" applyFill="1" applyBorder="1" applyAlignment="1">
      <alignment vertical="center" wrapText="1"/>
    </xf>
    <xf numFmtId="9" fontId="35" fillId="2" borderId="63" xfId="0" applyNumberFormat="1" applyFont="1" applyFill="1" applyBorder="1" applyAlignment="1">
      <alignment vertical="center" wrapText="1"/>
    </xf>
    <xf numFmtId="9" fontId="35" fillId="2" borderId="11" xfId="0" applyNumberFormat="1" applyFont="1" applyFill="1" applyBorder="1" applyAlignment="1">
      <alignment vertical="center" wrapText="1"/>
    </xf>
    <xf numFmtId="9" fontId="35" fillId="2" borderId="11" xfId="1" applyFont="1" applyFill="1" applyBorder="1" applyAlignment="1" applyProtection="1">
      <alignment vertical="center" wrapText="1"/>
    </xf>
    <xf numFmtId="9" fontId="35" fillId="2" borderId="67" xfId="0" applyNumberFormat="1" applyFont="1" applyFill="1" applyBorder="1" applyAlignment="1">
      <alignment vertical="center" wrapText="1"/>
    </xf>
    <xf numFmtId="10" fontId="13" fillId="4" borderId="10" xfId="1" applyNumberFormat="1" applyFont="1" applyFill="1" applyBorder="1" applyAlignment="1" applyProtection="1">
      <alignment horizontal="center" vertical="center"/>
      <protection locked="0"/>
    </xf>
    <xf numFmtId="9" fontId="13" fillId="2" borderId="80" xfId="1" applyFont="1" applyFill="1" applyBorder="1" applyAlignment="1" applyProtection="1">
      <alignment horizontal="center" vertical="center"/>
    </xf>
    <xf numFmtId="9" fontId="13" fillId="2" borderId="77" xfId="1" applyFont="1" applyFill="1" applyBorder="1" applyAlignment="1" applyProtection="1">
      <alignment horizontal="center" vertical="center"/>
    </xf>
    <xf numFmtId="10" fontId="13" fillId="4" borderId="2" xfId="1" applyNumberFormat="1" applyFont="1" applyFill="1" applyBorder="1" applyAlignment="1" applyProtection="1">
      <alignment horizontal="center" vertical="center"/>
      <protection locked="0"/>
    </xf>
    <xf numFmtId="9" fontId="13" fillId="2" borderId="68" xfId="1" applyFont="1" applyFill="1" applyBorder="1" applyAlignment="1" applyProtection="1">
      <alignment horizontal="center" vertical="center"/>
    </xf>
    <xf numFmtId="10" fontId="13" fillId="4" borderId="63" xfId="1" applyNumberFormat="1" applyFont="1" applyFill="1" applyBorder="1" applyAlignment="1" applyProtection="1">
      <alignment horizontal="center" vertical="center"/>
      <protection locked="0"/>
    </xf>
    <xf numFmtId="10" fontId="13" fillId="4" borderId="57" xfId="1" applyNumberFormat="1" applyFont="1" applyFill="1" applyBorder="1" applyAlignment="1" applyProtection="1">
      <alignment horizontal="center" vertical="center"/>
      <protection locked="0"/>
    </xf>
    <xf numFmtId="10" fontId="13" fillId="2" borderId="87" xfId="0" applyNumberFormat="1" applyFont="1" applyFill="1" applyBorder="1" applyAlignment="1">
      <alignment horizontal="center" vertical="center"/>
    </xf>
    <xf numFmtId="0" fontId="33" fillId="2" borderId="0" xfId="0" applyFont="1" applyFill="1"/>
    <xf numFmtId="0" fontId="39" fillId="15" borderId="2" xfId="0" applyFont="1" applyFill="1" applyBorder="1" applyAlignment="1">
      <alignment vertical="center" wrapText="1"/>
    </xf>
    <xf numFmtId="0" fontId="39" fillId="3" borderId="2"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32" fillId="2" borderId="0" xfId="0" applyFont="1" applyFill="1"/>
    <xf numFmtId="10" fontId="33" fillId="2"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justify" vertical="center" wrapText="1"/>
    </xf>
    <xf numFmtId="0" fontId="33" fillId="0" borderId="2" xfId="0" applyFont="1" applyBorder="1" applyAlignment="1">
      <alignment horizontal="left" vertical="center" wrapText="1"/>
    </xf>
    <xf numFmtId="0" fontId="33" fillId="2" borderId="2"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0" borderId="2" xfId="0" applyFont="1" applyBorder="1" applyAlignment="1">
      <alignment wrapText="1"/>
    </xf>
    <xf numFmtId="0" fontId="35" fillId="24" borderId="0" xfId="0" applyFont="1" applyFill="1" applyAlignment="1">
      <alignment horizontal="justify" vertical="center" wrapText="1"/>
    </xf>
    <xf numFmtId="0" fontId="35" fillId="0" borderId="0" xfId="0" applyFont="1" applyAlignment="1">
      <alignment horizontal="justify" vertical="center" wrapText="1"/>
    </xf>
    <xf numFmtId="0" fontId="35" fillId="25" borderId="0" xfId="0" applyFont="1" applyFill="1" applyAlignment="1">
      <alignment horizontal="justify" vertical="center" wrapText="1"/>
    </xf>
    <xf numFmtId="0" fontId="35" fillId="26" borderId="0" xfId="0" applyFont="1" applyFill="1" applyAlignment="1">
      <alignment horizontal="justify" vertical="center" wrapText="1"/>
    </xf>
    <xf numFmtId="0" fontId="35" fillId="27" borderId="0" xfId="0" applyFont="1" applyFill="1" applyAlignment="1">
      <alignment horizontal="justify" vertical="center" wrapText="1"/>
    </xf>
    <xf numFmtId="0" fontId="35" fillId="28" borderId="0" xfId="0" applyFont="1" applyFill="1" applyAlignment="1">
      <alignment horizontal="justify" vertical="center" wrapText="1"/>
    </xf>
    <xf numFmtId="0" fontId="38" fillId="29" borderId="50" xfId="0" applyFont="1" applyFill="1" applyBorder="1" applyAlignment="1">
      <alignment horizontal="center" vertical="center" wrapText="1"/>
    </xf>
    <xf numFmtId="0" fontId="38" fillId="30" borderId="50" xfId="0" applyFont="1" applyFill="1" applyBorder="1" applyAlignment="1">
      <alignment horizontal="center" vertical="center" wrapText="1"/>
    </xf>
    <xf numFmtId="0" fontId="38" fillId="31" borderId="50" xfId="0" applyFont="1" applyFill="1" applyBorder="1" applyAlignment="1">
      <alignment horizontal="center" vertical="center" wrapText="1"/>
    </xf>
    <xf numFmtId="0" fontId="59" fillId="15" borderId="50" xfId="0" applyFont="1" applyFill="1" applyBorder="1" applyAlignment="1">
      <alignment horizontal="center" vertical="center" wrapText="1"/>
    </xf>
    <xf numFmtId="0" fontId="57" fillId="2" borderId="57" xfId="2" applyNumberFormat="1" applyFont="1" applyFill="1" applyBorder="1" applyAlignment="1" applyProtection="1">
      <alignment horizontal="center" vertical="center" wrapText="1"/>
    </xf>
    <xf numFmtId="0" fontId="57" fillId="2" borderId="54" xfId="2" applyNumberFormat="1" applyFont="1" applyFill="1" applyBorder="1" applyAlignment="1" applyProtection="1">
      <alignment horizontal="center" vertical="center" wrapText="1"/>
    </xf>
    <xf numFmtId="0" fontId="57" fillId="2" borderId="63" xfId="2" applyNumberFormat="1" applyFont="1" applyFill="1" applyBorder="1" applyAlignment="1" applyProtection="1">
      <alignment horizontal="center" vertical="center" wrapText="1"/>
    </xf>
    <xf numFmtId="0" fontId="57" fillId="2" borderId="57" xfId="2" applyNumberFormat="1" applyFont="1" applyFill="1" applyBorder="1" applyAlignment="1" applyProtection="1">
      <alignment horizontal="center" vertical="center"/>
    </xf>
    <xf numFmtId="9" fontId="13" fillId="2" borderId="71" xfId="1" applyFont="1" applyFill="1" applyBorder="1" applyAlignment="1" applyProtection="1">
      <alignment horizontal="center" vertical="center"/>
    </xf>
    <xf numFmtId="10" fontId="13" fillId="2" borderId="57" xfId="1" applyNumberFormat="1" applyFont="1" applyFill="1" applyBorder="1" applyAlignment="1" applyProtection="1">
      <alignment horizontal="center" vertical="center"/>
    </xf>
    <xf numFmtId="10" fontId="13" fillId="2" borderId="58" xfId="1" applyNumberFormat="1" applyFont="1" applyFill="1" applyBorder="1" applyAlignment="1" applyProtection="1">
      <alignment horizontal="center" vertical="center"/>
      <protection locked="0"/>
    </xf>
    <xf numFmtId="10" fontId="13" fillId="2" borderId="57" xfId="1" applyNumberFormat="1" applyFont="1" applyFill="1" applyBorder="1" applyAlignment="1" applyProtection="1">
      <alignment horizontal="center" vertical="center"/>
      <protection locked="0"/>
    </xf>
    <xf numFmtId="9" fontId="13" fillId="2" borderId="59" xfId="1" applyFont="1" applyFill="1" applyBorder="1" applyAlignment="1" applyProtection="1">
      <alignment horizontal="center" vertical="center"/>
    </xf>
    <xf numFmtId="166" fontId="13" fillId="2" borderId="56" xfId="0" applyNumberFormat="1" applyFont="1" applyFill="1" applyBorder="1" applyAlignment="1">
      <alignment horizontal="center" vertical="center"/>
    </xf>
    <xf numFmtId="166" fontId="13" fillId="2" borderId="54" xfId="0" applyNumberFormat="1" applyFont="1" applyFill="1" applyBorder="1" applyAlignment="1">
      <alignment horizontal="center" vertical="center"/>
    </xf>
    <xf numFmtId="166" fontId="13" fillId="2" borderId="54" xfId="1" applyNumberFormat="1" applyFont="1" applyFill="1" applyBorder="1" applyAlignment="1" applyProtection="1">
      <alignment horizontal="center" vertical="center"/>
    </xf>
    <xf numFmtId="9" fontId="13" fillId="2" borderId="40" xfId="1" applyFont="1" applyFill="1" applyBorder="1" applyAlignment="1" applyProtection="1">
      <alignment horizontal="center" vertical="center"/>
    </xf>
    <xf numFmtId="10" fontId="13" fillId="2" borderId="54" xfId="1" applyNumberFormat="1" applyFont="1" applyFill="1" applyBorder="1" applyAlignment="1" applyProtection="1">
      <alignment horizontal="center" vertical="center"/>
    </xf>
    <xf numFmtId="10" fontId="13" fillId="2" borderId="2" xfId="1" applyNumberFormat="1" applyFont="1" applyFill="1" applyBorder="1" applyAlignment="1" applyProtection="1">
      <alignment horizontal="center" vertical="center"/>
      <protection locked="0"/>
    </xf>
    <xf numFmtId="10" fontId="13" fillId="2" borderId="11" xfId="1" applyNumberFormat="1" applyFont="1" applyFill="1" applyBorder="1" applyAlignment="1" applyProtection="1">
      <alignment horizontal="center" vertical="center"/>
      <protection locked="0"/>
    </xf>
    <xf numFmtId="9" fontId="13" fillId="2" borderId="86" xfId="1" applyFont="1" applyFill="1" applyBorder="1" applyAlignment="1" applyProtection="1">
      <alignment horizontal="center" vertical="center"/>
    </xf>
    <xf numFmtId="166" fontId="13" fillId="2" borderId="30" xfId="0" applyNumberFormat="1" applyFont="1" applyFill="1" applyBorder="1" applyAlignment="1">
      <alignment horizontal="center" vertical="center"/>
    </xf>
    <xf numFmtId="166" fontId="13" fillId="2" borderId="2" xfId="0" applyNumberFormat="1" applyFont="1" applyFill="1" applyBorder="1" applyAlignment="1">
      <alignment horizontal="center" vertical="center"/>
    </xf>
    <xf numFmtId="166" fontId="13" fillId="2" borderId="2" xfId="1" applyNumberFormat="1" applyFont="1" applyFill="1" applyBorder="1" applyAlignment="1" applyProtection="1">
      <alignment horizontal="center" vertical="center"/>
    </xf>
    <xf numFmtId="0" fontId="57" fillId="2" borderId="10" xfId="2" applyNumberFormat="1" applyFont="1" applyFill="1" applyBorder="1" applyAlignment="1" applyProtection="1">
      <alignment horizontal="center" vertical="center" wrapText="1"/>
    </xf>
    <xf numFmtId="9" fontId="13" fillId="2" borderId="5" xfId="1" applyFont="1" applyFill="1" applyBorder="1" applyAlignment="1" applyProtection="1">
      <alignment horizontal="center" vertical="center"/>
    </xf>
    <xf numFmtId="10" fontId="13" fillId="2" borderId="10" xfId="1" applyNumberFormat="1" applyFont="1" applyFill="1" applyBorder="1" applyAlignment="1" applyProtection="1">
      <alignment horizontal="center" vertical="center"/>
    </xf>
    <xf numFmtId="10" fontId="13" fillId="2" borderId="54" xfId="1" applyNumberFormat="1" applyFont="1" applyFill="1" applyBorder="1" applyAlignment="1" applyProtection="1">
      <alignment horizontal="center" vertical="center"/>
      <protection locked="0"/>
    </xf>
    <xf numFmtId="166" fontId="13" fillId="2" borderId="81" xfId="0" applyNumberFormat="1" applyFont="1" applyFill="1" applyBorder="1" applyAlignment="1">
      <alignment horizontal="center" vertical="center"/>
    </xf>
    <xf numFmtId="166" fontId="13" fillId="2" borderId="10" xfId="0" applyNumberFormat="1" applyFont="1" applyFill="1" applyBorder="1" applyAlignment="1">
      <alignment horizontal="center" vertical="center"/>
    </xf>
    <xf numFmtId="166" fontId="13" fillId="2" borderId="10" xfId="1" applyNumberFormat="1" applyFont="1" applyFill="1" applyBorder="1" applyAlignment="1" applyProtection="1">
      <alignment horizontal="center" vertical="center"/>
    </xf>
    <xf numFmtId="0" fontId="36" fillId="2" borderId="33" xfId="0" applyFont="1" applyFill="1" applyBorder="1" applyAlignment="1" applyProtection="1">
      <alignment vertical="center" wrapText="1"/>
      <protection locked="0"/>
    </xf>
    <xf numFmtId="166" fontId="13" fillId="2" borderId="32" xfId="0" applyNumberFormat="1" applyFont="1" applyFill="1" applyBorder="1" applyAlignment="1">
      <alignment horizontal="center" vertical="center"/>
    </xf>
    <xf numFmtId="166" fontId="13" fillId="2" borderId="57" xfId="0" applyNumberFormat="1" applyFont="1" applyFill="1" applyBorder="1" applyAlignment="1">
      <alignment horizontal="center" vertical="center"/>
    </xf>
    <xf numFmtId="166" fontId="13" fillId="2" borderId="57" xfId="1" applyNumberFormat="1" applyFont="1" applyFill="1" applyBorder="1" applyAlignment="1" applyProtection="1">
      <alignment horizontal="center" vertical="center"/>
    </xf>
    <xf numFmtId="10" fontId="13" fillId="2" borderId="10" xfId="1" applyNumberFormat="1" applyFont="1" applyFill="1" applyBorder="1" applyAlignment="1" applyProtection="1">
      <alignment horizontal="center" vertical="center"/>
      <protection locked="0"/>
    </xf>
    <xf numFmtId="9" fontId="13" fillId="2" borderId="87" xfId="1" applyFont="1" applyFill="1" applyBorder="1" applyAlignment="1" applyProtection="1">
      <alignment horizontal="center" vertical="center"/>
    </xf>
    <xf numFmtId="166" fontId="13" fillId="2" borderId="60" xfId="0" applyNumberFormat="1" applyFont="1" applyFill="1" applyBorder="1" applyAlignment="1">
      <alignment horizontal="center" vertical="center"/>
    </xf>
    <xf numFmtId="0" fontId="57" fillId="2" borderId="63" xfId="2" applyNumberFormat="1" applyFont="1" applyFill="1" applyBorder="1" applyAlignment="1" applyProtection="1">
      <alignment horizontal="center" vertical="center"/>
    </xf>
    <xf numFmtId="9" fontId="13" fillId="2" borderId="75" xfId="1" applyFont="1" applyFill="1" applyBorder="1" applyAlignment="1" applyProtection="1">
      <alignment horizontal="center" vertical="center"/>
    </xf>
    <xf numFmtId="10" fontId="13" fillId="2" borderId="63" xfId="1" applyNumberFormat="1" applyFont="1" applyFill="1" applyBorder="1" applyAlignment="1" applyProtection="1">
      <alignment horizontal="center" vertical="center"/>
      <protection locked="0"/>
    </xf>
    <xf numFmtId="10" fontId="13" fillId="2" borderId="64" xfId="1" applyNumberFormat="1" applyFont="1" applyFill="1" applyBorder="1" applyAlignment="1" applyProtection="1">
      <alignment horizontal="center" vertical="center"/>
      <protection locked="0"/>
    </xf>
    <xf numFmtId="0" fontId="41" fillId="2" borderId="19" xfId="0" applyFont="1" applyFill="1" applyBorder="1" applyProtection="1">
      <protection locked="0"/>
    </xf>
    <xf numFmtId="166" fontId="13" fillId="2" borderId="79" xfId="0" applyNumberFormat="1" applyFont="1" applyFill="1" applyBorder="1" applyAlignment="1">
      <alignment horizontal="center" vertical="center"/>
    </xf>
    <xf numFmtId="166" fontId="13" fillId="2" borderId="63" xfId="0" applyNumberFormat="1" applyFont="1" applyFill="1" applyBorder="1" applyAlignment="1">
      <alignment horizontal="center" vertical="center"/>
    </xf>
    <xf numFmtId="166" fontId="13" fillId="2" borderId="63" xfId="1" applyNumberFormat="1" applyFont="1" applyFill="1" applyBorder="1" applyAlignment="1" applyProtection="1">
      <alignment horizontal="center" vertical="center"/>
    </xf>
    <xf numFmtId="0" fontId="57" fillId="2" borderId="11" xfId="2" applyNumberFormat="1" applyFont="1" applyFill="1" applyBorder="1" applyAlignment="1" applyProtection="1">
      <alignment horizontal="center" vertical="center" wrapText="1"/>
    </xf>
    <xf numFmtId="9" fontId="13" fillId="2" borderId="7" xfId="1" applyFont="1" applyFill="1" applyBorder="1" applyAlignment="1" applyProtection="1">
      <alignment horizontal="center" vertical="center"/>
    </xf>
    <xf numFmtId="0" fontId="41" fillId="2" borderId="55" xfId="0" applyFont="1" applyFill="1" applyBorder="1" applyProtection="1">
      <protection locked="0"/>
    </xf>
    <xf numFmtId="10" fontId="13" fillId="2" borderId="63" xfId="1" applyNumberFormat="1" applyFont="1" applyFill="1" applyBorder="1" applyAlignment="1" applyProtection="1">
      <alignment horizontal="center" vertical="center"/>
    </xf>
    <xf numFmtId="9" fontId="13" fillId="2" borderId="65" xfId="1" applyFont="1" applyFill="1" applyBorder="1" applyAlignment="1" applyProtection="1">
      <alignment horizontal="center" vertical="center"/>
    </xf>
    <xf numFmtId="10" fontId="43" fillId="2" borderId="4" xfId="1" applyNumberFormat="1" applyFont="1" applyFill="1" applyBorder="1" applyAlignment="1">
      <alignment vertical="center" wrapText="1"/>
    </xf>
    <xf numFmtId="166" fontId="43" fillId="2" borderId="4" xfId="1" applyNumberFormat="1" applyFont="1" applyFill="1" applyBorder="1" applyAlignment="1">
      <alignment vertical="center" wrapText="1"/>
    </xf>
    <xf numFmtId="0" fontId="47" fillId="4" borderId="0" xfId="0" applyFont="1" applyFill="1" applyAlignment="1" applyProtection="1">
      <alignment horizontal="center" vertical="center" wrapText="1"/>
      <protection hidden="1"/>
    </xf>
    <xf numFmtId="0" fontId="46" fillId="18" borderId="9" xfId="0" applyFont="1" applyFill="1" applyBorder="1" applyAlignment="1">
      <alignment horizontal="center" vertical="center"/>
    </xf>
    <xf numFmtId="0" fontId="46" fillId="18" borderId="4" xfId="0" applyFont="1" applyFill="1" applyBorder="1" applyAlignment="1">
      <alignment horizontal="center" vertical="center"/>
    </xf>
    <xf numFmtId="0" fontId="48" fillId="2" borderId="0" xfId="0" applyFont="1" applyFill="1" applyAlignment="1" applyProtection="1">
      <alignment horizontal="center" wrapText="1"/>
      <protection hidden="1"/>
    </xf>
    <xf numFmtId="0" fontId="45" fillId="0" borderId="5" xfId="0" applyFont="1" applyBorder="1" applyAlignment="1">
      <alignment horizontal="justify" vertical="center" wrapText="1"/>
    </xf>
    <xf numFmtId="0" fontId="45" fillId="0" borderId="13" xfId="0" applyFont="1" applyBorder="1" applyAlignment="1">
      <alignment horizontal="justify" vertical="center" wrapText="1"/>
    </xf>
    <xf numFmtId="0" fontId="50" fillId="12" borderId="3" xfId="0" applyFont="1" applyFill="1" applyBorder="1" applyAlignment="1">
      <alignment horizontal="left" vertical="center" wrapText="1"/>
    </xf>
    <xf numFmtId="0" fontId="50" fillId="12" borderId="9" xfId="0" applyFont="1" applyFill="1" applyBorder="1" applyAlignment="1">
      <alignment horizontal="left" vertical="center" wrapText="1"/>
    </xf>
    <xf numFmtId="0" fontId="50" fillId="12" borderId="4" xfId="0" applyFont="1" applyFill="1" applyBorder="1" applyAlignment="1">
      <alignment horizontal="left" vertical="center" wrapText="1"/>
    </xf>
    <xf numFmtId="0" fontId="51" fillId="2" borderId="3" xfId="0" applyFont="1" applyFill="1" applyBorder="1" applyAlignment="1">
      <alignment horizontal="justify" vertical="center" wrapText="1"/>
    </xf>
    <xf numFmtId="0" fontId="51" fillId="2" borderId="9" xfId="0" applyFont="1" applyFill="1" applyBorder="1" applyAlignment="1">
      <alignment horizontal="justify" vertical="center" wrapText="1"/>
    </xf>
    <xf numFmtId="0" fontId="51" fillId="2" borderId="4" xfId="0" applyFont="1" applyFill="1" applyBorder="1" applyAlignment="1">
      <alignment horizontal="justify" vertical="center" wrapText="1"/>
    </xf>
    <xf numFmtId="0" fontId="54" fillId="4" borderId="0" xfId="0" applyFont="1" applyFill="1" applyAlignment="1" applyProtection="1">
      <alignment horizontal="center" vertical="center" wrapText="1"/>
      <protection hidden="1"/>
    </xf>
    <xf numFmtId="0" fontId="45" fillId="2" borderId="2" xfId="0" applyFont="1" applyFill="1" applyBorder="1" applyAlignment="1" applyProtection="1">
      <alignment horizontal="center" vertical="center"/>
      <protection hidden="1"/>
    </xf>
    <xf numFmtId="0" fontId="46" fillId="0" borderId="3" xfId="0" applyFont="1" applyBorder="1" applyAlignment="1">
      <alignment horizontal="center" vertical="center"/>
    </xf>
    <xf numFmtId="0" fontId="46" fillId="0" borderId="9" xfId="0" applyFont="1" applyBorder="1" applyAlignment="1">
      <alignment horizontal="center" vertical="center"/>
    </xf>
    <xf numFmtId="0" fontId="50" fillId="12" borderId="5" xfId="0" applyFont="1" applyFill="1" applyBorder="1" applyAlignment="1">
      <alignment horizontal="center" vertical="center" wrapText="1"/>
    </xf>
    <xf numFmtId="0" fontId="50" fillId="12" borderId="13" xfId="0" applyFont="1" applyFill="1" applyBorder="1" applyAlignment="1">
      <alignment horizontal="center" vertical="center" wrapText="1"/>
    </xf>
    <xf numFmtId="0" fontId="50" fillId="12" borderId="7" xfId="0" applyFont="1" applyFill="1" applyBorder="1" applyAlignment="1">
      <alignment horizontal="center" vertical="center" wrapText="1"/>
    </xf>
    <xf numFmtId="0" fontId="50" fillId="12" borderId="12" xfId="0" applyFont="1" applyFill="1" applyBorder="1" applyAlignment="1">
      <alignment horizontal="center" vertical="center" wrapText="1"/>
    </xf>
    <xf numFmtId="0" fontId="45" fillId="0" borderId="2" xfId="0" applyFont="1" applyBorder="1" applyAlignment="1">
      <alignment horizontal="justify" vertical="center" wrapText="1"/>
    </xf>
    <xf numFmtId="0" fontId="51" fillId="2" borderId="2" xfId="0" applyFont="1" applyFill="1" applyBorder="1" applyAlignment="1">
      <alignment horizontal="justify" vertical="center" wrapText="1"/>
    </xf>
    <xf numFmtId="0" fontId="46" fillId="0" borderId="4" xfId="0" applyFont="1" applyBorder="1" applyAlignment="1">
      <alignment horizontal="center" vertical="center"/>
    </xf>
    <xf numFmtId="0" fontId="39" fillId="2" borderId="51" xfId="0" applyFont="1" applyFill="1" applyBorder="1" applyAlignment="1">
      <alignment horizontal="center" vertical="center"/>
    </xf>
    <xf numFmtId="0" fontId="39" fillId="2" borderId="52" xfId="0" applyFont="1" applyFill="1" applyBorder="1" applyAlignment="1">
      <alignment horizontal="center" vertical="center"/>
    </xf>
    <xf numFmtId="0" fontId="39" fillId="2" borderId="53" xfId="0" applyFont="1" applyFill="1" applyBorder="1" applyAlignment="1">
      <alignment horizontal="center" vertical="center"/>
    </xf>
    <xf numFmtId="0" fontId="43" fillId="0" borderId="3" xfId="0" applyFont="1" applyBorder="1" applyAlignment="1">
      <alignment horizontal="justify" vertical="center"/>
    </xf>
    <xf numFmtId="0" fontId="43" fillId="0" borderId="4" xfId="0" applyFont="1" applyBorder="1" applyAlignment="1">
      <alignment horizontal="justify" vertical="center"/>
    </xf>
    <xf numFmtId="0" fontId="43" fillId="8" borderId="3" xfId="16" applyFont="1" applyFill="1" applyBorder="1" applyAlignment="1">
      <alignment horizontal="justify" vertical="center" wrapText="1"/>
    </xf>
    <xf numFmtId="0" fontId="43" fillId="8" borderId="4" xfId="16" applyFont="1" applyFill="1" applyBorder="1" applyAlignment="1">
      <alignment horizontal="justify" vertical="center"/>
    </xf>
    <xf numFmtId="0" fontId="43" fillId="8" borderId="9" xfId="16" applyFont="1" applyFill="1" applyBorder="1" applyAlignment="1">
      <alignment horizontal="justify" vertical="center" wrapText="1"/>
    </xf>
    <xf numFmtId="0" fontId="43" fillId="8" borderId="4" xfId="16" applyFont="1" applyFill="1" applyBorder="1" applyAlignment="1">
      <alignment horizontal="justify" vertical="center" wrapText="1"/>
    </xf>
    <xf numFmtId="9" fontId="43" fillId="8" borderId="3" xfId="18" applyFont="1" applyFill="1" applyBorder="1" applyAlignment="1">
      <alignment horizontal="justify" vertical="center" wrapText="1"/>
    </xf>
    <xf numFmtId="9" fontId="43" fillId="8" borderId="4" xfId="18" applyFont="1" applyFill="1" applyBorder="1" applyAlignment="1">
      <alignment horizontal="justify" vertical="center"/>
    </xf>
    <xf numFmtId="0" fontId="39" fillId="12" borderId="3" xfId="0" applyFont="1" applyFill="1" applyBorder="1" applyAlignment="1">
      <alignment horizontal="left" vertical="center" wrapText="1"/>
    </xf>
    <xf numFmtId="0" fontId="39" fillId="12" borderId="9" xfId="0" applyFont="1" applyFill="1" applyBorder="1" applyAlignment="1">
      <alignment horizontal="left" vertical="center" wrapText="1"/>
    </xf>
    <xf numFmtId="0" fontId="39" fillId="12" borderId="4" xfId="0" applyFont="1" applyFill="1" applyBorder="1" applyAlignment="1">
      <alignment horizontal="left" vertical="center" wrapText="1"/>
    </xf>
    <xf numFmtId="0" fontId="39" fillId="12" borderId="5" xfId="0" applyFont="1" applyFill="1" applyBorder="1" applyAlignment="1">
      <alignment horizontal="center" vertical="center" wrapText="1"/>
    </xf>
    <xf numFmtId="0" fontId="39" fillId="12" borderId="13"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39" fillId="12" borderId="3"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2" borderId="4" xfId="0" applyFont="1" applyFill="1" applyBorder="1" applyAlignment="1">
      <alignment horizontal="center" vertical="center" wrapText="1"/>
    </xf>
    <xf numFmtId="0" fontId="43" fillId="0" borderId="3" xfId="0" applyFont="1" applyBorder="1" applyAlignment="1">
      <alignment horizontal="center" vertical="center"/>
    </xf>
    <xf numFmtId="0" fontId="43" fillId="0" borderId="9" xfId="0" applyFont="1" applyBorder="1" applyAlignment="1">
      <alignment horizontal="center" vertical="center"/>
    </xf>
    <xf numFmtId="0" fontId="43" fillId="0" borderId="4" xfId="0" applyFont="1" applyBorder="1" applyAlignment="1">
      <alignment horizontal="center" vertical="center"/>
    </xf>
    <xf numFmtId="0" fontId="43" fillId="2" borderId="3" xfId="16" applyFont="1" applyFill="1" applyBorder="1" applyAlignment="1">
      <alignment horizontal="center" vertical="center" wrapText="1"/>
    </xf>
    <xf numFmtId="0" fontId="43" fillId="2" borderId="9" xfId="16" applyFont="1" applyFill="1" applyBorder="1" applyAlignment="1">
      <alignment horizontal="center" vertical="center" wrapText="1"/>
    </xf>
    <xf numFmtId="0" fontId="43" fillId="2" borderId="4" xfId="16" applyFont="1" applyFill="1" applyBorder="1" applyAlignment="1">
      <alignment horizontal="center" vertical="center" wrapText="1"/>
    </xf>
    <xf numFmtId="0" fontId="43" fillId="0" borderId="2" xfId="0" applyFont="1" applyBorder="1" applyAlignment="1">
      <alignment horizontal="justify" vertical="center"/>
    </xf>
    <xf numFmtId="0" fontId="39" fillId="12" borderId="3" xfId="0" applyFont="1" applyFill="1" applyBorder="1" applyAlignment="1">
      <alignment horizontal="justify" vertical="center" wrapText="1"/>
    </xf>
    <xf numFmtId="0" fontId="39" fillId="12" borderId="4" xfId="0" applyFont="1" applyFill="1" applyBorder="1" applyAlignment="1">
      <alignment horizontal="justify" vertical="center" wrapText="1"/>
    </xf>
    <xf numFmtId="0" fontId="39" fillId="12" borderId="9" xfId="0" applyFont="1" applyFill="1" applyBorder="1" applyAlignment="1">
      <alignment horizontal="justify" vertical="center" wrapText="1"/>
    </xf>
    <xf numFmtId="0" fontId="43" fillId="0" borderId="2" xfId="16" applyFont="1" applyBorder="1" applyAlignment="1">
      <alignment horizontal="center" vertical="center" wrapText="1"/>
    </xf>
    <xf numFmtId="0" fontId="43" fillId="0" borderId="2" xfId="16" applyFont="1" applyBorder="1" applyAlignment="1">
      <alignment horizontal="justify" vertical="center" wrapText="1"/>
    </xf>
    <xf numFmtId="0" fontId="43" fillId="0" borderId="3" xfId="16" applyFont="1" applyBorder="1" applyAlignment="1">
      <alignment horizontal="justify" vertical="center" wrapText="1"/>
    </xf>
    <xf numFmtId="0" fontId="43" fillId="0" borderId="4" xfId="16" applyFont="1" applyBorder="1" applyAlignment="1">
      <alignment horizontal="justify" vertical="center" wrapText="1"/>
    </xf>
    <xf numFmtId="0" fontId="43" fillId="2" borderId="2" xfId="16" applyFont="1" applyFill="1" applyBorder="1" applyAlignment="1">
      <alignment horizontal="justify" vertical="center" wrapText="1"/>
    </xf>
    <xf numFmtId="166" fontId="43" fillId="2" borderId="2" xfId="18" applyNumberFormat="1" applyFont="1" applyFill="1" applyBorder="1" applyAlignment="1">
      <alignment horizontal="justify" vertical="center" wrapText="1"/>
    </xf>
    <xf numFmtId="0" fontId="43" fillId="8" borderId="3" xfId="16" applyFont="1" applyFill="1" applyBorder="1" applyAlignment="1">
      <alignment horizontal="center" vertical="center"/>
    </xf>
    <xf numFmtId="0" fontId="43" fillId="8" borderId="4" xfId="16" applyFont="1" applyFill="1" applyBorder="1" applyAlignment="1">
      <alignment horizontal="center" vertical="center"/>
    </xf>
    <xf numFmtId="166" fontId="43" fillId="0" borderId="2" xfId="18" applyNumberFormat="1" applyFont="1" applyFill="1" applyBorder="1" applyAlignment="1">
      <alignment horizontal="center" vertical="center" wrapText="1"/>
    </xf>
    <xf numFmtId="0" fontId="43" fillId="2" borderId="3" xfId="16" applyFont="1" applyFill="1" applyBorder="1" applyAlignment="1">
      <alignment horizontal="justify" vertical="center" wrapText="1"/>
    </xf>
    <xf numFmtId="0" fontId="43" fillId="2" borderId="9" xfId="16" applyFont="1" applyFill="1" applyBorder="1" applyAlignment="1">
      <alignment horizontal="justify" vertical="center" wrapText="1"/>
    </xf>
    <xf numFmtId="0" fontId="43" fillId="2" borderId="4" xfId="16" applyFont="1" applyFill="1" applyBorder="1" applyAlignment="1">
      <alignment horizontal="justify" vertical="center" wrapText="1"/>
    </xf>
    <xf numFmtId="0" fontId="39" fillId="12" borderId="49"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39" fillId="0" borderId="9" xfId="0" applyFont="1" applyBorder="1" applyAlignment="1">
      <alignment horizontal="justify" vertical="center"/>
    </xf>
    <xf numFmtId="0" fontId="39" fillId="0" borderId="4" xfId="0" applyFont="1" applyBorder="1" applyAlignment="1">
      <alignment horizontal="justify" vertical="center"/>
    </xf>
    <xf numFmtId="0" fontId="43" fillId="8" borderId="2"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2" borderId="2" xfId="16" applyFont="1" applyFill="1" applyBorder="1" applyAlignment="1">
      <alignment horizontal="justify" vertical="center" wrapText="1"/>
    </xf>
    <xf numFmtId="0" fontId="39" fillId="0" borderId="2" xfId="16" applyFont="1" applyBorder="1" applyAlignment="1">
      <alignment horizontal="justify" vertical="center" wrapText="1"/>
    </xf>
    <xf numFmtId="0" fontId="43" fillId="8" borderId="2" xfId="16" applyFont="1" applyFill="1" applyBorder="1" applyAlignment="1">
      <alignment horizontal="justify" vertical="center"/>
    </xf>
    <xf numFmtId="0" fontId="39" fillId="12" borderId="43"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46" xfId="0" applyFont="1" applyFill="1" applyBorder="1" applyAlignment="1">
      <alignment horizontal="center" vertical="center" wrapText="1"/>
    </xf>
    <xf numFmtId="0" fontId="39" fillId="12" borderId="47" xfId="0" applyFont="1" applyFill="1" applyBorder="1" applyAlignment="1">
      <alignment horizontal="center" vertical="center" wrapText="1"/>
    </xf>
    <xf numFmtId="49" fontId="44" fillId="0" borderId="45"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43" fillId="2" borderId="5"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40" xfId="0" applyFont="1" applyFill="1" applyBorder="1" applyAlignment="1">
      <alignment horizontal="center" vertical="center"/>
    </xf>
    <xf numFmtId="0" fontId="43" fillId="2" borderId="0" xfId="0" applyFont="1" applyFill="1" applyAlignment="1">
      <alignment horizontal="center" vertical="center"/>
    </xf>
    <xf numFmtId="0" fontId="43" fillId="2" borderId="39"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2" xfId="0" applyFont="1" applyFill="1" applyBorder="1" applyAlignment="1">
      <alignment horizontal="right" vertical="center"/>
    </xf>
    <xf numFmtId="0" fontId="43" fillId="2" borderId="8" xfId="0" applyFont="1" applyFill="1" applyBorder="1" applyAlignment="1">
      <alignment horizontal="right" vertical="center"/>
    </xf>
    <xf numFmtId="0" fontId="43" fillId="0" borderId="3"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 xfId="0" applyFont="1" applyBorder="1" applyAlignment="1">
      <alignment horizontal="center" vertical="center" wrapText="1"/>
    </xf>
    <xf numFmtId="0" fontId="33" fillId="2" borderId="51"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33" fillId="2" borderId="53" xfId="0" applyFont="1" applyFill="1" applyBorder="1" applyAlignment="1">
      <alignment horizontal="center" vertical="center" wrapText="1"/>
    </xf>
    <xf numFmtId="166" fontId="43" fillId="0" borderId="2" xfId="18" applyNumberFormat="1" applyFont="1" applyFill="1" applyBorder="1" applyAlignment="1">
      <alignment horizontal="justify" vertical="center" wrapText="1"/>
    </xf>
    <xf numFmtId="0" fontId="39" fillId="0" borderId="4" xfId="16" applyFont="1" applyBorder="1" applyAlignment="1">
      <alignment horizontal="justify" vertical="center" wrapText="1"/>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43" fillId="8" borderId="3" xfId="16" applyFont="1" applyFill="1" applyBorder="1" applyAlignment="1">
      <alignment horizontal="center" vertical="center" wrapText="1"/>
    </xf>
    <xf numFmtId="0" fontId="39" fillId="8" borderId="4" xfId="16" applyFont="1" applyFill="1" applyBorder="1" applyAlignment="1">
      <alignment horizontal="center" vertical="center" wrapText="1"/>
    </xf>
    <xf numFmtId="0" fontId="43" fillId="8" borderId="2" xfId="16" applyFont="1" applyFill="1" applyBorder="1" applyAlignment="1">
      <alignment horizontal="center" vertical="center" wrapText="1"/>
    </xf>
    <xf numFmtId="0" fontId="39" fillId="8" borderId="2" xfId="16" applyFont="1" applyFill="1" applyBorder="1" applyAlignment="1">
      <alignment horizontal="center" vertical="center" wrapText="1"/>
    </xf>
    <xf numFmtId="0" fontId="43" fillId="0" borderId="2" xfId="0" applyFont="1" applyBorder="1" applyAlignment="1">
      <alignment horizontal="center" vertical="center"/>
    </xf>
    <xf numFmtId="0" fontId="43" fillId="2" borderId="4" xfId="16" applyFont="1" applyFill="1" applyBorder="1" applyAlignment="1">
      <alignment horizontal="center" vertical="center"/>
    </xf>
    <xf numFmtId="0" fontId="43" fillId="2" borderId="51" xfId="0" applyFont="1" applyFill="1" applyBorder="1" applyAlignment="1">
      <alignment horizontal="left" vertical="center" wrapText="1"/>
    </xf>
    <xf numFmtId="0" fontId="43" fillId="2" borderId="52" xfId="0" applyFont="1" applyFill="1" applyBorder="1" applyAlignment="1">
      <alignment horizontal="left" vertical="center"/>
    </xf>
    <xf numFmtId="0" fontId="43" fillId="2" borderId="53" xfId="0" applyFont="1" applyFill="1" applyBorder="1" applyAlignment="1">
      <alignment horizontal="left" vertical="center"/>
    </xf>
    <xf numFmtId="0" fontId="41" fillId="2" borderId="21" xfId="0" applyFont="1" applyFill="1" applyBorder="1" applyAlignment="1" applyProtection="1">
      <alignment horizontal="center" vertical="center" wrapText="1"/>
      <protection locked="0"/>
    </xf>
    <xf numFmtId="0" fontId="41" fillId="2" borderId="29" xfId="0" applyFont="1" applyFill="1" applyBorder="1" applyAlignment="1" applyProtection="1">
      <alignment horizontal="center" vertical="center" wrapText="1"/>
      <protection locked="0"/>
    </xf>
    <xf numFmtId="0" fontId="41" fillId="2" borderId="88" xfId="0" applyFont="1" applyFill="1" applyBorder="1" applyAlignment="1" applyProtection="1">
      <alignment horizontal="center" vertical="center" wrapText="1"/>
      <protection locked="0"/>
    </xf>
    <xf numFmtId="0" fontId="35" fillId="4" borderId="21" xfId="1" applyNumberFormat="1" applyFont="1" applyFill="1" applyBorder="1" applyAlignment="1" applyProtection="1">
      <alignment horizontal="center" vertical="center" wrapText="1"/>
      <protection locked="0"/>
    </xf>
    <xf numFmtId="0" fontId="35" fillId="4" borderId="88" xfId="1" applyNumberFormat="1" applyFont="1" applyFill="1" applyBorder="1" applyAlignment="1" applyProtection="1">
      <alignment horizontal="center" vertical="center" wrapText="1"/>
      <protection locked="0"/>
    </xf>
    <xf numFmtId="0" fontId="35" fillId="4" borderId="29" xfId="1" applyNumberFormat="1" applyFont="1" applyFill="1" applyBorder="1" applyAlignment="1" applyProtection="1">
      <alignment horizontal="center" vertical="center" wrapText="1"/>
      <protection locked="0"/>
    </xf>
    <xf numFmtId="0" fontId="41" fillId="4" borderId="21" xfId="0" applyFont="1" applyFill="1" applyBorder="1" applyAlignment="1" applyProtection="1">
      <alignment horizontal="center" vertical="center" wrapText="1"/>
      <protection locked="0"/>
    </xf>
    <xf numFmtId="0" fontId="41" fillId="4" borderId="29" xfId="0" applyFont="1" applyFill="1" applyBorder="1" applyAlignment="1" applyProtection="1">
      <alignment horizontal="center" vertical="center" wrapText="1"/>
      <protection locked="0"/>
    </xf>
    <xf numFmtId="0" fontId="41" fillId="4" borderId="88" xfId="0" applyFont="1" applyFill="1" applyBorder="1" applyAlignment="1" applyProtection="1">
      <alignment horizontal="center" vertical="center" wrapText="1"/>
      <protection locked="0"/>
    </xf>
    <xf numFmtId="0" fontId="56" fillId="20" borderId="5" xfId="0" applyFont="1" applyFill="1" applyBorder="1" applyAlignment="1">
      <alignment horizontal="center" vertical="center" wrapText="1"/>
    </xf>
    <xf numFmtId="0" fontId="56" fillId="20" borderId="13" xfId="0" applyFont="1" applyFill="1" applyBorder="1" applyAlignment="1">
      <alignment horizontal="center" vertical="center" wrapText="1"/>
    </xf>
    <xf numFmtId="0" fontId="56" fillId="20" borderId="6" xfId="0" applyFont="1" applyFill="1" applyBorder="1" applyAlignment="1">
      <alignment horizontal="center" vertical="center" wrapText="1"/>
    </xf>
    <xf numFmtId="0" fontId="56" fillId="19" borderId="5"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6" fillId="19" borderId="6" xfId="0" applyFont="1" applyFill="1" applyBorder="1" applyAlignment="1">
      <alignment horizontal="center" vertical="center" wrapText="1"/>
    </xf>
    <xf numFmtId="9" fontId="35" fillId="4" borderId="58" xfId="2" applyNumberFormat="1" applyFont="1" applyFill="1" applyBorder="1" applyAlignment="1" applyProtection="1">
      <alignment horizontal="center" vertical="center"/>
      <protection locked="0"/>
    </xf>
    <xf numFmtId="9" fontId="35" fillId="4" borderId="54" xfId="2" applyNumberFormat="1" applyFont="1" applyFill="1" applyBorder="1" applyAlignment="1" applyProtection="1">
      <alignment horizontal="center" vertical="center"/>
      <protection locked="0"/>
    </xf>
    <xf numFmtId="9" fontId="35" fillId="4" borderId="64" xfId="2" applyNumberFormat="1" applyFont="1" applyFill="1" applyBorder="1" applyAlignment="1" applyProtection="1">
      <alignment horizontal="center" vertical="center"/>
      <protection locked="0"/>
    </xf>
    <xf numFmtId="9" fontId="35" fillId="2" borderId="58" xfId="2" applyNumberFormat="1" applyFont="1" applyFill="1" applyBorder="1" applyAlignment="1" applyProtection="1">
      <alignment horizontal="center" vertical="center"/>
    </xf>
    <xf numFmtId="9" fontId="35" fillId="2" borderId="54" xfId="2" applyNumberFormat="1" applyFont="1" applyFill="1" applyBorder="1" applyAlignment="1" applyProtection="1">
      <alignment horizontal="center" vertical="center"/>
    </xf>
    <xf numFmtId="9" fontId="35" fillId="2" borderId="64" xfId="2" applyNumberFormat="1" applyFont="1" applyFill="1" applyBorder="1" applyAlignment="1" applyProtection="1">
      <alignment horizontal="center" vertical="center"/>
    </xf>
    <xf numFmtId="0" fontId="35" fillId="4" borderId="59" xfId="1" applyNumberFormat="1" applyFont="1" applyFill="1" applyBorder="1" applyAlignment="1" applyProtection="1">
      <alignment horizontal="center" vertical="center"/>
      <protection locked="0"/>
    </xf>
    <xf numFmtId="0" fontId="35" fillId="4" borderId="61" xfId="1" applyNumberFormat="1" applyFont="1" applyFill="1" applyBorder="1" applyAlignment="1" applyProtection="1">
      <alignment horizontal="center" vertical="center"/>
      <protection locked="0"/>
    </xf>
    <xf numFmtId="0" fontId="35" fillId="4" borderId="65" xfId="1" applyNumberFormat="1" applyFont="1" applyFill="1" applyBorder="1" applyAlignment="1" applyProtection="1">
      <alignment horizontal="center" vertical="center"/>
      <protection locked="0"/>
    </xf>
    <xf numFmtId="9" fontId="35" fillId="2" borderId="67" xfId="1" applyFont="1" applyFill="1" applyBorder="1" applyAlignment="1" applyProtection="1">
      <alignment horizontal="center" vertical="center"/>
    </xf>
    <xf numFmtId="9" fontId="35" fillId="2" borderId="70" xfId="1" applyFont="1" applyFill="1" applyBorder="1" applyAlignment="1" applyProtection="1">
      <alignment horizontal="center" vertical="center"/>
    </xf>
    <xf numFmtId="9" fontId="35" fillId="2" borderId="69" xfId="1" applyFont="1" applyFill="1" applyBorder="1" applyAlignment="1" applyProtection="1">
      <alignment horizontal="center" vertical="center"/>
    </xf>
    <xf numFmtId="0" fontId="35" fillId="4" borderId="59" xfId="1" applyNumberFormat="1" applyFont="1" applyFill="1" applyBorder="1" applyAlignment="1" applyProtection="1">
      <alignment horizontal="center" vertical="center" wrapText="1"/>
      <protection locked="0"/>
    </xf>
    <xf numFmtId="0" fontId="35" fillId="4" borderId="61" xfId="1" applyNumberFormat="1" applyFont="1" applyFill="1" applyBorder="1" applyAlignment="1" applyProtection="1">
      <alignment horizontal="center" vertical="center" wrapText="1"/>
      <protection locked="0"/>
    </xf>
    <xf numFmtId="0" fontId="35" fillId="4" borderId="65" xfId="1" applyNumberFormat="1" applyFont="1" applyFill="1" applyBorder="1" applyAlignment="1" applyProtection="1">
      <alignment horizontal="center" vertical="center" wrapText="1"/>
      <protection locked="0"/>
    </xf>
    <xf numFmtId="9" fontId="41" fillId="2" borderId="39" xfId="1" applyFont="1" applyFill="1" applyBorder="1" applyAlignment="1" applyProtection="1">
      <alignment horizontal="center" vertical="center" wrapText="1"/>
    </xf>
    <xf numFmtId="9" fontId="41" fillId="2" borderId="58" xfId="1" applyFont="1" applyFill="1" applyBorder="1" applyAlignment="1" applyProtection="1">
      <alignment horizontal="center" vertical="center" wrapText="1"/>
    </xf>
    <xf numFmtId="9" fontId="41" fillId="2" borderId="54" xfId="1" applyFont="1" applyFill="1" applyBorder="1" applyAlignment="1" applyProtection="1">
      <alignment horizontal="center" vertical="center" wrapText="1"/>
    </xf>
    <xf numFmtId="9" fontId="41" fillId="2" borderId="64" xfId="1" applyFont="1" applyFill="1" applyBorder="1" applyAlignment="1" applyProtection="1">
      <alignment horizontal="center" vertical="center" wrapText="1"/>
    </xf>
    <xf numFmtId="0" fontId="41" fillId="4" borderId="34" xfId="0" applyFont="1" applyFill="1" applyBorder="1" applyAlignment="1" applyProtection="1">
      <alignment horizontal="center" vertical="center" wrapText="1"/>
      <protection locked="0"/>
    </xf>
    <xf numFmtId="0" fontId="41" fillId="4" borderId="31" xfId="0" applyFont="1" applyFill="1" applyBorder="1" applyAlignment="1" applyProtection="1">
      <alignment horizontal="center" vertical="center" wrapText="1"/>
      <protection locked="0"/>
    </xf>
    <xf numFmtId="0" fontId="41" fillId="4" borderId="20" xfId="0" applyFont="1" applyFill="1" applyBorder="1" applyAlignment="1" applyProtection="1">
      <alignment horizontal="center" vertical="center" wrapText="1"/>
      <protection locked="0"/>
    </xf>
    <xf numFmtId="9" fontId="41" fillId="2" borderId="67" xfId="0" applyNumberFormat="1" applyFont="1" applyFill="1" applyBorder="1" applyAlignment="1">
      <alignment horizontal="center" vertical="center" wrapText="1"/>
    </xf>
    <xf numFmtId="9" fontId="41" fillId="2" borderId="70" xfId="0" applyNumberFormat="1" applyFont="1" applyFill="1" applyBorder="1" applyAlignment="1">
      <alignment horizontal="center" vertical="center" wrapText="1"/>
    </xf>
    <xf numFmtId="0" fontId="41" fillId="2" borderId="69" xfId="0" applyFont="1" applyFill="1" applyBorder="1" applyAlignment="1">
      <alignment horizontal="center" vertical="center" wrapText="1"/>
    </xf>
    <xf numFmtId="9" fontId="35" fillId="2" borderId="73" xfId="1" applyFont="1" applyFill="1" applyBorder="1" applyAlignment="1" applyProtection="1">
      <alignment horizontal="center" vertical="center"/>
    </xf>
    <xf numFmtId="9" fontId="35" fillId="2" borderId="39" xfId="1" applyFont="1" applyFill="1" applyBorder="1" applyAlignment="1" applyProtection="1">
      <alignment horizontal="center" vertical="center"/>
    </xf>
    <xf numFmtId="9" fontId="35" fillId="2" borderId="74" xfId="1" applyFont="1" applyFill="1" applyBorder="1" applyAlignment="1" applyProtection="1">
      <alignment horizontal="center" vertical="center"/>
    </xf>
    <xf numFmtId="9" fontId="41" fillId="2" borderId="73" xfId="0" applyNumberFormat="1" applyFont="1" applyFill="1" applyBorder="1" applyAlignment="1">
      <alignment horizontal="center" vertical="center" wrapText="1"/>
    </xf>
    <xf numFmtId="9" fontId="41" fillId="2" borderId="39" xfId="0" applyNumberFormat="1" applyFont="1" applyFill="1" applyBorder="1" applyAlignment="1">
      <alignment horizontal="center" vertical="center" wrapText="1"/>
    </xf>
    <xf numFmtId="0" fontId="41" fillId="2" borderId="74" xfId="0" applyFont="1" applyFill="1" applyBorder="1" applyAlignment="1">
      <alignment horizontal="center" vertical="center" wrapText="1"/>
    </xf>
    <xf numFmtId="9" fontId="41" fillId="4" borderId="73" xfId="0" applyNumberFormat="1" applyFont="1" applyFill="1" applyBorder="1" applyAlignment="1" applyProtection="1">
      <alignment horizontal="center" vertical="center" wrapText="1"/>
      <protection locked="0"/>
    </xf>
    <xf numFmtId="0" fontId="41" fillId="4" borderId="39" xfId="0" applyFont="1" applyFill="1" applyBorder="1" applyAlignment="1" applyProtection="1">
      <alignment horizontal="center" vertical="center" wrapText="1"/>
      <protection locked="0"/>
    </xf>
    <xf numFmtId="0" fontId="41" fillId="4" borderId="74" xfId="0" applyFont="1" applyFill="1" applyBorder="1" applyAlignment="1" applyProtection="1">
      <alignment horizontal="center" vertical="center" wrapText="1"/>
      <protection locked="0"/>
    </xf>
    <xf numFmtId="0" fontId="41" fillId="4" borderId="33" xfId="0" applyFont="1" applyFill="1" applyBorder="1" applyAlignment="1" applyProtection="1">
      <alignment horizontal="center" vertical="center" wrapText="1"/>
      <protection locked="0"/>
    </xf>
    <xf numFmtId="0" fontId="41" fillId="4" borderId="0" xfId="0" applyFont="1" applyFill="1" applyAlignment="1" applyProtection="1">
      <alignment horizontal="center" vertical="center" wrapText="1"/>
      <protection locked="0"/>
    </xf>
    <xf numFmtId="0" fontId="41" fillId="4" borderId="19" xfId="0" applyFont="1" applyFill="1" applyBorder="1" applyAlignment="1" applyProtection="1">
      <alignment horizontal="center" vertical="center" wrapText="1"/>
      <protection locked="0"/>
    </xf>
    <xf numFmtId="0" fontId="20" fillId="0" borderId="58"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58" xfId="0" applyFont="1" applyBorder="1" applyAlignment="1" applyProtection="1">
      <alignment horizontal="center" vertical="center" wrapText="1"/>
      <protection locked="0"/>
    </xf>
    <xf numFmtId="0" fontId="20" fillId="0" borderId="54"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23" fillId="2" borderId="58" xfId="0" applyFont="1" applyFill="1" applyBorder="1" applyAlignment="1">
      <alignment horizontal="center" vertical="center"/>
    </xf>
    <xf numFmtId="0" fontId="23" fillId="2" borderId="54" xfId="0" applyFont="1" applyFill="1" applyBorder="1" applyAlignment="1">
      <alignment horizontal="center" vertical="center"/>
    </xf>
    <xf numFmtId="0" fontId="23" fillId="2" borderId="64" xfId="0" applyFont="1" applyFill="1" applyBorder="1" applyAlignment="1">
      <alignment horizontal="center" vertical="center"/>
    </xf>
    <xf numFmtId="0" fontId="41" fillId="2" borderId="67" xfId="0" applyFont="1" applyFill="1" applyBorder="1" applyAlignment="1">
      <alignment horizontal="center" vertical="center" wrapText="1"/>
    </xf>
    <xf numFmtId="0" fontId="41" fillId="2" borderId="70" xfId="0" applyFont="1" applyFill="1" applyBorder="1" applyAlignment="1">
      <alignment horizontal="center" vertical="center" wrapText="1"/>
    </xf>
    <xf numFmtId="9" fontId="41" fillId="2" borderId="1" xfId="0" applyNumberFormat="1" applyFont="1" applyFill="1" applyBorder="1" applyAlignment="1" applyProtection="1">
      <alignment horizontal="center" vertical="center" wrapText="1"/>
      <protection locked="0"/>
    </xf>
    <xf numFmtId="9" fontId="35" fillId="2" borderId="73" xfId="2" applyNumberFormat="1" applyFont="1" applyFill="1" applyBorder="1" applyAlignment="1" applyProtection="1">
      <alignment horizontal="center" vertical="center"/>
    </xf>
    <xf numFmtId="9" fontId="35" fillId="2" borderId="39" xfId="2" applyNumberFormat="1" applyFont="1" applyFill="1" applyBorder="1" applyAlignment="1" applyProtection="1">
      <alignment horizontal="center" vertical="center"/>
    </xf>
    <xf numFmtId="9" fontId="35" fillId="2" borderId="74" xfId="2" applyNumberFormat="1" applyFont="1" applyFill="1" applyBorder="1" applyAlignment="1" applyProtection="1">
      <alignment horizontal="center" vertical="center"/>
    </xf>
    <xf numFmtId="9" fontId="35" fillId="2" borderId="32" xfId="1" applyFont="1" applyFill="1" applyBorder="1" applyAlignment="1" applyProtection="1">
      <alignment horizontal="center" vertical="center"/>
    </xf>
    <xf numFmtId="9" fontId="35" fillId="2" borderId="30" xfId="1" applyFont="1" applyFill="1" applyBorder="1" applyAlignment="1" applyProtection="1">
      <alignment horizontal="center" vertical="center"/>
    </xf>
    <xf numFmtId="9" fontId="35" fillId="2" borderId="18" xfId="1" applyFont="1" applyFill="1" applyBorder="1" applyAlignment="1" applyProtection="1">
      <alignment horizontal="center" vertical="center"/>
    </xf>
    <xf numFmtId="10" fontId="13" fillId="2" borderId="73" xfId="0" applyNumberFormat="1" applyFont="1" applyFill="1" applyBorder="1" applyAlignment="1">
      <alignment horizontal="center" vertical="center"/>
    </xf>
    <xf numFmtId="10" fontId="13" fillId="2" borderId="39" xfId="0" applyNumberFormat="1" applyFont="1" applyFill="1" applyBorder="1" applyAlignment="1">
      <alignment horizontal="center" vertical="center"/>
    </xf>
    <xf numFmtId="10" fontId="13" fillId="2" borderId="74" xfId="0" applyNumberFormat="1" applyFont="1" applyFill="1" applyBorder="1" applyAlignment="1">
      <alignment horizontal="center" vertical="center"/>
    </xf>
    <xf numFmtId="10" fontId="13" fillId="2" borderId="58" xfId="0" applyNumberFormat="1" applyFont="1" applyFill="1" applyBorder="1" applyAlignment="1">
      <alignment horizontal="center" vertical="center"/>
    </xf>
    <xf numFmtId="10" fontId="13" fillId="2" borderId="54" xfId="0" applyNumberFormat="1" applyFont="1" applyFill="1" applyBorder="1" applyAlignment="1">
      <alignment horizontal="center" vertical="center"/>
    </xf>
    <xf numFmtId="10" fontId="13" fillId="2" borderId="64" xfId="0" applyNumberFormat="1" applyFont="1" applyFill="1" applyBorder="1" applyAlignment="1">
      <alignment horizontal="center" vertical="center"/>
    </xf>
    <xf numFmtId="0" fontId="57" fillId="2" borderId="57" xfId="2" applyNumberFormat="1" applyFont="1" applyFill="1" applyBorder="1" applyAlignment="1" applyProtection="1">
      <alignment horizontal="center" vertical="center" wrapText="1"/>
    </xf>
    <xf numFmtId="0" fontId="57" fillId="2" borderId="54" xfId="2" applyNumberFormat="1" applyFont="1" applyFill="1" applyBorder="1" applyAlignment="1" applyProtection="1">
      <alignment horizontal="center" vertical="center" wrapText="1"/>
    </xf>
    <xf numFmtId="0" fontId="57" fillId="2" borderId="63" xfId="2" applyNumberFormat="1" applyFont="1" applyFill="1" applyBorder="1" applyAlignment="1" applyProtection="1">
      <alignment horizontal="center" vertical="center" wrapText="1"/>
    </xf>
    <xf numFmtId="0" fontId="41" fillId="4" borderId="67" xfId="0" applyFont="1" applyFill="1" applyBorder="1" applyAlignment="1" applyProtection="1">
      <alignment horizontal="center" vertical="center" wrapText="1"/>
      <protection locked="0"/>
    </xf>
    <xf numFmtId="0" fontId="41" fillId="4" borderId="70" xfId="0" applyFont="1" applyFill="1" applyBorder="1" applyAlignment="1" applyProtection="1">
      <alignment horizontal="center" vertical="center" wrapText="1"/>
      <protection locked="0"/>
    </xf>
    <xf numFmtId="0" fontId="41" fillId="4" borderId="69" xfId="0" applyFont="1" applyFill="1" applyBorder="1" applyAlignment="1" applyProtection="1">
      <alignment horizontal="center" vertical="center" wrapText="1"/>
      <protection locked="0"/>
    </xf>
    <xf numFmtId="0" fontId="57" fillId="2" borderId="67" xfId="2" applyNumberFormat="1" applyFont="1" applyFill="1" applyBorder="1" applyAlignment="1" applyProtection="1">
      <alignment horizontal="center" vertical="center"/>
    </xf>
    <xf numFmtId="0" fontId="57" fillId="2" borderId="70" xfId="2" applyNumberFormat="1" applyFont="1" applyFill="1" applyBorder="1" applyAlignment="1" applyProtection="1">
      <alignment horizontal="center" vertical="center"/>
    </xf>
    <xf numFmtId="0" fontId="57" fillId="2" borderId="69" xfId="2" applyNumberFormat="1" applyFont="1" applyFill="1" applyBorder="1" applyAlignment="1" applyProtection="1">
      <alignment horizontal="center" vertical="center"/>
    </xf>
    <xf numFmtId="0" fontId="23" fillId="2" borderId="58"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64" xfId="0" applyFont="1" applyFill="1" applyBorder="1" applyAlignment="1">
      <alignment horizontal="center" vertical="center" wrapText="1"/>
    </xf>
    <xf numFmtId="9" fontId="23" fillId="2" borderId="58" xfId="0" applyNumberFormat="1" applyFont="1" applyFill="1" applyBorder="1" applyAlignment="1">
      <alignment horizontal="center" vertical="center"/>
    </xf>
    <xf numFmtId="9" fontId="23" fillId="2" borderId="54" xfId="0" applyNumberFormat="1" applyFont="1" applyFill="1" applyBorder="1" applyAlignment="1">
      <alignment horizontal="center" vertical="center"/>
    </xf>
    <xf numFmtId="9" fontId="23" fillId="2" borderId="64" xfId="0" applyNumberFormat="1" applyFont="1" applyFill="1" applyBorder="1" applyAlignment="1">
      <alignment horizontal="center" vertical="center"/>
    </xf>
    <xf numFmtId="166" fontId="35" fillId="2" borderId="59" xfId="1" applyNumberFormat="1" applyFont="1" applyFill="1" applyBorder="1" applyAlignment="1" applyProtection="1">
      <alignment horizontal="center" vertical="center"/>
    </xf>
    <xf numFmtId="166" fontId="35" fillId="2" borderId="61" xfId="1" applyNumberFormat="1" applyFont="1" applyFill="1" applyBorder="1" applyAlignment="1" applyProtection="1">
      <alignment horizontal="center" vertical="center"/>
    </xf>
    <xf numFmtId="166" fontId="35" fillId="2" borderId="65" xfId="1" applyNumberFormat="1" applyFont="1" applyFill="1" applyBorder="1" applyAlignment="1" applyProtection="1">
      <alignment horizontal="center" vertical="center"/>
    </xf>
    <xf numFmtId="10" fontId="13" fillId="2" borderId="67" xfId="0" applyNumberFormat="1" applyFont="1" applyFill="1" applyBorder="1" applyAlignment="1">
      <alignment horizontal="center" vertical="center"/>
    </xf>
    <xf numFmtId="10" fontId="13" fillId="2" borderId="70" xfId="0" applyNumberFormat="1" applyFont="1" applyFill="1" applyBorder="1" applyAlignment="1">
      <alignment horizontal="center" vertical="center"/>
    </xf>
    <xf numFmtId="10" fontId="13" fillId="2" borderId="69" xfId="0" applyNumberFormat="1" applyFont="1" applyFill="1" applyBorder="1" applyAlignment="1">
      <alignment horizontal="center" vertical="center"/>
    </xf>
    <xf numFmtId="0" fontId="35" fillId="4" borderId="59" xfId="0" applyFont="1" applyFill="1" applyBorder="1" applyAlignment="1" applyProtection="1">
      <alignment horizontal="center" vertical="center" wrapText="1"/>
      <protection locked="0"/>
    </xf>
    <xf numFmtId="0" fontId="35" fillId="4" borderId="61" xfId="0" applyFont="1" applyFill="1" applyBorder="1" applyAlignment="1" applyProtection="1">
      <alignment horizontal="center" vertical="center" wrapText="1"/>
      <protection locked="0"/>
    </xf>
    <xf numFmtId="0" fontId="35" fillId="4" borderId="65" xfId="0" applyFont="1" applyFill="1" applyBorder="1" applyAlignment="1" applyProtection="1">
      <alignment horizontal="center" vertical="center" wrapText="1"/>
      <protection locked="0"/>
    </xf>
    <xf numFmtId="9" fontId="35" fillId="4" borderId="58" xfId="2" applyNumberFormat="1" applyFont="1" applyFill="1" applyBorder="1" applyAlignment="1" applyProtection="1">
      <alignment horizontal="center" vertical="center" wrapText="1"/>
      <protection locked="0"/>
    </xf>
    <xf numFmtId="9" fontId="35" fillId="4" borderId="54" xfId="2" applyNumberFormat="1" applyFont="1" applyFill="1" applyBorder="1" applyAlignment="1" applyProtection="1">
      <alignment horizontal="center" vertical="center" wrapText="1"/>
      <protection locked="0"/>
    </xf>
    <xf numFmtId="9" fontId="35" fillId="4" borderId="64" xfId="2" applyNumberFormat="1" applyFont="1" applyFill="1" applyBorder="1" applyAlignment="1" applyProtection="1">
      <alignment horizontal="center" vertical="center" wrapText="1"/>
      <protection locked="0"/>
    </xf>
    <xf numFmtId="9" fontId="41" fillId="4" borderId="67" xfId="2" applyNumberFormat="1" applyFont="1" applyFill="1" applyBorder="1" applyAlignment="1" applyProtection="1">
      <alignment horizontal="center" vertical="center" wrapText="1"/>
      <protection locked="0"/>
    </xf>
    <xf numFmtId="9" fontId="35" fillId="4" borderId="70" xfId="2" applyNumberFormat="1" applyFont="1" applyFill="1" applyBorder="1" applyAlignment="1" applyProtection="1">
      <alignment horizontal="center" vertical="center" wrapText="1"/>
      <protection locked="0"/>
    </xf>
    <xf numFmtId="9" fontId="35" fillId="4" borderId="69" xfId="2" applyNumberFormat="1" applyFont="1" applyFill="1" applyBorder="1" applyAlignment="1" applyProtection="1">
      <alignment horizontal="center" vertical="center" wrapText="1"/>
      <protection locked="0"/>
    </xf>
    <xf numFmtId="0" fontId="41" fillId="2" borderId="73"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41" fillId="2" borderId="20" xfId="0" applyFont="1" applyFill="1" applyBorder="1" applyAlignment="1">
      <alignment horizontal="center" vertical="center" wrapText="1"/>
    </xf>
    <xf numFmtId="9" fontId="41" fillId="2" borderId="32" xfId="0" applyNumberFormat="1" applyFont="1" applyFill="1" applyBorder="1" applyAlignment="1">
      <alignment horizontal="center" vertical="center" wrapText="1"/>
    </xf>
    <xf numFmtId="9" fontId="41" fillId="2" borderId="30" xfId="0" applyNumberFormat="1" applyFont="1" applyFill="1" applyBorder="1" applyAlignment="1">
      <alignment horizontal="center" vertical="center" wrapText="1"/>
    </xf>
    <xf numFmtId="0" fontId="41" fillId="2" borderId="18" xfId="0" applyFont="1" applyFill="1" applyBorder="1" applyAlignment="1">
      <alignment horizontal="center" vertical="center" wrapText="1"/>
    </xf>
    <xf numFmtId="9" fontId="41" fillId="2" borderId="73" xfId="1" applyFont="1" applyFill="1" applyBorder="1" applyAlignment="1" applyProtection="1">
      <alignment horizontal="center" vertical="center" wrapText="1"/>
    </xf>
    <xf numFmtId="9" fontId="41" fillId="2" borderId="74" xfId="1" applyFont="1" applyFill="1" applyBorder="1" applyAlignment="1" applyProtection="1">
      <alignment horizontal="center" vertical="center" wrapText="1"/>
    </xf>
    <xf numFmtId="0" fontId="57" fillId="2" borderId="71" xfId="2" applyNumberFormat="1" applyFont="1" applyFill="1" applyBorder="1" applyAlignment="1" applyProtection="1">
      <alignment horizontal="center" vertical="center" wrapText="1"/>
    </xf>
    <xf numFmtId="0" fontId="57" fillId="2" borderId="40" xfId="2" applyNumberFormat="1" applyFont="1" applyFill="1" applyBorder="1" applyAlignment="1" applyProtection="1">
      <alignment horizontal="center" vertical="center" wrapText="1"/>
    </xf>
    <xf numFmtId="0" fontId="57" fillId="2" borderId="75" xfId="2" applyNumberFormat="1" applyFont="1" applyFill="1" applyBorder="1" applyAlignment="1" applyProtection="1">
      <alignment horizontal="center" vertical="center" wrapText="1"/>
    </xf>
    <xf numFmtId="9" fontId="35" fillId="2" borderId="70" xfId="0" applyNumberFormat="1" applyFont="1" applyFill="1" applyBorder="1" applyAlignment="1">
      <alignment horizontal="center" vertical="center" wrapText="1"/>
    </xf>
    <xf numFmtId="0" fontId="35" fillId="2" borderId="69" xfId="0" applyFont="1" applyFill="1" applyBorder="1" applyAlignment="1">
      <alignment horizontal="center" vertical="center" wrapText="1"/>
    </xf>
    <xf numFmtId="9" fontId="35" fillId="2" borderId="54" xfId="0" applyNumberFormat="1" applyFont="1" applyFill="1" applyBorder="1" applyAlignment="1">
      <alignment horizontal="center" vertical="center" wrapText="1"/>
    </xf>
    <xf numFmtId="0" fontId="35" fillId="2" borderId="64" xfId="0" applyFont="1" applyFill="1" applyBorder="1" applyAlignment="1">
      <alignment horizontal="center" vertical="center" wrapText="1"/>
    </xf>
    <xf numFmtId="9" fontId="35" fillId="2" borderId="61" xfId="1" applyFont="1" applyFill="1" applyBorder="1" applyAlignment="1" applyProtection="1">
      <alignment horizontal="center" vertical="center" wrapText="1"/>
    </xf>
    <xf numFmtId="9" fontId="35" fillId="2" borderId="65" xfId="1" applyFont="1" applyFill="1" applyBorder="1" applyAlignment="1" applyProtection="1">
      <alignment horizontal="center" vertical="center" wrapText="1"/>
    </xf>
    <xf numFmtId="0" fontId="57" fillId="2" borderId="57" xfId="2" applyNumberFormat="1" applyFont="1" applyFill="1" applyBorder="1" applyAlignment="1" applyProtection="1">
      <alignment horizontal="justify" vertical="center" wrapText="1"/>
    </xf>
    <xf numFmtId="0" fontId="57" fillId="2" borderId="54" xfId="2" applyNumberFormat="1" applyFont="1" applyFill="1" applyBorder="1" applyAlignment="1" applyProtection="1">
      <alignment horizontal="justify" vertical="center" wrapText="1"/>
    </xf>
    <xf numFmtId="0" fontId="57" fillId="2" borderId="10" xfId="2" applyNumberFormat="1" applyFont="1" applyFill="1" applyBorder="1" applyAlignment="1" applyProtection="1">
      <alignment horizontal="justify" vertical="center" wrapText="1"/>
    </xf>
    <xf numFmtId="9" fontId="13" fillId="2" borderId="58" xfId="1" applyFont="1" applyFill="1" applyBorder="1" applyAlignment="1" applyProtection="1">
      <alignment horizontal="center" vertical="center"/>
    </xf>
    <xf numFmtId="9" fontId="13" fillId="2" borderId="54" xfId="1" applyFont="1" applyFill="1" applyBorder="1" applyAlignment="1" applyProtection="1">
      <alignment horizontal="center" vertical="center"/>
    </xf>
    <xf numFmtId="0" fontId="57" fillId="2" borderId="63" xfId="2" applyNumberFormat="1" applyFont="1" applyFill="1" applyBorder="1" applyAlignment="1" applyProtection="1">
      <alignment horizontal="justify" vertical="center" wrapText="1"/>
    </xf>
    <xf numFmtId="9" fontId="13" fillId="2" borderId="64" xfId="1" applyFont="1" applyFill="1" applyBorder="1" applyAlignment="1" applyProtection="1">
      <alignment horizontal="center" vertical="center"/>
    </xf>
    <xf numFmtId="0" fontId="57" fillId="2" borderId="11" xfId="2" applyNumberFormat="1" applyFont="1" applyFill="1" applyBorder="1" applyAlignment="1" applyProtection="1">
      <alignment horizontal="justify" vertical="center" wrapText="1"/>
    </xf>
    <xf numFmtId="9" fontId="35" fillId="2" borderId="58" xfId="0" applyNumberFormat="1" applyFont="1" applyFill="1" applyBorder="1" applyAlignment="1">
      <alignment horizontal="center" vertical="center" wrapText="1"/>
    </xf>
    <xf numFmtId="9" fontId="35" fillId="2" borderId="64" xfId="0" applyNumberFormat="1" applyFont="1" applyFill="1" applyBorder="1" applyAlignment="1">
      <alignment horizontal="center" vertical="center" wrapText="1"/>
    </xf>
    <xf numFmtId="9" fontId="35" fillId="2" borderId="59" xfId="1" applyFont="1" applyFill="1" applyBorder="1" applyAlignment="1" applyProtection="1">
      <alignment horizontal="center" vertical="center" wrapText="1"/>
    </xf>
    <xf numFmtId="0" fontId="41" fillId="2" borderId="73" xfId="0" applyFont="1" applyFill="1" applyBorder="1" applyAlignment="1" applyProtection="1">
      <alignment horizontal="center" vertical="center" wrapText="1"/>
      <protection locked="0"/>
    </xf>
    <xf numFmtId="0" fontId="41" fillId="2" borderId="39" xfId="0" applyFont="1" applyFill="1" applyBorder="1" applyAlignment="1" applyProtection="1">
      <alignment horizontal="center" vertical="center" wrapText="1"/>
      <protection locked="0"/>
    </xf>
    <xf numFmtId="0" fontId="41" fillId="2" borderId="74" xfId="0" applyFont="1" applyFill="1" applyBorder="1" applyAlignment="1" applyProtection="1">
      <alignment horizontal="center" vertical="center" wrapText="1"/>
      <protection locked="0"/>
    </xf>
    <xf numFmtId="0" fontId="41" fillId="2" borderId="34"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41" fillId="2" borderId="20" xfId="0" applyFont="1" applyFill="1" applyBorder="1" applyAlignment="1" applyProtection="1">
      <alignment horizontal="center" vertical="center" wrapText="1"/>
      <protection locked="0"/>
    </xf>
    <xf numFmtId="0" fontId="57" fillId="2" borderId="58" xfId="2" applyNumberFormat="1" applyFont="1" applyFill="1" applyBorder="1" applyAlignment="1" applyProtection="1">
      <alignment horizontal="center" vertical="center"/>
    </xf>
    <xf numFmtId="0" fontId="57" fillId="2" borderId="54" xfId="2" applyNumberFormat="1" applyFont="1" applyFill="1" applyBorder="1" applyAlignment="1" applyProtection="1">
      <alignment horizontal="center" vertical="center"/>
    </xf>
    <xf numFmtId="0" fontId="57" fillId="2" borderId="64" xfId="2" applyNumberFormat="1" applyFont="1" applyFill="1" applyBorder="1" applyAlignment="1" applyProtection="1">
      <alignment horizontal="center" vertical="center"/>
    </xf>
    <xf numFmtId="9" fontId="41" fillId="2" borderId="39" xfId="0" applyNumberFormat="1" applyFont="1" applyFill="1" applyBorder="1" applyAlignment="1" applyProtection="1">
      <alignment horizontal="center" vertical="center" wrapText="1"/>
      <protection locked="0"/>
    </xf>
    <xf numFmtId="0" fontId="41" fillId="2" borderId="70" xfId="0" applyFont="1" applyFill="1" applyBorder="1" applyAlignment="1" applyProtection="1">
      <alignment horizontal="center" vertical="center" wrapText="1"/>
      <protection locked="0"/>
    </xf>
    <xf numFmtId="0" fontId="41" fillId="2" borderId="69" xfId="0" applyFont="1" applyFill="1" applyBorder="1" applyAlignment="1" applyProtection="1">
      <alignment horizontal="center" vertical="center" wrapText="1"/>
      <protection locked="0"/>
    </xf>
    <xf numFmtId="9" fontId="41" fillId="2" borderId="73" xfId="0" applyNumberFormat="1" applyFont="1" applyFill="1" applyBorder="1" applyAlignment="1" applyProtection="1">
      <alignment horizontal="center" vertical="center" wrapText="1"/>
      <protection locked="0"/>
    </xf>
    <xf numFmtId="10" fontId="41" fillId="2" borderId="73" xfId="0" applyNumberFormat="1" applyFont="1" applyFill="1" applyBorder="1" applyAlignment="1" applyProtection="1">
      <alignment horizontal="center" vertical="center" wrapText="1"/>
      <protection locked="0"/>
    </xf>
    <xf numFmtId="0" fontId="41" fillId="2" borderId="67" xfId="0" applyFont="1" applyFill="1" applyBorder="1" applyAlignment="1" applyProtection="1">
      <alignment horizontal="center" vertical="center" wrapText="1"/>
      <protection locked="0"/>
    </xf>
    <xf numFmtId="0" fontId="20" fillId="2" borderId="54"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54" xfId="0" applyFont="1" applyFill="1" applyBorder="1" applyAlignment="1" applyProtection="1">
      <alignment horizontal="center" vertical="center" wrapText="1"/>
      <protection locked="0"/>
    </xf>
    <xf numFmtId="0" fontId="20" fillId="2" borderId="64" xfId="0" applyFont="1" applyFill="1" applyBorder="1" applyAlignment="1" applyProtection="1">
      <alignment horizontal="center" vertical="center" wrapText="1"/>
      <protection locked="0"/>
    </xf>
    <xf numFmtId="166" fontId="41" fillId="2" borderId="39" xfId="0" applyNumberFormat="1" applyFont="1" applyFill="1" applyBorder="1" applyAlignment="1" applyProtection="1">
      <alignment horizontal="center" vertical="center" wrapText="1"/>
      <protection locked="0"/>
    </xf>
    <xf numFmtId="0" fontId="41" fillId="2" borderId="59" xfId="0" applyFont="1" applyFill="1" applyBorder="1" applyAlignment="1" applyProtection="1">
      <alignment horizontal="center" vertical="center" wrapText="1"/>
      <protection locked="0"/>
    </xf>
    <xf numFmtId="0" fontId="41" fillId="2" borderId="61" xfId="0" applyFont="1" applyFill="1" applyBorder="1" applyAlignment="1" applyProtection="1">
      <alignment horizontal="center" vertical="center" wrapText="1"/>
      <protection locked="0"/>
    </xf>
    <xf numFmtId="0" fontId="41" fillId="2" borderId="65" xfId="0" applyFont="1" applyFill="1" applyBorder="1" applyAlignment="1" applyProtection="1">
      <alignment horizontal="center" vertical="center" wrapText="1"/>
      <protection locked="0"/>
    </xf>
    <xf numFmtId="0" fontId="20" fillId="2" borderId="58" xfId="0" applyFont="1" applyFill="1" applyBorder="1" applyAlignment="1">
      <alignment horizontal="center" vertical="center" wrapText="1"/>
    </xf>
    <xf numFmtId="0" fontId="20" fillId="2" borderId="73"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wrapText="1"/>
      <protection locked="0"/>
    </xf>
    <xf numFmtId="0" fontId="20" fillId="2" borderId="74" xfId="0" applyFont="1" applyFill="1" applyBorder="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9" fillId="13" borderId="7"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56" fillId="15" borderId="2" xfId="0" applyFont="1" applyFill="1" applyBorder="1" applyAlignment="1">
      <alignment horizontal="center" vertical="center" wrapText="1"/>
    </xf>
    <xf numFmtId="0" fontId="56" fillId="15" borderId="10" xfId="0" applyFont="1" applyFill="1" applyBorder="1" applyAlignment="1">
      <alignment horizontal="center" vertical="center" wrapText="1"/>
    </xf>
    <xf numFmtId="0" fontId="35" fillId="21" borderId="2" xfId="0" applyFont="1" applyFill="1" applyBorder="1" applyAlignment="1">
      <alignment horizontal="center" vertical="center" wrapText="1"/>
    </xf>
    <xf numFmtId="0" fontId="56" fillId="13" borderId="5"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39" fillId="14" borderId="7" xfId="0" applyFont="1" applyFill="1" applyBorder="1" applyAlignment="1">
      <alignment horizontal="center" vertical="center" wrapText="1"/>
    </xf>
    <xf numFmtId="0" fontId="39" fillId="14" borderId="12" xfId="0" applyFont="1" applyFill="1" applyBorder="1" applyAlignment="1">
      <alignment horizontal="center" vertical="center" wrapText="1"/>
    </xf>
    <xf numFmtId="0" fontId="39" fillId="14" borderId="8" xfId="0" applyFont="1" applyFill="1" applyBorder="1" applyAlignment="1">
      <alignment horizontal="center" vertical="center" wrapText="1"/>
    </xf>
    <xf numFmtId="10" fontId="35" fillId="2" borderId="58" xfId="0" applyNumberFormat="1" applyFont="1" applyFill="1" applyBorder="1" applyAlignment="1">
      <alignment horizontal="center" vertical="center" wrapText="1"/>
    </xf>
    <xf numFmtId="10" fontId="35" fillId="2" borderId="64" xfId="0" applyNumberFormat="1" applyFont="1" applyFill="1" applyBorder="1" applyAlignment="1">
      <alignment horizontal="center" vertical="center" wrapText="1"/>
    </xf>
    <xf numFmtId="10" fontId="35" fillId="2" borderId="59" xfId="1" applyNumberFormat="1" applyFont="1" applyFill="1" applyBorder="1" applyAlignment="1" applyProtection="1">
      <alignment horizontal="center" vertical="center" wrapText="1"/>
    </xf>
    <xf numFmtId="10" fontId="35" fillId="2" borderId="65" xfId="1" applyNumberFormat="1" applyFont="1" applyFill="1" applyBorder="1" applyAlignment="1" applyProtection="1">
      <alignment horizontal="center" vertical="center" wrapText="1"/>
    </xf>
    <xf numFmtId="10" fontId="35" fillId="2" borderId="58" xfId="1" applyNumberFormat="1" applyFont="1" applyFill="1" applyBorder="1" applyAlignment="1" applyProtection="1">
      <alignment horizontal="center" vertical="center"/>
    </xf>
    <xf numFmtId="10" fontId="35" fillId="2" borderId="64" xfId="1" applyNumberFormat="1" applyFont="1" applyFill="1" applyBorder="1" applyAlignment="1" applyProtection="1">
      <alignment horizontal="center" vertical="center"/>
    </xf>
    <xf numFmtId="10" fontId="35" fillId="2" borderId="67" xfId="1" applyNumberFormat="1" applyFont="1" applyFill="1" applyBorder="1" applyAlignment="1" applyProtection="1">
      <alignment horizontal="center" vertical="center"/>
    </xf>
    <xf numFmtId="10" fontId="35" fillId="2" borderId="69" xfId="1" applyNumberFormat="1" applyFont="1" applyFill="1" applyBorder="1" applyAlignment="1" applyProtection="1">
      <alignment horizontal="center" vertical="center"/>
    </xf>
    <xf numFmtId="9" fontId="35" fillId="2" borderId="67" xfId="1" applyFont="1" applyFill="1" applyBorder="1" applyAlignment="1" applyProtection="1">
      <alignment horizontal="center" vertical="center" wrapText="1"/>
    </xf>
    <xf numFmtId="9" fontId="35" fillId="2" borderId="69" xfId="1" applyFont="1" applyFill="1" applyBorder="1" applyAlignment="1" applyProtection="1">
      <alignment horizontal="center" vertical="center" wrapText="1"/>
    </xf>
    <xf numFmtId="9" fontId="35" fillId="2" borderId="58" xfId="1" applyFont="1" applyFill="1" applyBorder="1" applyAlignment="1" applyProtection="1">
      <alignment horizontal="center" vertical="center" wrapText="1"/>
    </xf>
    <xf numFmtId="9" fontId="35" fillId="2" borderId="64" xfId="1" applyFont="1" applyFill="1" applyBorder="1" applyAlignment="1" applyProtection="1">
      <alignment horizontal="center" vertical="center" wrapText="1"/>
    </xf>
    <xf numFmtId="0" fontId="35" fillId="2" borderId="58" xfId="0" applyFont="1" applyFill="1" applyBorder="1" applyAlignment="1">
      <alignment horizontal="center" vertical="center" wrapText="1"/>
    </xf>
    <xf numFmtId="9" fontId="35" fillId="0" borderId="58" xfId="1" applyFont="1" applyBorder="1" applyAlignment="1" applyProtection="1">
      <alignment horizontal="center" vertical="center"/>
    </xf>
    <xf numFmtId="9" fontId="35" fillId="0" borderId="64" xfId="1" applyFont="1" applyBorder="1" applyAlignment="1" applyProtection="1">
      <alignment horizontal="center" vertical="center"/>
    </xf>
    <xf numFmtId="0" fontId="39" fillId="14" borderId="3"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39" fillId="14" borderId="4" xfId="0" applyFont="1" applyFill="1" applyBorder="1" applyAlignment="1">
      <alignment horizontal="center" vertical="center" wrapText="1"/>
    </xf>
    <xf numFmtId="9" fontId="35" fillId="2" borderId="58" xfId="2" applyNumberFormat="1" applyFont="1" applyFill="1" applyBorder="1" applyAlignment="1" applyProtection="1">
      <alignment horizontal="center" vertical="center" wrapText="1"/>
    </xf>
    <xf numFmtId="9" fontId="35" fillId="2" borderId="64" xfId="2" applyNumberFormat="1" applyFont="1" applyFill="1" applyBorder="1" applyAlignment="1" applyProtection="1">
      <alignment horizontal="center" vertical="center" wrapText="1"/>
    </xf>
    <xf numFmtId="9" fontId="35" fillId="4" borderId="67" xfId="2" applyNumberFormat="1" applyFont="1" applyFill="1" applyBorder="1" applyAlignment="1" applyProtection="1">
      <alignment horizontal="center" vertical="center" wrapText="1"/>
      <protection locked="0"/>
    </xf>
    <xf numFmtId="1" fontId="35" fillId="2" borderId="67" xfId="2" applyNumberFormat="1" applyFont="1" applyFill="1" applyBorder="1" applyAlignment="1" applyProtection="1">
      <alignment horizontal="center" vertical="center"/>
    </xf>
    <xf numFmtId="1" fontId="35" fillId="2" borderId="69" xfId="2" applyNumberFormat="1" applyFont="1" applyFill="1" applyBorder="1" applyAlignment="1" applyProtection="1">
      <alignment horizontal="center" vertical="center"/>
    </xf>
    <xf numFmtId="9" fontId="35" fillId="2" borderId="67" xfId="0" applyNumberFormat="1" applyFont="1" applyFill="1" applyBorder="1" applyAlignment="1">
      <alignment horizontal="center" vertical="center" wrapText="1"/>
    </xf>
    <xf numFmtId="9" fontId="35" fillId="2" borderId="69" xfId="0" applyNumberFormat="1" applyFont="1" applyFill="1" applyBorder="1" applyAlignment="1">
      <alignment horizontal="center" vertical="center" wrapText="1"/>
    </xf>
    <xf numFmtId="9" fontId="35" fillId="2" borderId="73" xfId="0" applyNumberFormat="1" applyFont="1" applyFill="1" applyBorder="1" applyAlignment="1">
      <alignment horizontal="center" vertical="center" wrapText="1"/>
    </xf>
    <xf numFmtId="9" fontId="35" fillId="2" borderId="39" xfId="0" applyNumberFormat="1" applyFont="1" applyFill="1" applyBorder="1" applyAlignment="1">
      <alignment horizontal="center" vertical="center" wrapText="1"/>
    </xf>
    <xf numFmtId="9" fontId="35" fillId="2" borderId="74" xfId="0" applyNumberFormat="1" applyFont="1" applyFill="1" applyBorder="1" applyAlignment="1">
      <alignment horizontal="center" vertical="center" wrapText="1"/>
    </xf>
    <xf numFmtId="9" fontId="57" fillId="2" borderId="58" xfId="1" applyFont="1" applyFill="1" applyBorder="1" applyAlignment="1" applyProtection="1">
      <alignment horizontal="center" vertical="center" wrapText="1"/>
    </xf>
    <xf numFmtId="9" fontId="57" fillId="2" borderId="54" xfId="1" applyFont="1" applyFill="1" applyBorder="1" applyAlignment="1" applyProtection="1">
      <alignment horizontal="center" vertical="center" wrapText="1"/>
    </xf>
    <xf numFmtId="9" fontId="57" fillId="2" borderId="64" xfId="1" applyFont="1" applyFill="1" applyBorder="1" applyAlignment="1" applyProtection="1">
      <alignment horizontal="center" vertical="center" wrapText="1"/>
    </xf>
    <xf numFmtId="10" fontId="13" fillId="2" borderId="32" xfId="0" applyNumberFormat="1" applyFont="1" applyFill="1" applyBorder="1" applyAlignment="1">
      <alignment horizontal="center" vertical="center"/>
    </xf>
    <xf numFmtId="10" fontId="13" fillId="2" borderId="30" xfId="0" applyNumberFormat="1" applyFont="1" applyFill="1" applyBorder="1" applyAlignment="1">
      <alignment horizontal="center" vertical="center"/>
    </xf>
    <xf numFmtId="10" fontId="13" fillId="2" borderId="18" xfId="0" applyNumberFormat="1" applyFont="1" applyFill="1" applyBorder="1" applyAlignment="1">
      <alignment horizontal="center" vertical="center"/>
    </xf>
    <xf numFmtId="0" fontId="20" fillId="2" borderId="58" xfId="0" applyFont="1" applyFill="1" applyBorder="1" applyAlignment="1" applyProtection="1">
      <alignment horizontal="center" vertical="center" wrapText="1"/>
      <protection locked="0"/>
    </xf>
    <xf numFmtId="0" fontId="57" fillId="2" borderId="56" xfId="2" applyNumberFormat="1" applyFont="1" applyFill="1" applyBorder="1" applyAlignment="1" applyProtection="1">
      <alignment horizontal="center" vertical="center"/>
    </xf>
    <xf numFmtId="0" fontId="57" fillId="2" borderId="78" xfId="2" applyNumberFormat="1" applyFont="1" applyFill="1" applyBorder="1" applyAlignment="1" applyProtection="1">
      <alignment horizontal="center" vertical="center"/>
    </xf>
    <xf numFmtId="10" fontId="41" fillId="2" borderId="39" xfId="0" applyNumberFormat="1" applyFont="1" applyFill="1" applyBorder="1" applyAlignment="1" applyProtection="1">
      <alignment horizontal="center" vertical="center" wrapText="1"/>
      <protection locked="0"/>
    </xf>
    <xf numFmtId="9" fontId="35" fillId="2" borderId="40" xfId="1" applyFont="1" applyFill="1" applyBorder="1" applyAlignment="1" applyProtection="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5">
    <cellStyle name="Hipervínculo" xfId="3" builtinId="8"/>
    <cellStyle name="Millares" xfId="2" builtinId="3"/>
    <cellStyle name="Millares [0] 2" xfId="23"/>
    <cellStyle name="Millares 2" xfId="4"/>
    <cellStyle name="Millares 2 2" xfId="21"/>
    <cellStyle name="Millares 3" xfId="17"/>
    <cellStyle name="Millares 4" xfId="20"/>
    <cellStyle name="Millares 5" xfId="22"/>
    <cellStyle name="Moneda 2" xfId="7"/>
    <cellStyle name="Moneda 2 2" xfId="10"/>
    <cellStyle name="Moneda 3" xfId="19"/>
    <cellStyle name="Neutral 2" xfId="24"/>
    <cellStyle name="Normal" xfId="0" builtinId="0"/>
    <cellStyle name="Normal 18" xfId="11"/>
    <cellStyle name="Normal 2 2" xfId="9"/>
    <cellStyle name="Normal 2 2 2" xfId="15"/>
    <cellStyle name="Normal 3 2" xfId="12"/>
    <cellStyle name="Normal 4" xfId="16"/>
    <cellStyle name="Normal 8" xfId="14"/>
    <cellStyle name="Normal_573_2009_ Actualizado 22_12_2009" xfId="13"/>
    <cellStyle name="Porcentaje" xfId="1" builtinId="5"/>
    <cellStyle name="Porcentaje 2" xfId="6"/>
    <cellStyle name="Porcentaje 3" xfId="8"/>
    <cellStyle name="Porcentaje 4" xfId="5"/>
    <cellStyle name="Porcentual 2" xfId="18"/>
  </cellStyles>
  <dxfs count="0"/>
  <tableStyles count="0" defaultTableStyle="TableStyleMedium2" defaultPivotStyle="PivotStyleLight16"/>
  <colors>
    <mruColors>
      <color rgb="FF738030"/>
      <color rgb="FFB2BF73"/>
      <color rgb="FFC7D389"/>
      <color rgb="FFCCCC00"/>
      <color rgb="FF879739"/>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PROGRAMACI&#211;N_SEGUIMIENTO'!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Programación/seguimiento</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0</xdr:row>
      <xdr:rowOff>986</xdr:rowOff>
    </xdr:from>
    <xdr:to>
      <xdr:col>1</xdr:col>
      <xdr:colOff>1143000</xdr:colOff>
      <xdr:row>3</xdr:row>
      <xdr:rowOff>152568</xdr:rowOff>
    </xdr:to>
    <xdr:pic>
      <xdr:nvPicPr>
        <xdr:cNvPr id="3" name="Imagen 2">
          <a:extLst>
            <a:ext uri="{FF2B5EF4-FFF2-40B4-BE49-F238E27FC236}">
              <a16:creationId xmlns:a16="http://schemas.microsoft.com/office/drawing/2014/main" id="{E6F8A0B6-BB9C-4037-B3B9-F3B4BFD29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5" name="Imagen 4">
          <a:extLst>
            <a:ext uri="{FF2B5EF4-FFF2-40B4-BE49-F238E27FC236}">
              <a16:creationId xmlns:a16="http://schemas.microsoft.com/office/drawing/2014/main" id="{C31597E3-E83F-4944-AB66-A03641C4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7493606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6" name="Imagen 5">
          <a:extLst>
            <a:ext uri="{FF2B5EF4-FFF2-40B4-BE49-F238E27FC236}">
              <a16:creationId xmlns:a16="http://schemas.microsoft.com/office/drawing/2014/main" id="{AFDF19FF-99D4-4C58-A0DF-2275E5AE0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5634326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4" name="Imagen 3">
          <a:extLst>
            <a:ext uri="{FF2B5EF4-FFF2-40B4-BE49-F238E27FC236}">
              <a16:creationId xmlns:a16="http://schemas.microsoft.com/office/drawing/2014/main" id="{865A8C31-BCF6-47A5-86E0-D60591C0B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129</xdr:row>
      <xdr:rowOff>986</xdr:rowOff>
    </xdr:from>
    <xdr:to>
      <xdr:col>1</xdr:col>
      <xdr:colOff>1143000</xdr:colOff>
      <xdr:row>132</xdr:row>
      <xdr:rowOff>152568</xdr:rowOff>
    </xdr:to>
    <xdr:pic>
      <xdr:nvPicPr>
        <xdr:cNvPr id="7" name="Imagen 6">
          <a:extLst>
            <a:ext uri="{FF2B5EF4-FFF2-40B4-BE49-F238E27FC236}">
              <a16:creationId xmlns:a16="http://schemas.microsoft.com/office/drawing/2014/main" id="{84A6C5F2-4F93-4A22-84BF-B23094946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1910432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328083</xdr:colOff>
      <xdr:row>0</xdr:row>
      <xdr:rowOff>34852</xdr:rowOff>
    </xdr:from>
    <xdr:to>
      <xdr:col>1</xdr:col>
      <xdr:colOff>1100666</xdr:colOff>
      <xdr:row>3</xdr:row>
      <xdr:rowOff>186434</xdr:rowOff>
    </xdr:to>
    <xdr:pic>
      <xdr:nvPicPr>
        <xdr:cNvPr id="8" name="Imagen 7">
          <a:extLst>
            <a:ext uri="{FF2B5EF4-FFF2-40B4-BE49-F238E27FC236}">
              <a16:creationId xmlns:a16="http://schemas.microsoft.com/office/drawing/2014/main" id="{61FD2898-075A-4B82-AD85-FCC302F1E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00523" y="34852"/>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9" name="Imagen 8">
          <a:extLst>
            <a:ext uri="{FF2B5EF4-FFF2-40B4-BE49-F238E27FC236}">
              <a16:creationId xmlns:a16="http://schemas.microsoft.com/office/drawing/2014/main" id="{99E4FFDA-E985-4B76-9658-3E32F964F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10" name="Imagen 9">
          <a:extLst>
            <a:ext uri="{FF2B5EF4-FFF2-40B4-BE49-F238E27FC236}">
              <a16:creationId xmlns:a16="http://schemas.microsoft.com/office/drawing/2014/main" id="{2B5645E0-DEB6-440D-9596-0F8181FE0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2092550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11" name="Imagen 10">
          <a:extLst>
            <a:ext uri="{FF2B5EF4-FFF2-40B4-BE49-F238E27FC236}">
              <a16:creationId xmlns:a16="http://schemas.microsoft.com/office/drawing/2014/main" id="{630BC0DF-DABD-44F4-B389-633EABB1E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2092550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129</xdr:row>
      <xdr:rowOff>986</xdr:rowOff>
    </xdr:from>
    <xdr:to>
      <xdr:col>1</xdr:col>
      <xdr:colOff>1143000</xdr:colOff>
      <xdr:row>132</xdr:row>
      <xdr:rowOff>152568</xdr:rowOff>
    </xdr:to>
    <xdr:pic>
      <xdr:nvPicPr>
        <xdr:cNvPr id="12" name="Imagen 11">
          <a:extLst>
            <a:ext uri="{FF2B5EF4-FFF2-40B4-BE49-F238E27FC236}">
              <a16:creationId xmlns:a16="http://schemas.microsoft.com/office/drawing/2014/main" id="{50D38D9C-07E2-4B17-A824-B41C628F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172</xdr:row>
      <xdr:rowOff>986</xdr:rowOff>
    </xdr:from>
    <xdr:to>
      <xdr:col>1</xdr:col>
      <xdr:colOff>1143000</xdr:colOff>
      <xdr:row>175</xdr:row>
      <xdr:rowOff>152568</xdr:rowOff>
    </xdr:to>
    <xdr:pic>
      <xdr:nvPicPr>
        <xdr:cNvPr id="13" name="Imagen 12">
          <a:extLst>
            <a:ext uri="{FF2B5EF4-FFF2-40B4-BE49-F238E27FC236}">
              <a16:creationId xmlns:a16="http://schemas.microsoft.com/office/drawing/2014/main" id="{9E07E8AC-DF23-41C9-B5F6-8C771F19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185937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215</xdr:row>
      <xdr:rowOff>986</xdr:rowOff>
    </xdr:from>
    <xdr:to>
      <xdr:col>1</xdr:col>
      <xdr:colOff>1143000</xdr:colOff>
      <xdr:row>218</xdr:row>
      <xdr:rowOff>152568</xdr:rowOff>
    </xdr:to>
    <xdr:pic>
      <xdr:nvPicPr>
        <xdr:cNvPr id="14" name="Imagen 13">
          <a:extLst>
            <a:ext uri="{FF2B5EF4-FFF2-40B4-BE49-F238E27FC236}">
              <a16:creationId xmlns:a16="http://schemas.microsoft.com/office/drawing/2014/main" id="{B5D132D3-0709-412E-8EE3-7347C7948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371865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18</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U51"/>
  <sheetViews>
    <sheetView zoomScale="60" zoomScaleNormal="60" zoomScaleSheetLayoutView="70" workbookViewId="0">
      <selection activeCell="G16" sqref="G16:K16"/>
    </sheetView>
  </sheetViews>
  <sheetFormatPr baseColWidth="10" defaultColWidth="18.85546875" defaultRowHeight="15.75" zeroHeight="1" x14ac:dyDescent="0.25"/>
  <cols>
    <col min="1" max="1" width="7.5703125" style="127" customWidth="1"/>
    <col min="2" max="14" width="11.42578125" style="127" customWidth="1"/>
    <col min="15" max="20" width="8.140625" style="127" customWidth="1"/>
    <col min="21" max="16384" width="18.85546875" style="127"/>
  </cols>
  <sheetData>
    <row r="1" spans="1:21" ht="31.5" customHeight="1" x14ac:dyDescent="0.25">
      <c r="B1" s="333"/>
      <c r="C1" s="333"/>
      <c r="D1" s="334" t="s">
        <v>456</v>
      </c>
      <c r="E1" s="335"/>
      <c r="F1" s="335"/>
      <c r="G1" s="335"/>
      <c r="H1" s="335"/>
      <c r="I1" s="335"/>
      <c r="J1" s="335"/>
      <c r="K1" s="335"/>
      <c r="L1" s="335"/>
      <c r="M1" s="335"/>
      <c r="N1" s="335"/>
      <c r="O1" s="335"/>
      <c r="P1" s="335"/>
      <c r="Q1" s="335"/>
      <c r="R1" s="335"/>
      <c r="S1" s="335"/>
      <c r="T1" s="342"/>
    </row>
    <row r="2" spans="1:21" ht="31.5" customHeight="1" x14ac:dyDescent="0.25">
      <c r="A2" s="128"/>
      <c r="B2" s="333"/>
      <c r="C2" s="333"/>
      <c r="D2" s="334" t="s">
        <v>457</v>
      </c>
      <c r="E2" s="335"/>
      <c r="F2" s="335"/>
      <c r="G2" s="335"/>
      <c r="H2" s="335"/>
      <c r="I2" s="335"/>
      <c r="J2" s="335"/>
      <c r="K2" s="335"/>
      <c r="L2" s="335"/>
      <c r="M2" s="335"/>
      <c r="N2" s="335"/>
      <c r="O2" s="335"/>
      <c r="P2" s="335"/>
      <c r="Q2" s="335"/>
      <c r="R2" s="335"/>
      <c r="S2" s="335"/>
      <c r="T2" s="342"/>
    </row>
    <row r="3" spans="1:21" ht="31.5" customHeight="1" x14ac:dyDescent="0.25">
      <c r="B3" s="333"/>
      <c r="C3" s="333"/>
      <c r="D3" s="334" t="s">
        <v>661</v>
      </c>
      <c r="E3" s="335"/>
      <c r="F3" s="335"/>
      <c r="G3" s="335"/>
      <c r="H3" s="335"/>
      <c r="I3" s="335"/>
      <c r="J3" s="335"/>
      <c r="K3" s="335"/>
      <c r="L3" s="335"/>
      <c r="M3" s="335"/>
      <c r="N3" s="335"/>
      <c r="O3" s="335"/>
      <c r="P3" s="335"/>
      <c r="Q3" s="335"/>
      <c r="R3" s="335"/>
      <c r="S3" s="335"/>
      <c r="T3" s="342"/>
    </row>
    <row r="4" spans="1:21" ht="31.5" customHeight="1" x14ac:dyDescent="0.25">
      <c r="B4" s="333"/>
      <c r="C4" s="333"/>
      <c r="D4" s="334" t="s">
        <v>561</v>
      </c>
      <c r="E4" s="335"/>
      <c r="F4" s="335"/>
      <c r="G4" s="335"/>
      <c r="H4" s="335"/>
      <c r="I4" s="335"/>
      <c r="J4" s="335"/>
      <c r="K4" s="335"/>
      <c r="L4" s="321" t="s">
        <v>662</v>
      </c>
      <c r="M4" s="321"/>
      <c r="N4" s="321"/>
      <c r="O4" s="321"/>
      <c r="P4" s="321"/>
      <c r="Q4" s="321"/>
      <c r="R4" s="321"/>
      <c r="S4" s="321"/>
      <c r="T4" s="322"/>
    </row>
    <row r="5" spans="1:21" x14ac:dyDescent="0.25"/>
    <row r="6" spans="1:21" x14ac:dyDescent="0.25">
      <c r="B6" s="128"/>
    </row>
    <row r="7" spans="1:21" x14ac:dyDescent="0.25">
      <c r="B7" s="320"/>
      <c r="C7" s="320"/>
      <c r="D7" s="320"/>
      <c r="E7" s="320"/>
      <c r="F7" s="320"/>
      <c r="G7" s="320"/>
      <c r="H7" s="320"/>
      <c r="I7" s="320"/>
      <c r="J7" s="320"/>
      <c r="K7" s="320"/>
      <c r="L7" s="320"/>
      <c r="M7" s="320"/>
      <c r="N7" s="320"/>
      <c r="O7" s="320"/>
      <c r="P7" s="320"/>
      <c r="Q7" s="320"/>
      <c r="R7" s="320"/>
      <c r="S7" s="320"/>
      <c r="T7" s="129"/>
    </row>
    <row r="8" spans="1:21" x14ac:dyDescent="0.25"/>
    <row r="9" spans="1:21" ht="20.25" customHeight="1" x14ac:dyDescent="0.25">
      <c r="K9" s="130"/>
      <c r="L9" s="131"/>
      <c r="N9" s="130"/>
    </row>
    <row r="10" spans="1:21" ht="39" customHeight="1" x14ac:dyDescent="0.25">
      <c r="B10" s="326" t="s">
        <v>563</v>
      </c>
      <c r="C10" s="327"/>
      <c r="D10" s="327"/>
      <c r="E10" s="328"/>
      <c r="F10" s="341" t="s">
        <v>503</v>
      </c>
      <c r="G10" s="341"/>
      <c r="H10" s="341"/>
      <c r="I10" s="341"/>
      <c r="J10" s="341"/>
      <c r="K10" s="341"/>
      <c r="L10" s="341"/>
      <c r="M10" s="341"/>
      <c r="N10" s="130"/>
      <c r="O10" s="320" t="s">
        <v>562</v>
      </c>
      <c r="P10" s="320"/>
      <c r="Q10" s="320"/>
      <c r="R10" s="320"/>
      <c r="S10" s="320"/>
      <c r="T10" s="320"/>
      <c r="U10" s="132"/>
    </row>
    <row r="11" spans="1:21" ht="39" customHeight="1" x14ac:dyDescent="0.25">
      <c r="B11" s="326" t="s">
        <v>564</v>
      </c>
      <c r="C11" s="327"/>
      <c r="D11" s="327"/>
      <c r="E11" s="328"/>
      <c r="F11" s="341" t="s">
        <v>465</v>
      </c>
      <c r="G11" s="341"/>
      <c r="H11" s="341"/>
      <c r="I11" s="341"/>
      <c r="J11" s="341"/>
      <c r="K11" s="341"/>
      <c r="L11" s="341"/>
      <c r="M11" s="341"/>
      <c r="N11" s="323"/>
      <c r="O11" s="320"/>
      <c r="P11" s="320"/>
      <c r="Q11" s="320"/>
      <c r="R11" s="320"/>
      <c r="S11" s="320"/>
      <c r="T11" s="320"/>
      <c r="U11" s="133"/>
    </row>
    <row r="12" spans="1:21" ht="39" customHeight="1" x14ac:dyDescent="0.25">
      <c r="B12" s="326" t="s">
        <v>677</v>
      </c>
      <c r="C12" s="327"/>
      <c r="D12" s="327"/>
      <c r="E12" s="328"/>
      <c r="F12" s="341" t="s">
        <v>678</v>
      </c>
      <c r="G12" s="341"/>
      <c r="H12" s="341"/>
      <c r="I12" s="341"/>
      <c r="J12" s="341"/>
      <c r="K12" s="341"/>
      <c r="L12" s="341"/>
      <c r="M12" s="341"/>
      <c r="N12" s="323"/>
      <c r="O12" s="320"/>
      <c r="P12" s="320"/>
      <c r="Q12" s="320"/>
      <c r="R12" s="320"/>
      <c r="S12" s="320"/>
      <c r="T12" s="320"/>
      <c r="U12" s="133"/>
    </row>
    <row r="13" spans="1:21" ht="39" customHeight="1" x14ac:dyDescent="0.25">
      <c r="B13" s="326" t="s">
        <v>600</v>
      </c>
      <c r="C13" s="327"/>
      <c r="D13" s="327"/>
      <c r="E13" s="328"/>
      <c r="F13" s="329" t="s">
        <v>699</v>
      </c>
      <c r="G13" s="330"/>
      <c r="H13" s="330"/>
      <c r="I13" s="330"/>
      <c r="J13" s="330"/>
      <c r="K13" s="330"/>
      <c r="L13" s="330"/>
      <c r="M13" s="331"/>
      <c r="N13" s="132"/>
      <c r="O13" s="129"/>
      <c r="P13" s="129"/>
      <c r="Q13" s="129"/>
      <c r="R13" s="129"/>
      <c r="S13" s="129"/>
      <c r="T13" s="129"/>
      <c r="U13" s="133"/>
    </row>
    <row r="14" spans="1:21" ht="39" customHeight="1" x14ac:dyDescent="0.25">
      <c r="B14" s="326" t="s">
        <v>601</v>
      </c>
      <c r="C14" s="327"/>
      <c r="D14" s="327"/>
      <c r="E14" s="328"/>
      <c r="F14" s="329" t="s">
        <v>679</v>
      </c>
      <c r="G14" s="330"/>
      <c r="H14" s="330"/>
      <c r="I14" s="330"/>
      <c r="J14" s="330"/>
      <c r="K14" s="330"/>
      <c r="L14" s="330"/>
      <c r="M14" s="331"/>
      <c r="N14" s="132"/>
      <c r="O14" s="129"/>
      <c r="P14" s="129"/>
      <c r="Q14" s="129"/>
      <c r="R14" s="129"/>
      <c r="S14" s="129"/>
      <c r="T14" s="129"/>
      <c r="U14" s="133"/>
    </row>
    <row r="15" spans="1:21" ht="39" customHeight="1" x14ac:dyDescent="0.25">
      <c r="B15" s="326" t="s">
        <v>565</v>
      </c>
      <c r="C15" s="327"/>
      <c r="D15" s="327"/>
      <c r="E15" s="328"/>
      <c r="F15" s="134" t="s">
        <v>24</v>
      </c>
      <c r="G15" s="324" t="s">
        <v>0</v>
      </c>
      <c r="H15" s="325"/>
      <c r="I15" s="325"/>
      <c r="J15" s="325"/>
      <c r="K15" s="325"/>
      <c r="L15" s="336">
        <v>2024</v>
      </c>
      <c r="M15" s="337"/>
      <c r="N15" s="132"/>
      <c r="O15" s="320"/>
      <c r="P15" s="320"/>
      <c r="Q15" s="320"/>
      <c r="R15" s="320"/>
      <c r="S15" s="320"/>
      <c r="T15" s="320"/>
      <c r="U15" s="133"/>
    </row>
    <row r="16" spans="1:21" ht="39" customHeight="1" x14ac:dyDescent="0.25">
      <c r="B16" s="326"/>
      <c r="C16" s="327"/>
      <c r="D16" s="327"/>
      <c r="E16" s="328"/>
      <c r="F16" s="135" t="s">
        <v>25</v>
      </c>
      <c r="G16" s="340" t="s">
        <v>2</v>
      </c>
      <c r="H16" s="340"/>
      <c r="I16" s="340"/>
      <c r="J16" s="340"/>
      <c r="K16" s="340"/>
      <c r="L16" s="338"/>
      <c r="M16" s="339"/>
      <c r="N16" s="323"/>
      <c r="O16" s="320"/>
      <c r="P16" s="320"/>
      <c r="Q16" s="320"/>
      <c r="R16" s="320"/>
      <c r="S16" s="320"/>
      <c r="T16" s="320"/>
      <c r="U16" s="136"/>
    </row>
    <row r="17" spans="2:20" ht="20.25" customHeight="1" x14ac:dyDescent="0.25">
      <c r="L17" s="137"/>
      <c r="N17" s="323"/>
      <c r="O17" s="320"/>
      <c r="P17" s="320"/>
      <c r="Q17" s="320"/>
      <c r="R17" s="320"/>
      <c r="S17" s="320"/>
      <c r="T17" s="320"/>
    </row>
    <row r="18" spans="2:20" ht="3" customHeight="1" x14ac:dyDescent="0.25">
      <c r="L18" s="137"/>
      <c r="N18" s="138"/>
      <c r="O18" s="320"/>
      <c r="P18" s="320"/>
      <c r="Q18" s="320"/>
      <c r="R18" s="320"/>
      <c r="S18" s="320"/>
      <c r="T18" s="320"/>
    </row>
    <row r="19" spans="2:20" ht="42" customHeight="1" x14ac:dyDescent="0.25">
      <c r="L19" s="137"/>
      <c r="N19" s="133"/>
      <c r="O19" s="320"/>
      <c r="P19" s="320"/>
      <c r="Q19" s="320"/>
      <c r="R19" s="320"/>
      <c r="S19" s="320"/>
      <c r="T19" s="320"/>
    </row>
    <row r="20" spans="2:20" ht="20.25" customHeight="1" x14ac:dyDescent="0.25">
      <c r="B20" s="332" t="s">
        <v>602</v>
      </c>
      <c r="C20" s="332"/>
      <c r="D20" s="332"/>
      <c r="E20" s="332"/>
      <c r="F20" s="332"/>
      <c r="G20" s="332"/>
      <c r="H20" s="332"/>
      <c r="I20" s="332"/>
      <c r="J20" s="332"/>
      <c r="K20" s="332"/>
      <c r="L20" s="332"/>
      <c r="M20" s="332"/>
      <c r="N20" s="131"/>
      <c r="O20" s="320"/>
      <c r="P20" s="320"/>
      <c r="Q20" s="320"/>
      <c r="R20" s="320"/>
      <c r="S20" s="320"/>
      <c r="T20" s="320"/>
    </row>
    <row r="21" spans="2:20" ht="19.5" customHeight="1" x14ac:dyDescent="0.25">
      <c r="B21" s="332"/>
      <c r="C21" s="332"/>
      <c r="D21" s="332"/>
      <c r="E21" s="332"/>
      <c r="F21" s="332"/>
      <c r="G21" s="332"/>
      <c r="H21" s="332"/>
      <c r="I21" s="332"/>
      <c r="J21" s="332"/>
      <c r="K21" s="332"/>
      <c r="L21" s="332"/>
      <c r="M21" s="332"/>
      <c r="N21" s="133"/>
      <c r="O21" s="320"/>
      <c r="P21" s="320"/>
      <c r="Q21" s="320"/>
      <c r="R21" s="320"/>
      <c r="S21" s="320"/>
      <c r="T21" s="320"/>
    </row>
    <row r="22" spans="2:20" ht="19.5" customHeight="1" x14ac:dyDescent="0.25">
      <c r="B22" s="332"/>
      <c r="C22" s="332"/>
      <c r="D22" s="332"/>
      <c r="E22" s="332"/>
      <c r="F22" s="332"/>
      <c r="G22" s="332"/>
      <c r="H22" s="332"/>
      <c r="I22" s="332"/>
      <c r="J22" s="332"/>
      <c r="K22" s="332"/>
      <c r="L22" s="332"/>
      <c r="M22" s="332"/>
      <c r="N22" s="133"/>
      <c r="O22" s="320"/>
      <c r="P22" s="320"/>
      <c r="Q22" s="320"/>
      <c r="R22" s="320"/>
      <c r="S22" s="320"/>
      <c r="T22" s="320"/>
    </row>
    <row r="23" spans="2:20" ht="19.5" customHeight="1" x14ac:dyDescent="0.25">
      <c r="B23" s="332"/>
      <c r="C23" s="332"/>
      <c r="D23" s="332"/>
      <c r="E23" s="332"/>
      <c r="F23" s="332"/>
      <c r="G23" s="332"/>
      <c r="H23" s="332"/>
      <c r="I23" s="332"/>
      <c r="J23" s="332"/>
      <c r="K23" s="332"/>
      <c r="L23" s="332"/>
      <c r="M23" s="332"/>
      <c r="N23" s="133"/>
      <c r="O23" s="320"/>
      <c r="P23" s="320"/>
      <c r="Q23" s="320"/>
      <c r="R23" s="320"/>
      <c r="S23" s="320"/>
      <c r="T23" s="320"/>
    </row>
    <row r="24" spans="2:20" s="139" customFormat="1" ht="19.5" customHeight="1" x14ac:dyDescent="0.25">
      <c r="B24" s="332"/>
      <c r="C24" s="332"/>
      <c r="D24" s="332"/>
      <c r="E24" s="332"/>
      <c r="F24" s="332"/>
      <c r="G24" s="332"/>
      <c r="H24" s="332"/>
      <c r="I24" s="332"/>
      <c r="J24" s="332"/>
      <c r="K24" s="332"/>
      <c r="L24" s="332"/>
      <c r="M24" s="332"/>
      <c r="O24" s="320"/>
      <c r="P24" s="320"/>
      <c r="Q24" s="320"/>
      <c r="R24" s="320"/>
      <c r="S24" s="320"/>
      <c r="T24" s="320"/>
    </row>
    <row r="25" spans="2:20" x14ac:dyDescent="0.25">
      <c r="L25" s="137"/>
    </row>
    <row r="26" spans="2:20" x14ac:dyDescent="0.25">
      <c r="L26" s="137"/>
      <c r="N26" s="133"/>
    </row>
    <row r="27" spans="2:20" x14ac:dyDescent="0.25">
      <c r="N27" s="133"/>
    </row>
    <row r="28" spans="2:20" x14ac:dyDescent="0.25">
      <c r="N28" s="133"/>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3">
    <dataValidation allowBlank="1" showInputMessage="1" showErrorMessage="1" prompt="Corresponde a la Política del Modelo Integrado de Planeación a la cual se encuentra vinculada el área/proyecto.   Lo anterior, conforme a la Dimensión elegida" sqref="B14:E14"/>
    <dataValidation allowBlank="1" showInputMessage="1" showErrorMessage="1" prompt="Corresponde a la dimensión del Modelo Integrado de Planeación y Gestión a la cual se encuentra vinculada el área." sqref="B13:E13"/>
    <dataValidation allowBlank="1" showInputMessage="1" showErrorMessage="1" prompt="Relacione el año vigente" sqref="L15:M16"/>
  </dataValidations>
  <hyperlinks>
    <hyperlink ref="P16:U16" location="GLOSARIO!A1" display="GLOSARIO DE TÉRMINOS"/>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LISTAS_1!$D$2:$D$6</xm:f>
          </x14:formula1>
          <xm:sqref>F11:M11</xm:sqref>
        </x14:dataValidation>
        <x14:dataValidation type="list" allowBlank="1" showInputMessage="1" showErrorMessage="1">
          <x14:formula1>
            <xm:f>LISTAS_1!$A$2</xm:f>
          </x14:formula1>
          <xm:sqref>F10:M10</xm:sqref>
        </x14:dataValidation>
        <x14:dataValidation type="list" allowBlank="1" showInputMessage="1" showErrorMessage="1" errorTitle="Error" error="Seleccione un valor de la lista desplegable">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B1:N256"/>
  <sheetViews>
    <sheetView topLeftCell="A175" zoomScale="70" zoomScaleNormal="70" zoomScaleSheetLayoutView="70" workbookViewId="0">
      <selection activeCell="J17" sqref="J17"/>
    </sheetView>
  </sheetViews>
  <sheetFormatPr baseColWidth="10" defaultColWidth="11.42578125" defaultRowHeight="18.75" customHeight="1" x14ac:dyDescent="0.2"/>
  <cols>
    <col min="1" max="1" width="6.85546875" style="114" customWidth="1"/>
    <col min="2" max="2" width="31.42578125" style="126" customWidth="1"/>
    <col min="3" max="3" width="17" style="126" customWidth="1"/>
    <col min="4" max="4" width="24.7109375" style="126" customWidth="1"/>
    <col min="5" max="10" width="17" style="126" customWidth="1"/>
    <col min="11" max="16384" width="11.42578125" style="114"/>
  </cols>
  <sheetData>
    <row r="1" spans="2:14" s="115" customFormat="1" ht="18.75" customHeight="1" x14ac:dyDescent="0.2">
      <c r="B1" s="401" t="s">
        <v>456</v>
      </c>
      <c r="C1" s="402"/>
      <c r="D1" s="402"/>
      <c r="E1" s="402"/>
      <c r="F1" s="402"/>
      <c r="G1" s="402"/>
      <c r="H1" s="402"/>
      <c r="I1" s="402"/>
      <c r="J1" s="403"/>
    </row>
    <row r="2" spans="2:14" s="115" customFormat="1" ht="18.75" customHeight="1" x14ac:dyDescent="0.2">
      <c r="B2" s="404" t="s">
        <v>457</v>
      </c>
      <c r="C2" s="405"/>
      <c r="D2" s="405"/>
      <c r="E2" s="405"/>
      <c r="F2" s="405"/>
      <c r="G2" s="405"/>
      <c r="H2" s="405"/>
      <c r="I2" s="405"/>
      <c r="J2" s="406"/>
    </row>
    <row r="3" spans="2:14" s="115" customFormat="1" ht="18.75" customHeight="1" x14ac:dyDescent="0.2">
      <c r="B3" s="404" t="s">
        <v>603</v>
      </c>
      <c r="C3" s="405"/>
      <c r="D3" s="405"/>
      <c r="E3" s="405"/>
      <c r="F3" s="405"/>
      <c r="G3" s="405"/>
      <c r="H3" s="405"/>
      <c r="I3" s="405"/>
      <c r="J3" s="406"/>
    </row>
    <row r="4" spans="2:14" s="115" customFormat="1" ht="18.75" customHeight="1" x14ac:dyDescent="0.2">
      <c r="B4" s="407" t="s">
        <v>604</v>
      </c>
      <c r="C4" s="408"/>
      <c r="D4" s="408"/>
      <c r="E4" s="408"/>
      <c r="F4" s="408"/>
      <c r="G4" s="409" t="s">
        <v>605</v>
      </c>
      <c r="H4" s="409"/>
      <c r="I4" s="409"/>
      <c r="J4" s="410"/>
    </row>
    <row r="5" spans="2:14" ht="39.75" customHeight="1" x14ac:dyDescent="0.2">
      <c r="B5" s="360" t="s">
        <v>606</v>
      </c>
      <c r="C5" s="361"/>
      <c r="D5" s="361"/>
      <c r="E5" s="361"/>
      <c r="F5" s="361"/>
      <c r="G5" s="361"/>
      <c r="H5" s="361"/>
      <c r="I5" s="361"/>
      <c r="J5" s="362"/>
      <c r="K5" s="115"/>
      <c r="L5" s="115"/>
      <c r="M5" s="115"/>
      <c r="N5" s="115"/>
    </row>
    <row r="6" spans="2:14" ht="39.75" customHeight="1" x14ac:dyDescent="0.2">
      <c r="B6" s="360" t="s">
        <v>607</v>
      </c>
      <c r="C6" s="361"/>
      <c r="D6" s="361"/>
      <c r="E6" s="361"/>
      <c r="F6" s="361"/>
      <c r="G6" s="361"/>
      <c r="H6" s="361"/>
      <c r="I6" s="361"/>
      <c r="J6" s="362"/>
    </row>
    <row r="7" spans="2:14" ht="39.75" customHeight="1" x14ac:dyDescent="0.2">
      <c r="B7" s="116" t="s">
        <v>608</v>
      </c>
      <c r="C7" s="165">
        <v>1</v>
      </c>
      <c r="D7" s="360" t="s">
        <v>609</v>
      </c>
      <c r="E7" s="362"/>
      <c r="F7" s="348" t="s">
        <v>718</v>
      </c>
      <c r="G7" s="350"/>
      <c r="H7" s="351"/>
      <c r="I7" s="116" t="s">
        <v>610</v>
      </c>
      <c r="J7" s="118" t="s">
        <v>680</v>
      </c>
    </row>
    <row r="8" spans="2:14" ht="39.75" customHeight="1" x14ac:dyDescent="0.2">
      <c r="B8" s="116" t="s">
        <v>611</v>
      </c>
      <c r="C8" s="377" t="s">
        <v>681</v>
      </c>
      <c r="D8" s="377"/>
      <c r="E8" s="377"/>
      <c r="F8" s="360" t="s">
        <v>612</v>
      </c>
      <c r="G8" s="362"/>
      <c r="H8" s="394" t="s">
        <v>719</v>
      </c>
      <c r="I8" s="394"/>
      <c r="J8" s="394"/>
    </row>
    <row r="9" spans="2:14" ht="47.45" customHeight="1" x14ac:dyDescent="0.2">
      <c r="B9" s="116" t="s">
        <v>613</v>
      </c>
      <c r="C9" s="377" t="s">
        <v>701</v>
      </c>
      <c r="D9" s="377"/>
      <c r="E9" s="377"/>
      <c r="F9" s="377"/>
      <c r="G9" s="377"/>
      <c r="H9" s="377"/>
      <c r="I9" s="377"/>
      <c r="J9" s="377"/>
    </row>
    <row r="10" spans="2:14" ht="39.75" customHeight="1" x14ac:dyDescent="0.2">
      <c r="B10" s="116" t="s">
        <v>614</v>
      </c>
      <c r="C10" s="377" t="s">
        <v>720</v>
      </c>
      <c r="D10" s="377"/>
      <c r="E10" s="377"/>
      <c r="F10" s="377"/>
      <c r="G10" s="377"/>
      <c r="H10" s="377"/>
      <c r="I10" s="377"/>
      <c r="J10" s="377"/>
    </row>
    <row r="11" spans="2:14" ht="25.5" customHeight="1" x14ac:dyDescent="0.2">
      <c r="B11" s="116" t="s">
        <v>615</v>
      </c>
      <c r="C11" s="119" t="s">
        <v>682</v>
      </c>
      <c r="D11" s="119" t="s">
        <v>682</v>
      </c>
      <c r="E11" s="119" t="s">
        <v>721</v>
      </c>
      <c r="F11" s="395" t="s">
        <v>616</v>
      </c>
      <c r="G11" s="396"/>
      <c r="H11" s="399" t="s">
        <v>722</v>
      </c>
      <c r="I11" s="399" t="s">
        <v>723</v>
      </c>
      <c r="J11" s="399" t="s">
        <v>839</v>
      </c>
    </row>
    <row r="12" spans="2:14" ht="25.5" customHeight="1" x14ac:dyDescent="0.2">
      <c r="B12" s="116" t="s">
        <v>617</v>
      </c>
      <c r="C12" s="119" t="s">
        <v>682</v>
      </c>
      <c r="D12" s="119" t="s">
        <v>682</v>
      </c>
      <c r="E12" s="119" t="s">
        <v>839</v>
      </c>
      <c r="F12" s="397"/>
      <c r="G12" s="398"/>
      <c r="H12" s="400"/>
      <c r="I12" s="400"/>
      <c r="J12" s="400"/>
    </row>
    <row r="13" spans="2:14" ht="39.75" customHeight="1" x14ac:dyDescent="0.2">
      <c r="B13" s="116" t="s">
        <v>618</v>
      </c>
      <c r="C13" s="166">
        <v>1</v>
      </c>
      <c r="D13" s="116" t="s">
        <v>619</v>
      </c>
      <c r="E13" s="120">
        <v>1</v>
      </c>
      <c r="F13" s="385" t="s">
        <v>620</v>
      </c>
      <c r="G13" s="386"/>
      <c r="H13" s="363" t="s">
        <v>683</v>
      </c>
      <c r="I13" s="419"/>
      <c r="J13" s="420"/>
    </row>
    <row r="14" spans="2:14" ht="39.75" customHeight="1" x14ac:dyDescent="0.2">
      <c r="B14" s="360" t="s">
        <v>621</v>
      </c>
      <c r="C14" s="361"/>
      <c r="D14" s="361"/>
      <c r="E14" s="361"/>
      <c r="F14" s="361"/>
      <c r="G14" s="361"/>
      <c r="H14" s="361"/>
      <c r="I14" s="361"/>
      <c r="J14" s="362"/>
    </row>
    <row r="15" spans="2:14" ht="177.6" customHeight="1" x14ac:dyDescent="0.2">
      <c r="B15" s="116" t="s">
        <v>622</v>
      </c>
      <c r="C15" s="389" t="s">
        <v>724</v>
      </c>
      <c r="D15" s="390"/>
      <c r="E15" s="116" t="s">
        <v>623</v>
      </c>
      <c r="F15" s="421" t="s">
        <v>725</v>
      </c>
      <c r="G15" s="422"/>
      <c r="H15" s="116" t="s">
        <v>624</v>
      </c>
      <c r="I15" s="423" t="s">
        <v>683</v>
      </c>
      <c r="J15" s="424"/>
    </row>
    <row r="16" spans="2:14" ht="39.75" customHeight="1" x14ac:dyDescent="0.2">
      <c r="B16" s="116" t="s">
        <v>625</v>
      </c>
      <c r="C16" s="374" t="s">
        <v>685</v>
      </c>
      <c r="D16" s="393"/>
      <c r="E16" s="393"/>
      <c r="F16" s="393"/>
      <c r="G16" s="393"/>
      <c r="H16" s="393"/>
      <c r="I16" s="393"/>
      <c r="J16" s="393"/>
    </row>
    <row r="17" spans="2:10" ht="39.75" customHeight="1" x14ac:dyDescent="0.2">
      <c r="B17" s="116" t="s">
        <v>626</v>
      </c>
      <c r="C17" s="167" t="s">
        <v>59</v>
      </c>
      <c r="D17" s="116" t="s">
        <v>627</v>
      </c>
      <c r="E17" s="168" t="s">
        <v>53</v>
      </c>
      <c r="F17" s="360" t="s">
        <v>628</v>
      </c>
      <c r="G17" s="362"/>
      <c r="H17" s="151" t="s">
        <v>58</v>
      </c>
      <c r="I17" s="116" t="s">
        <v>629</v>
      </c>
      <c r="J17" s="169">
        <v>1</v>
      </c>
    </row>
    <row r="18" spans="2:10" ht="39.75" customHeight="1" x14ac:dyDescent="0.2">
      <c r="B18" s="116" t="s">
        <v>630</v>
      </c>
      <c r="C18" s="377" t="s">
        <v>726</v>
      </c>
      <c r="D18" s="377"/>
      <c r="E18" s="377"/>
      <c r="F18" s="377"/>
      <c r="G18" s="377"/>
      <c r="H18" s="377"/>
      <c r="I18" s="377"/>
      <c r="J18" s="377"/>
    </row>
    <row r="19" spans="2:10" ht="105.6" customHeight="1" x14ac:dyDescent="0.2">
      <c r="B19" s="116" t="s">
        <v>631</v>
      </c>
      <c r="C19" s="382" t="s">
        <v>727</v>
      </c>
      <c r="D19" s="383"/>
      <c r="E19" s="384"/>
      <c r="F19" s="360" t="s">
        <v>632</v>
      </c>
      <c r="G19" s="362"/>
      <c r="H19" s="382" t="s">
        <v>728</v>
      </c>
      <c r="I19" s="383"/>
      <c r="J19" s="384"/>
    </row>
    <row r="20" spans="2:10" ht="39.75" customHeight="1" x14ac:dyDescent="0.2">
      <c r="B20" s="360" t="s">
        <v>633</v>
      </c>
      <c r="C20" s="361"/>
      <c r="D20" s="361"/>
      <c r="E20" s="361"/>
      <c r="F20" s="361"/>
      <c r="G20" s="361"/>
      <c r="H20" s="361"/>
      <c r="I20" s="361"/>
      <c r="J20" s="362"/>
    </row>
    <row r="21" spans="2:10" ht="59.45" customHeight="1" x14ac:dyDescent="0.2">
      <c r="B21" s="116" t="s">
        <v>634</v>
      </c>
      <c r="C21" s="366" t="s">
        <v>729</v>
      </c>
      <c r="D21" s="367"/>
      <c r="E21" s="367"/>
      <c r="F21" s="367"/>
      <c r="G21" s="367"/>
      <c r="H21" s="367"/>
      <c r="I21" s="367"/>
      <c r="J21" s="368"/>
    </row>
    <row r="22" spans="2:10" ht="39.75" customHeight="1" x14ac:dyDescent="0.2">
      <c r="B22" s="116" t="s">
        <v>635</v>
      </c>
      <c r="C22" s="360" t="s">
        <v>636</v>
      </c>
      <c r="D22" s="362"/>
      <c r="E22" s="360" t="s">
        <v>637</v>
      </c>
      <c r="F22" s="362"/>
      <c r="G22" s="360" t="s">
        <v>638</v>
      </c>
      <c r="H22" s="362"/>
      <c r="I22" s="360" t="s">
        <v>639</v>
      </c>
      <c r="J22" s="362"/>
    </row>
    <row r="23" spans="2:10" ht="123" customHeight="1" x14ac:dyDescent="0.2">
      <c r="B23" s="116" t="s">
        <v>640</v>
      </c>
      <c r="C23" s="374" t="s">
        <v>730</v>
      </c>
      <c r="D23" s="374"/>
      <c r="E23" s="374" t="s">
        <v>731</v>
      </c>
      <c r="F23" s="374"/>
      <c r="G23" s="374"/>
      <c r="H23" s="374"/>
      <c r="I23" s="375"/>
      <c r="J23" s="376"/>
    </row>
    <row r="24" spans="2:10" ht="39.75" customHeight="1" x14ac:dyDescent="0.2">
      <c r="B24" s="116" t="s">
        <v>641</v>
      </c>
      <c r="C24" s="379" t="s">
        <v>685</v>
      </c>
      <c r="D24" s="380"/>
      <c r="E24" s="379" t="s">
        <v>685</v>
      </c>
      <c r="F24" s="380"/>
      <c r="G24" s="374"/>
      <c r="H24" s="374"/>
      <c r="I24" s="375"/>
      <c r="J24" s="376"/>
    </row>
    <row r="25" spans="2:10" ht="39.75" customHeight="1" x14ac:dyDescent="0.2">
      <c r="B25" s="116" t="s">
        <v>642</v>
      </c>
      <c r="C25" s="381" t="s">
        <v>686</v>
      </c>
      <c r="D25" s="381"/>
      <c r="E25" s="381" t="s">
        <v>686</v>
      </c>
      <c r="F25" s="381"/>
      <c r="G25" s="374"/>
      <c r="H25" s="374"/>
      <c r="I25" s="375"/>
      <c r="J25" s="376"/>
    </row>
    <row r="26" spans="2:10" ht="39.75" customHeight="1" x14ac:dyDescent="0.2">
      <c r="B26" s="116" t="s">
        <v>643</v>
      </c>
      <c r="C26" s="373" t="s">
        <v>58</v>
      </c>
      <c r="D26" s="373"/>
      <c r="E26" s="373" t="s">
        <v>58</v>
      </c>
      <c r="F26" s="373"/>
      <c r="G26" s="374"/>
      <c r="H26" s="374"/>
      <c r="I26" s="375"/>
      <c r="J26" s="376"/>
    </row>
    <row r="27" spans="2:10" ht="52.9" customHeight="1" x14ac:dyDescent="0.2">
      <c r="B27" s="116" t="s">
        <v>644</v>
      </c>
      <c r="C27" s="374" t="s">
        <v>732</v>
      </c>
      <c r="D27" s="374"/>
      <c r="E27" s="374" t="s">
        <v>733</v>
      </c>
      <c r="F27" s="374"/>
      <c r="G27" s="374"/>
      <c r="H27" s="374"/>
      <c r="I27" s="375"/>
      <c r="J27" s="376"/>
    </row>
    <row r="28" spans="2:10" ht="117" customHeight="1" x14ac:dyDescent="0.2">
      <c r="B28" s="116" t="s">
        <v>645</v>
      </c>
      <c r="C28" s="417" t="s">
        <v>734</v>
      </c>
      <c r="D28" s="417"/>
      <c r="E28" s="417" t="s">
        <v>735</v>
      </c>
      <c r="F28" s="417"/>
      <c r="G28" s="374"/>
      <c r="H28" s="374"/>
      <c r="I28" s="375"/>
      <c r="J28" s="376"/>
    </row>
    <row r="29" spans="2:10" ht="39.75" customHeight="1" x14ac:dyDescent="0.2">
      <c r="B29" s="360" t="s">
        <v>646</v>
      </c>
      <c r="C29" s="361"/>
      <c r="D29" s="361"/>
      <c r="E29" s="361"/>
      <c r="F29" s="361"/>
      <c r="G29" s="361"/>
      <c r="H29" s="361"/>
      <c r="I29" s="361"/>
      <c r="J29" s="362"/>
    </row>
    <row r="30" spans="2:10" ht="39.75" customHeight="1" x14ac:dyDescent="0.2">
      <c r="B30" s="116" t="s">
        <v>647</v>
      </c>
      <c r="C30" s="363" t="s">
        <v>683</v>
      </c>
      <c r="D30" s="364"/>
      <c r="E30" s="365"/>
      <c r="F30" s="116" t="s">
        <v>648</v>
      </c>
      <c r="G30" s="366" t="s">
        <v>683</v>
      </c>
      <c r="H30" s="367"/>
      <c r="I30" s="367"/>
      <c r="J30" s="368"/>
    </row>
    <row r="31" spans="2:10" ht="39.75" customHeight="1" x14ac:dyDescent="0.2">
      <c r="B31" s="116" t="s">
        <v>649</v>
      </c>
      <c r="C31" s="425" t="s">
        <v>683</v>
      </c>
      <c r="D31" s="425"/>
      <c r="E31" s="425"/>
      <c r="F31" s="425"/>
      <c r="G31" s="425"/>
      <c r="H31" s="425"/>
      <c r="I31" s="425"/>
      <c r="J31" s="425"/>
    </row>
    <row r="32" spans="2:10" ht="39.75" customHeight="1" x14ac:dyDescent="0.2">
      <c r="B32" s="116" t="s">
        <v>650</v>
      </c>
      <c r="C32" s="425" t="s">
        <v>683</v>
      </c>
      <c r="D32" s="425"/>
      <c r="E32" s="425"/>
      <c r="F32" s="425"/>
      <c r="G32" s="425"/>
      <c r="H32" s="425"/>
      <c r="I32" s="425"/>
      <c r="J32" s="425"/>
    </row>
    <row r="33" spans="2:14" ht="39.75" customHeight="1" x14ac:dyDescent="0.2">
      <c r="B33" s="116" t="s">
        <v>651</v>
      </c>
      <c r="C33" s="363" t="s">
        <v>683</v>
      </c>
      <c r="D33" s="364"/>
      <c r="E33" s="365"/>
      <c r="F33" s="116" t="s">
        <v>652</v>
      </c>
      <c r="G33" s="363" t="s">
        <v>683</v>
      </c>
      <c r="H33" s="364"/>
      <c r="I33" s="364"/>
      <c r="J33" s="365"/>
    </row>
    <row r="34" spans="2:14" ht="39.75" customHeight="1" x14ac:dyDescent="0.2">
      <c r="B34" s="370" t="s">
        <v>653</v>
      </c>
      <c r="C34" s="371"/>
      <c r="D34" s="370" t="s">
        <v>654</v>
      </c>
      <c r="E34" s="371"/>
      <c r="F34" s="370" t="s">
        <v>655</v>
      </c>
      <c r="G34" s="372"/>
      <c r="H34" s="371"/>
      <c r="I34" s="370" t="s">
        <v>656</v>
      </c>
      <c r="J34" s="371"/>
    </row>
    <row r="35" spans="2:14" ht="39.75" customHeight="1" x14ac:dyDescent="0.2">
      <c r="B35" s="363" t="s">
        <v>688</v>
      </c>
      <c r="C35" s="365"/>
      <c r="D35" s="421" t="s">
        <v>736</v>
      </c>
      <c r="E35" s="380"/>
      <c r="F35" s="366" t="s">
        <v>736</v>
      </c>
      <c r="G35" s="367"/>
      <c r="H35" s="368"/>
      <c r="I35" s="366" t="s">
        <v>815</v>
      </c>
      <c r="J35" s="426"/>
    </row>
    <row r="36" spans="2:14" ht="39.75" customHeight="1" x14ac:dyDescent="0.2">
      <c r="B36" s="354" t="s">
        <v>657</v>
      </c>
      <c r="C36" s="355"/>
      <c r="D36" s="355"/>
      <c r="E36" s="355"/>
      <c r="F36" s="355"/>
      <c r="G36" s="355"/>
      <c r="H36" s="355"/>
      <c r="I36" s="355"/>
      <c r="J36" s="356"/>
    </row>
    <row r="37" spans="2:14" ht="39.75" customHeight="1" x14ac:dyDescent="0.2">
      <c r="B37" s="124" t="s">
        <v>536</v>
      </c>
      <c r="C37" s="357" t="s">
        <v>658</v>
      </c>
      <c r="D37" s="358"/>
      <c r="E37" s="358"/>
      <c r="F37" s="358"/>
      <c r="G37" s="358"/>
      <c r="H37" s="358"/>
      <c r="I37" s="359"/>
      <c r="J37" s="124" t="s">
        <v>659</v>
      </c>
    </row>
    <row r="38" spans="2:14" ht="18.75" customHeight="1" x14ac:dyDescent="0.2">
      <c r="B38" s="140"/>
      <c r="C38" s="427"/>
      <c r="D38" s="428"/>
      <c r="E38" s="428"/>
      <c r="F38" s="428"/>
      <c r="G38" s="428"/>
      <c r="H38" s="428"/>
      <c r="I38" s="429"/>
      <c r="J38" s="141"/>
    </row>
    <row r="39" spans="2:14" ht="18.75" customHeight="1" x14ac:dyDescent="0.2">
      <c r="B39" s="140"/>
      <c r="C39" s="427"/>
      <c r="D39" s="428"/>
      <c r="E39" s="428"/>
      <c r="F39" s="428"/>
      <c r="G39" s="428"/>
      <c r="H39" s="428"/>
      <c r="I39" s="429"/>
      <c r="J39" s="141"/>
    </row>
    <row r="40" spans="2:14" ht="18.75" customHeight="1" x14ac:dyDescent="0.2">
      <c r="B40" s="140"/>
      <c r="C40" s="427"/>
      <c r="D40" s="428"/>
      <c r="E40" s="428"/>
      <c r="F40" s="428"/>
      <c r="G40" s="428"/>
      <c r="H40" s="428"/>
      <c r="I40" s="429"/>
      <c r="J40" s="141"/>
    </row>
    <row r="41" spans="2:14" ht="18.75" customHeight="1" x14ac:dyDescent="0.2">
      <c r="B41" s="140"/>
      <c r="C41" s="427"/>
      <c r="D41" s="428"/>
      <c r="E41" s="428"/>
      <c r="F41" s="428"/>
      <c r="G41" s="428"/>
      <c r="H41" s="428"/>
      <c r="I41" s="429"/>
      <c r="J41" s="141"/>
    </row>
    <row r="44" spans="2:14" s="115" customFormat="1" ht="18.75" customHeight="1" x14ac:dyDescent="0.2">
      <c r="B44" s="401" t="s">
        <v>456</v>
      </c>
      <c r="C44" s="402"/>
      <c r="D44" s="402"/>
      <c r="E44" s="402"/>
      <c r="F44" s="402"/>
      <c r="G44" s="402"/>
      <c r="H44" s="402"/>
      <c r="I44" s="402"/>
      <c r="J44" s="403"/>
    </row>
    <row r="45" spans="2:14" s="115" customFormat="1" ht="18.75" customHeight="1" x14ac:dyDescent="0.2">
      <c r="B45" s="404" t="s">
        <v>457</v>
      </c>
      <c r="C45" s="405"/>
      <c r="D45" s="405"/>
      <c r="E45" s="405"/>
      <c r="F45" s="405"/>
      <c r="G45" s="405"/>
      <c r="H45" s="405"/>
      <c r="I45" s="405"/>
      <c r="J45" s="406"/>
    </row>
    <row r="46" spans="2:14" s="115" customFormat="1" ht="18.75" customHeight="1" x14ac:dyDescent="0.2">
      <c r="B46" s="404" t="s">
        <v>603</v>
      </c>
      <c r="C46" s="405"/>
      <c r="D46" s="405"/>
      <c r="E46" s="405"/>
      <c r="F46" s="405"/>
      <c r="G46" s="405"/>
      <c r="H46" s="405"/>
      <c r="I46" s="405"/>
      <c r="J46" s="406"/>
    </row>
    <row r="47" spans="2:14" s="115" customFormat="1" ht="18.75" customHeight="1" x14ac:dyDescent="0.2">
      <c r="B47" s="407" t="s">
        <v>604</v>
      </c>
      <c r="C47" s="408"/>
      <c r="D47" s="408"/>
      <c r="E47" s="408"/>
      <c r="F47" s="408"/>
      <c r="G47" s="409" t="s">
        <v>605</v>
      </c>
      <c r="H47" s="409"/>
      <c r="I47" s="409"/>
      <c r="J47" s="410"/>
    </row>
    <row r="48" spans="2:14" ht="39.75" customHeight="1" x14ac:dyDescent="0.2">
      <c r="B48" s="360" t="s">
        <v>606</v>
      </c>
      <c r="C48" s="361"/>
      <c r="D48" s="361"/>
      <c r="E48" s="361"/>
      <c r="F48" s="361"/>
      <c r="G48" s="361"/>
      <c r="H48" s="361"/>
      <c r="I48" s="361"/>
      <c r="J48" s="362"/>
      <c r="K48" s="115"/>
      <c r="L48" s="115"/>
      <c r="M48" s="115"/>
      <c r="N48" s="115"/>
    </row>
    <row r="49" spans="2:10" ht="39.75" customHeight="1" x14ac:dyDescent="0.2">
      <c r="B49" s="360" t="s">
        <v>607</v>
      </c>
      <c r="C49" s="361"/>
      <c r="D49" s="361"/>
      <c r="E49" s="361"/>
      <c r="F49" s="361"/>
      <c r="G49" s="361"/>
      <c r="H49" s="361"/>
      <c r="I49" s="361"/>
      <c r="J49" s="362"/>
    </row>
    <row r="50" spans="2:10" ht="39.75" customHeight="1" x14ac:dyDescent="0.2">
      <c r="B50" s="116" t="s">
        <v>608</v>
      </c>
      <c r="C50" s="165">
        <v>2</v>
      </c>
      <c r="D50" s="360" t="s">
        <v>609</v>
      </c>
      <c r="E50" s="362"/>
      <c r="F50" s="348" t="s">
        <v>718</v>
      </c>
      <c r="G50" s="350"/>
      <c r="H50" s="351"/>
      <c r="I50" s="116" t="s">
        <v>610</v>
      </c>
      <c r="J50" s="118" t="s">
        <v>680</v>
      </c>
    </row>
    <row r="51" spans="2:10" ht="39.75" customHeight="1" x14ac:dyDescent="0.2">
      <c r="B51" s="116" t="s">
        <v>611</v>
      </c>
      <c r="C51" s="377" t="s">
        <v>681</v>
      </c>
      <c r="D51" s="377"/>
      <c r="E51" s="377"/>
      <c r="F51" s="360" t="s">
        <v>612</v>
      </c>
      <c r="G51" s="362"/>
      <c r="H51" s="394" t="s">
        <v>707</v>
      </c>
      <c r="I51" s="394"/>
      <c r="J51" s="394"/>
    </row>
    <row r="52" spans="2:10" ht="39.75" customHeight="1" x14ac:dyDescent="0.2">
      <c r="B52" s="116" t="s">
        <v>613</v>
      </c>
      <c r="C52" s="377" t="s">
        <v>708</v>
      </c>
      <c r="D52" s="377"/>
      <c r="E52" s="377"/>
      <c r="F52" s="377"/>
      <c r="G52" s="377"/>
      <c r="H52" s="377"/>
      <c r="I52" s="377"/>
      <c r="J52" s="377"/>
    </row>
    <row r="53" spans="2:10" ht="39.75" customHeight="1" x14ac:dyDescent="0.2">
      <c r="B53" s="116" t="s">
        <v>614</v>
      </c>
      <c r="C53" s="377" t="s">
        <v>737</v>
      </c>
      <c r="D53" s="377"/>
      <c r="E53" s="377"/>
      <c r="F53" s="377"/>
      <c r="G53" s="377"/>
      <c r="H53" s="377"/>
      <c r="I53" s="377"/>
      <c r="J53" s="377"/>
    </row>
    <row r="54" spans="2:10" ht="25.5" customHeight="1" x14ac:dyDescent="0.2">
      <c r="B54" s="116" t="s">
        <v>615</v>
      </c>
      <c r="C54" s="119">
        <v>1</v>
      </c>
      <c r="D54" s="119">
        <v>1</v>
      </c>
      <c r="E54" s="119">
        <v>2020</v>
      </c>
      <c r="F54" s="395" t="s">
        <v>616</v>
      </c>
      <c r="G54" s="396"/>
      <c r="H54" s="399">
        <v>31</v>
      </c>
      <c r="I54" s="399">
        <v>12</v>
      </c>
      <c r="J54" s="399" t="s">
        <v>839</v>
      </c>
    </row>
    <row r="55" spans="2:10" ht="25.5" customHeight="1" x14ac:dyDescent="0.2">
      <c r="B55" s="116" t="s">
        <v>617</v>
      </c>
      <c r="C55" s="119">
        <v>1</v>
      </c>
      <c r="D55" s="119" t="s">
        <v>682</v>
      </c>
      <c r="E55" s="119" t="s">
        <v>839</v>
      </c>
      <c r="F55" s="397"/>
      <c r="G55" s="398"/>
      <c r="H55" s="400"/>
      <c r="I55" s="400"/>
      <c r="J55" s="400"/>
    </row>
    <row r="56" spans="2:10" ht="39.75" customHeight="1" x14ac:dyDescent="0.2">
      <c r="B56" s="116" t="s">
        <v>618</v>
      </c>
      <c r="C56" s="142">
        <v>1</v>
      </c>
      <c r="D56" s="116" t="s">
        <v>619</v>
      </c>
      <c r="E56" s="120" t="s">
        <v>683</v>
      </c>
      <c r="F56" s="385" t="s">
        <v>620</v>
      </c>
      <c r="G56" s="386"/>
      <c r="H56" s="346" t="s">
        <v>683</v>
      </c>
      <c r="I56" s="387"/>
      <c r="J56" s="388"/>
    </row>
    <row r="57" spans="2:10" ht="39.75" customHeight="1" x14ac:dyDescent="0.2">
      <c r="B57" s="360" t="s">
        <v>621</v>
      </c>
      <c r="C57" s="361"/>
      <c r="D57" s="361"/>
      <c r="E57" s="361"/>
      <c r="F57" s="361"/>
      <c r="G57" s="361"/>
      <c r="H57" s="361"/>
      <c r="I57" s="361"/>
      <c r="J57" s="362"/>
    </row>
    <row r="58" spans="2:10" ht="81.599999999999994" customHeight="1" x14ac:dyDescent="0.2">
      <c r="B58" s="116" t="s">
        <v>622</v>
      </c>
      <c r="C58" s="389" t="s">
        <v>738</v>
      </c>
      <c r="D58" s="390"/>
      <c r="E58" s="116" t="s">
        <v>623</v>
      </c>
      <c r="F58" s="375" t="s">
        <v>739</v>
      </c>
      <c r="G58" s="418"/>
      <c r="H58" s="116" t="s">
        <v>624</v>
      </c>
      <c r="I58" s="374" t="s">
        <v>740</v>
      </c>
      <c r="J58" s="393"/>
    </row>
    <row r="59" spans="2:10" ht="39.75" customHeight="1" x14ac:dyDescent="0.2">
      <c r="B59" s="116" t="s">
        <v>625</v>
      </c>
      <c r="C59" s="374" t="s">
        <v>685</v>
      </c>
      <c r="D59" s="393"/>
      <c r="E59" s="393"/>
      <c r="F59" s="393"/>
      <c r="G59" s="393"/>
      <c r="H59" s="393"/>
      <c r="I59" s="393"/>
      <c r="J59" s="393"/>
    </row>
    <row r="60" spans="2:10" ht="39.75" customHeight="1" x14ac:dyDescent="0.2">
      <c r="B60" s="116" t="s">
        <v>626</v>
      </c>
      <c r="C60" s="121" t="s">
        <v>59</v>
      </c>
      <c r="D60" s="116" t="s">
        <v>627</v>
      </c>
      <c r="E60" s="170" t="s">
        <v>53</v>
      </c>
      <c r="F60" s="360" t="s">
        <v>628</v>
      </c>
      <c r="G60" s="362"/>
      <c r="H60" s="123" t="s">
        <v>58</v>
      </c>
      <c r="I60" s="116" t="s">
        <v>629</v>
      </c>
      <c r="J60" s="171">
        <v>1</v>
      </c>
    </row>
    <row r="61" spans="2:10" ht="39.75" customHeight="1" x14ac:dyDescent="0.2">
      <c r="B61" s="116" t="s">
        <v>630</v>
      </c>
      <c r="C61" s="374" t="s">
        <v>741</v>
      </c>
      <c r="D61" s="374"/>
      <c r="E61" s="374"/>
      <c r="F61" s="374"/>
      <c r="G61" s="374"/>
      <c r="H61" s="374"/>
      <c r="I61" s="374"/>
      <c r="J61" s="374"/>
    </row>
    <row r="62" spans="2:10" ht="155.1" customHeight="1" x14ac:dyDescent="0.2">
      <c r="B62" s="116" t="s">
        <v>631</v>
      </c>
      <c r="C62" s="382" t="s">
        <v>814</v>
      </c>
      <c r="D62" s="383"/>
      <c r="E62" s="384"/>
      <c r="F62" s="360" t="s">
        <v>632</v>
      </c>
      <c r="G62" s="362"/>
      <c r="H62" s="382" t="s">
        <v>742</v>
      </c>
      <c r="I62" s="383"/>
      <c r="J62" s="384"/>
    </row>
    <row r="63" spans="2:10" ht="39.75" customHeight="1" x14ac:dyDescent="0.2">
      <c r="B63" s="360" t="s">
        <v>633</v>
      </c>
      <c r="C63" s="361"/>
      <c r="D63" s="361"/>
      <c r="E63" s="361"/>
      <c r="F63" s="361"/>
      <c r="G63" s="361"/>
      <c r="H63" s="361"/>
      <c r="I63" s="361"/>
      <c r="J63" s="362"/>
    </row>
    <row r="64" spans="2:10" ht="39.75" customHeight="1" x14ac:dyDescent="0.2">
      <c r="B64" s="116" t="s">
        <v>634</v>
      </c>
      <c r="C64" s="382" t="s">
        <v>743</v>
      </c>
      <c r="D64" s="383"/>
      <c r="E64" s="383"/>
      <c r="F64" s="383"/>
      <c r="G64" s="383"/>
      <c r="H64" s="383"/>
      <c r="I64" s="383"/>
      <c r="J64" s="384"/>
    </row>
    <row r="65" spans="2:14" ht="39.75" customHeight="1" x14ac:dyDescent="0.2">
      <c r="B65" s="116" t="s">
        <v>635</v>
      </c>
      <c r="C65" s="360" t="s">
        <v>636</v>
      </c>
      <c r="D65" s="362"/>
      <c r="E65" s="360" t="s">
        <v>637</v>
      </c>
      <c r="F65" s="362"/>
      <c r="G65" s="360" t="s">
        <v>638</v>
      </c>
      <c r="H65" s="362"/>
      <c r="I65" s="360" t="s">
        <v>639</v>
      </c>
      <c r="J65" s="362"/>
    </row>
    <row r="66" spans="2:14" ht="39.75" customHeight="1" x14ac:dyDescent="0.2">
      <c r="B66" s="116" t="s">
        <v>640</v>
      </c>
      <c r="C66" s="374" t="s">
        <v>744</v>
      </c>
      <c r="D66" s="374"/>
      <c r="E66" s="374" t="s">
        <v>745</v>
      </c>
      <c r="F66" s="374"/>
      <c r="G66" s="374"/>
      <c r="H66" s="374"/>
      <c r="I66" s="375"/>
      <c r="J66" s="376"/>
    </row>
    <row r="67" spans="2:14" ht="39.75" customHeight="1" x14ac:dyDescent="0.2">
      <c r="B67" s="116" t="s">
        <v>641</v>
      </c>
      <c r="C67" s="379" t="s">
        <v>685</v>
      </c>
      <c r="D67" s="380"/>
      <c r="E67" s="379" t="s">
        <v>685</v>
      </c>
      <c r="F67" s="380"/>
      <c r="G67" s="374"/>
      <c r="H67" s="374"/>
      <c r="I67" s="375"/>
      <c r="J67" s="376"/>
    </row>
    <row r="68" spans="2:14" ht="39.75" customHeight="1" x14ac:dyDescent="0.2">
      <c r="B68" s="116" t="s">
        <v>642</v>
      </c>
      <c r="C68" s="381" t="s">
        <v>686</v>
      </c>
      <c r="D68" s="381"/>
      <c r="E68" s="381" t="s">
        <v>686</v>
      </c>
      <c r="F68" s="381"/>
      <c r="G68" s="374"/>
      <c r="H68" s="374"/>
      <c r="I68" s="375"/>
      <c r="J68" s="376"/>
    </row>
    <row r="69" spans="2:14" ht="39.75" customHeight="1" x14ac:dyDescent="0.2">
      <c r="B69" s="116" t="s">
        <v>643</v>
      </c>
      <c r="C69" s="373" t="s">
        <v>58</v>
      </c>
      <c r="D69" s="373"/>
      <c r="E69" s="373" t="s">
        <v>58</v>
      </c>
      <c r="F69" s="373"/>
      <c r="G69" s="374"/>
      <c r="H69" s="374"/>
      <c r="I69" s="375"/>
      <c r="J69" s="376"/>
    </row>
    <row r="70" spans="2:14" ht="47.1" customHeight="1" x14ac:dyDescent="0.2">
      <c r="B70" s="116" t="s">
        <v>644</v>
      </c>
      <c r="C70" s="374" t="s">
        <v>746</v>
      </c>
      <c r="D70" s="374"/>
      <c r="E70" s="374" t="s">
        <v>747</v>
      </c>
      <c r="F70" s="374"/>
      <c r="G70" s="374"/>
      <c r="H70" s="374"/>
      <c r="I70" s="375"/>
      <c r="J70" s="376"/>
    </row>
    <row r="71" spans="2:14" ht="59.1" customHeight="1" x14ac:dyDescent="0.2">
      <c r="B71" s="116" t="s">
        <v>645</v>
      </c>
      <c r="C71" s="417" t="s">
        <v>748</v>
      </c>
      <c r="D71" s="417"/>
      <c r="E71" s="417" t="s">
        <v>749</v>
      </c>
      <c r="F71" s="417"/>
      <c r="G71" s="374"/>
      <c r="H71" s="374"/>
      <c r="I71" s="375"/>
      <c r="J71" s="376"/>
    </row>
    <row r="72" spans="2:14" ht="39.75" customHeight="1" x14ac:dyDescent="0.2">
      <c r="B72" s="360" t="s">
        <v>646</v>
      </c>
      <c r="C72" s="361"/>
      <c r="D72" s="361"/>
      <c r="E72" s="361"/>
      <c r="F72" s="361"/>
      <c r="G72" s="361"/>
      <c r="H72" s="361"/>
      <c r="I72" s="361"/>
      <c r="J72" s="362"/>
    </row>
    <row r="73" spans="2:14" ht="39.75" customHeight="1" x14ac:dyDescent="0.2">
      <c r="B73" s="116" t="s">
        <v>647</v>
      </c>
      <c r="C73" s="363" t="s">
        <v>683</v>
      </c>
      <c r="D73" s="364"/>
      <c r="E73" s="365"/>
      <c r="F73" s="116" t="s">
        <v>648</v>
      </c>
      <c r="G73" s="366" t="s">
        <v>683</v>
      </c>
      <c r="H73" s="367"/>
      <c r="I73" s="367"/>
      <c r="J73" s="368"/>
    </row>
    <row r="74" spans="2:14" ht="39.75" customHeight="1" x14ac:dyDescent="0.2">
      <c r="B74" s="116" t="s">
        <v>649</v>
      </c>
      <c r="C74" s="369" t="s">
        <v>683</v>
      </c>
      <c r="D74" s="369"/>
      <c r="E74" s="369"/>
      <c r="F74" s="369"/>
      <c r="G74" s="369"/>
      <c r="H74" s="369"/>
      <c r="I74" s="369"/>
      <c r="J74" s="369"/>
    </row>
    <row r="75" spans="2:14" ht="39.75" customHeight="1" x14ac:dyDescent="0.2">
      <c r="B75" s="116" t="s">
        <v>650</v>
      </c>
      <c r="C75" s="369" t="s">
        <v>750</v>
      </c>
      <c r="D75" s="369"/>
      <c r="E75" s="369"/>
      <c r="F75" s="369"/>
      <c r="G75" s="369"/>
      <c r="H75" s="369"/>
      <c r="I75" s="369"/>
      <c r="J75" s="369"/>
    </row>
    <row r="76" spans="2:14" ht="39.75" customHeight="1" x14ac:dyDescent="0.2">
      <c r="B76" s="116" t="s">
        <v>651</v>
      </c>
      <c r="C76" s="363" t="s">
        <v>683</v>
      </c>
      <c r="D76" s="364"/>
      <c r="E76" s="365"/>
      <c r="F76" s="116" t="s">
        <v>652</v>
      </c>
      <c r="G76" s="363" t="s">
        <v>683</v>
      </c>
      <c r="H76" s="364"/>
      <c r="I76" s="364"/>
      <c r="J76" s="365"/>
    </row>
    <row r="77" spans="2:14" ht="39.75" customHeight="1" x14ac:dyDescent="0.2">
      <c r="B77" s="370" t="s">
        <v>653</v>
      </c>
      <c r="C77" s="371"/>
      <c r="D77" s="370" t="s">
        <v>654</v>
      </c>
      <c r="E77" s="371"/>
      <c r="F77" s="370" t="s">
        <v>655</v>
      </c>
      <c r="G77" s="372"/>
      <c r="H77" s="371"/>
      <c r="I77" s="370" t="s">
        <v>656</v>
      </c>
      <c r="J77" s="371"/>
      <c r="N77" s="114" t="s">
        <v>687</v>
      </c>
    </row>
    <row r="78" spans="2:14" ht="39.75" customHeight="1" x14ac:dyDescent="0.2">
      <c r="B78" s="363" t="s">
        <v>751</v>
      </c>
      <c r="C78" s="364"/>
      <c r="D78" s="411" t="s">
        <v>853</v>
      </c>
      <c r="E78" s="412"/>
      <c r="F78" s="411" t="s">
        <v>852</v>
      </c>
      <c r="G78" s="412"/>
      <c r="H78" s="413"/>
      <c r="I78" s="411" t="s">
        <v>871</v>
      </c>
      <c r="J78" s="412"/>
    </row>
    <row r="79" spans="2:14" ht="39.75" customHeight="1" x14ac:dyDescent="0.2">
      <c r="B79" s="354" t="s">
        <v>657</v>
      </c>
      <c r="C79" s="355"/>
      <c r="D79" s="355"/>
      <c r="E79" s="355"/>
      <c r="F79" s="355"/>
      <c r="G79" s="355"/>
      <c r="H79" s="355"/>
      <c r="I79" s="355"/>
      <c r="J79" s="356"/>
    </row>
    <row r="80" spans="2:14" ht="39.75" customHeight="1" x14ac:dyDescent="0.2">
      <c r="B80" s="124" t="s">
        <v>536</v>
      </c>
      <c r="C80" s="357" t="s">
        <v>658</v>
      </c>
      <c r="D80" s="358"/>
      <c r="E80" s="358"/>
      <c r="F80" s="358"/>
      <c r="G80" s="358"/>
      <c r="H80" s="358"/>
      <c r="I80" s="359"/>
      <c r="J80" s="124" t="s">
        <v>659</v>
      </c>
    </row>
    <row r="81" spans="2:14" ht="18.75" customHeight="1" x14ac:dyDescent="0.2">
      <c r="B81" s="125"/>
      <c r="C81" s="343"/>
      <c r="D81" s="344"/>
      <c r="E81" s="344"/>
      <c r="F81" s="344"/>
      <c r="G81" s="344"/>
      <c r="H81" s="344"/>
      <c r="I81" s="345"/>
      <c r="J81" s="125"/>
    </row>
    <row r="82" spans="2:14" ht="18.75" customHeight="1" x14ac:dyDescent="0.2">
      <c r="B82" s="125"/>
      <c r="C82" s="343"/>
      <c r="D82" s="344"/>
      <c r="E82" s="344"/>
      <c r="F82" s="344"/>
      <c r="G82" s="344"/>
      <c r="H82" s="344"/>
      <c r="I82" s="345"/>
      <c r="J82" s="125"/>
    </row>
    <row r="83" spans="2:14" ht="18.75" customHeight="1" x14ac:dyDescent="0.2">
      <c r="B83" s="125"/>
      <c r="C83" s="343"/>
      <c r="D83" s="344"/>
      <c r="E83" s="344"/>
      <c r="F83" s="344"/>
      <c r="G83" s="344"/>
      <c r="H83" s="344"/>
      <c r="I83" s="345"/>
      <c r="J83" s="125"/>
    </row>
    <row r="84" spans="2:14" ht="18.75" customHeight="1" x14ac:dyDescent="0.2">
      <c r="B84" s="125"/>
      <c r="C84" s="343"/>
      <c r="D84" s="344"/>
      <c r="E84" s="344"/>
      <c r="F84" s="344"/>
      <c r="G84" s="344"/>
      <c r="H84" s="344"/>
      <c r="I84" s="345"/>
      <c r="J84" s="125"/>
    </row>
    <row r="87" spans="2:14" s="115" customFormat="1" ht="18.75" customHeight="1" x14ac:dyDescent="0.2">
      <c r="B87" s="401" t="s">
        <v>456</v>
      </c>
      <c r="C87" s="402"/>
      <c r="D87" s="402"/>
      <c r="E87" s="402"/>
      <c r="F87" s="402"/>
      <c r="G87" s="402"/>
      <c r="H87" s="402"/>
      <c r="I87" s="402"/>
      <c r="J87" s="403"/>
    </row>
    <row r="88" spans="2:14" s="115" customFormat="1" ht="18.75" customHeight="1" x14ac:dyDescent="0.2">
      <c r="B88" s="404" t="s">
        <v>457</v>
      </c>
      <c r="C88" s="405"/>
      <c r="D88" s="405"/>
      <c r="E88" s="405"/>
      <c r="F88" s="405"/>
      <c r="G88" s="405"/>
      <c r="H88" s="405"/>
      <c r="I88" s="405"/>
      <c r="J88" s="406"/>
    </row>
    <row r="89" spans="2:14" s="115" customFormat="1" ht="18.75" customHeight="1" x14ac:dyDescent="0.2">
      <c r="B89" s="404" t="s">
        <v>603</v>
      </c>
      <c r="C89" s="405"/>
      <c r="D89" s="405"/>
      <c r="E89" s="405"/>
      <c r="F89" s="405"/>
      <c r="G89" s="405"/>
      <c r="H89" s="405"/>
      <c r="I89" s="405"/>
      <c r="J89" s="406"/>
    </row>
    <row r="90" spans="2:14" s="115" customFormat="1" ht="18.75" customHeight="1" x14ac:dyDescent="0.2">
      <c r="B90" s="407" t="s">
        <v>604</v>
      </c>
      <c r="C90" s="408"/>
      <c r="D90" s="408"/>
      <c r="E90" s="408"/>
      <c r="F90" s="408"/>
      <c r="G90" s="409" t="s">
        <v>605</v>
      </c>
      <c r="H90" s="409"/>
      <c r="I90" s="409"/>
      <c r="J90" s="410"/>
    </row>
    <row r="91" spans="2:14" ht="39.75" customHeight="1" x14ac:dyDescent="0.2">
      <c r="B91" s="360" t="s">
        <v>606</v>
      </c>
      <c r="C91" s="361"/>
      <c r="D91" s="361"/>
      <c r="E91" s="361"/>
      <c r="F91" s="361"/>
      <c r="G91" s="361"/>
      <c r="H91" s="361"/>
      <c r="I91" s="361"/>
      <c r="J91" s="362"/>
      <c r="K91" s="115"/>
      <c r="L91" s="115"/>
      <c r="M91" s="115"/>
      <c r="N91" s="115"/>
    </row>
    <row r="92" spans="2:14" ht="39.75" customHeight="1" x14ac:dyDescent="0.2">
      <c r="B92" s="360" t="s">
        <v>607</v>
      </c>
      <c r="C92" s="361"/>
      <c r="D92" s="361"/>
      <c r="E92" s="361"/>
      <c r="F92" s="361"/>
      <c r="G92" s="361"/>
      <c r="H92" s="361"/>
      <c r="I92" s="361"/>
      <c r="J92" s="362"/>
    </row>
    <row r="93" spans="2:14" ht="39.75" customHeight="1" x14ac:dyDescent="0.2">
      <c r="B93" s="116" t="s">
        <v>608</v>
      </c>
      <c r="C93" s="165">
        <v>3</v>
      </c>
      <c r="D93" s="360" t="s">
        <v>609</v>
      </c>
      <c r="E93" s="362"/>
      <c r="F93" s="348" t="s">
        <v>718</v>
      </c>
      <c r="G93" s="350"/>
      <c r="H93" s="351"/>
      <c r="I93" s="116" t="s">
        <v>610</v>
      </c>
      <c r="J93" s="118" t="s">
        <v>680</v>
      </c>
    </row>
    <row r="94" spans="2:14" ht="39.75" customHeight="1" x14ac:dyDescent="0.2">
      <c r="B94" s="116" t="s">
        <v>611</v>
      </c>
      <c r="C94" s="377" t="s">
        <v>681</v>
      </c>
      <c r="D94" s="377"/>
      <c r="E94" s="377"/>
      <c r="F94" s="360" t="s">
        <v>612</v>
      </c>
      <c r="G94" s="362"/>
      <c r="H94" s="394" t="s">
        <v>707</v>
      </c>
      <c r="I94" s="394"/>
      <c r="J94" s="394"/>
    </row>
    <row r="95" spans="2:14" ht="39.75" customHeight="1" x14ac:dyDescent="0.2">
      <c r="B95" s="116" t="s">
        <v>613</v>
      </c>
      <c r="C95" s="377" t="s">
        <v>709</v>
      </c>
      <c r="D95" s="377"/>
      <c r="E95" s="377"/>
      <c r="F95" s="377"/>
      <c r="G95" s="377"/>
      <c r="H95" s="377"/>
      <c r="I95" s="377"/>
      <c r="J95" s="377"/>
    </row>
    <row r="96" spans="2:14" ht="39.75" customHeight="1" x14ac:dyDescent="0.2">
      <c r="B96" s="116" t="s">
        <v>614</v>
      </c>
      <c r="C96" s="377" t="s">
        <v>752</v>
      </c>
      <c r="D96" s="377"/>
      <c r="E96" s="377"/>
      <c r="F96" s="377"/>
      <c r="G96" s="377"/>
      <c r="H96" s="377"/>
      <c r="I96" s="377"/>
      <c r="J96" s="377"/>
    </row>
    <row r="97" spans="2:10" ht="25.5" customHeight="1" x14ac:dyDescent="0.2">
      <c r="B97" s="116" t="s">
        <v>615</v>
      </c>
      <c r="C97" s="119">
        <v>1</v>
      </c>
      <c r="D97" s="119">
        <v>1</v>
      </c>
      <c r="E97" s="119">
        <v>2020</v>
      </c>
      <c r="F97" s="395" t="s">
        <v>616</v>
      </c>
      <c r="G97" s="396"/>
      <c r="H97" s="399">
        <v>31</v>
      </c>
      <c r="I97" s="399">
        <v>12</v>
      </c>
      <c r="J97" s="399" t="s">
        <v>839</v>
      </c>
    </row>
    <row r="98" spans="2:10" ht="25.5" customHeight="1" x14ac:dyDescent="0.2">
      <c r="B98" s="116" t="s">
        <v>617</v>
      </c>
      <c r="C98" s="119">
        <v>1</v>
      </c>
      <c r="D98" s="119" t="s">
        <v>682</v>
      </c>
      <c r="E98" s="119" t="s">
        <v>839</v>
      </c>
      <c r="F98" s="397"/>
      <c r="G98" s="398"/>
      <c r="H98" s="400"/>
      <c r="I98" s="400"/>
      <c r="J98" s="400"/>
    </row>
    <row r="99" spans="2:10" ht="39.75" customHeight="1" x14ac:dyDescent="0.2">
      <c r="B99" s="116" t="s">
        <v>618</v>
      </c>
      <c r="C99" s="172">
        <v>0.6</v>
      </c>
      <c r="D99" s="116" t="s">
        <v>619</v>
      </c>
      <c r="E99" s="120" t="s">
        <v>683</v>
      </c>
      <c r="F99" s="385" t="s">
        <v>620</v>
      </c>
      <c r="G99" s="386"/>
      <c r="H99" s="346" t="s">
        <v>683</v>
      </c>
      <c r="I99" s="387"/>
      <c r="J99" s="388"/>
    </row>
    <row r="100" spans="2:10" ht="39.75" customHeight="1" x14ac:dyDescent="0.2">
      <c r="B100" s="360" t="s">
        <v>621</v>
      </c>
      <c r="C100" s="361"/>
      <c r="D100" s="361"/>
      <c r="E100" s="361"/>
      <c r="F100" s="361"/>
      <c r="G100" s="361"/>
      <c r="H100" s="361"/>
      <c r="I100" s="361"/>
      <c r="J100" s="362"/>
    </row>
    <row r="101" spans="2:10" ht="39.75" customHeight="1" x14ac:dyDescent="0.2">
      <c r="B101" s="116" t="s">
        <v>622</v>
      </c>
      <c r="C101" s="389" t="s">
        <v>753</v>
      </c>
      <c r="D101" s="390"/>
      <c r="E101" s="116" t="s">
        <v>623</v>
      </c>
      <c r="F101" s="375" t="s">
        <v>754</v>
      </c>
      <c r="G101" s="418"/>
      <c r="H101" s="116" t="s">
        <v>624</v>
      </c>
      <c r="I101" s="374" t="s">
        <v>740</v>
      </c>
      <c r="J101" s="393"/>
    </row>
    <row r="102" spans="2:10" ht="39.75" customHeight="1" x14ac:dyDescent="0.2">
      <c r="B102" s="116" t="s">
        <v>625</v>
      </c>
      <c r="C102" s="374" t="s">
        <v>685</v>
      </c>
      <c r="D102" s="393"/>
      <c r="E102" s="393"/>
      <c r="F102" s="393"/>
      <c r="G102" s="393"/>
      <c r="H102" s="393"/>
      <c r="I102" s="393"/>
      <c r="J102" s="393"/>
    </row>
    <row r="103" spans="2:10" ht="39.75" customHeight="1" x14ac:dyDescent="0.2">
      <c r="B103" s="116" t="s">
        <v>626</v>
      </c>
      <c r="C103" s="121" t="s">
        <v>59</v>
      </c>
      <c r="D103" s="116" t="s">
        <v>627</v>
      </c>
      <c r="E103" s="170" t="s">
        <v>53</v>
      </c>
      <c r="F103" s="360" t="s">
        <v>628</v>
      </c>
      <c r="G103" s="362"/>
      <c r="H103" s="123" t="s">
        <v>58</v>
      </c>
      <c r="I103" s="116" t="s">
        <v>629</v>
      </c>
      <c r="J103" s="171">
        <v>0.64</v>
      </c>
    </row>
    <row r="104" spans="2:10" ht="39.75" customHeight="1" x14ac:dyDescent="0.2">
      <c r="B104" s="116" t="s">
        <v>630</v>
      </c>
      <c r="C104" s="374" t="s">
        <v>755</v>
      </c>
      <c r="D104" s="374"/>
      <c r="E104" s="374"/>
      <c r="F104" s="374"/>
      <c r="G104" s="374"/>
      <c r="H104" s="374"/>
      <c r="I104" s="374"/>
      <c r="J104" s="374"/>
    </row>
    <row r="105" spans="2:10" ht="101.45" customHeight="1" x14ac:dyDescent="0.2">
      <c r="B105" s="116" t="s">
        <v>631</v>
      </c>
      <c r="C105" s="382" t="s">
        <v>756</v>
      </c>
      <c r="D105" s="383"/>
      <c r="E105" s="384"/>
      <c r="F105" s="360" t="s">
        <v>632</v>
      </c>
      <c r="G105" s="362"/>
      <c r="H105" s="382" t="s">
        <v>757</v>
      </c>
      <c r="I105" s="383"/>
      <c r="J105" s="384"/>
    </row>
    <row r="106" spans="2:10" ht="39.75" customHeight="1" x14ac:dyDescent="0.2">
      <c r="B106" s="360" t="s">
        <v>633</v>
      </c>
      <c r="C106" s="361"/>
      <c r="D106" s="361"/>
      <c r="E106" s="361"/>
      <c r="F106" s="361"/>
      <c r="G106" s="361"/>
      <c r="H106" s="361"/>
      <c r="I106" s="361"/>
      <c r="J106" s="362"/>
    </row>
    <row r="107" spans="2:10" ht="39.75" customHeight="1" x14ac:dyDescent="0.2">
      <c r="B107" s="116" t="s">
        <v>634</v>
      </c>
      <c r="C107" s="382" t="s">
        <v>811</v>
      </c>
      <c r="D107" s="383"/>
      <c r="E107" s="383"/>
      <c r="F107" s="383"/>
      <c r="G107" s="383"/>
      <c r="H107" s="383"/>
      <c r="I107" s="383"/>
      <c r="J107" s="384"/>
    </row>
    <row r="108" spans="2:10" ht="39.75" customHeight="1" x14ac:dyDescent="0.2">
      <c r="B108" s="116" t="s">
        <v>635</v>
      </c>
      <c r="C108" s="360" t="s">
        <v>636</v>
      </c>
      <c r="D108" s="362"/>
      <c r="E108" s="360" t="s">
        <v>637</v>
      </c>
      <c r="F108" s="362"/>
      <c r="G108" s="360" t="s">
        <v>638</v>
      </c>
      <c r="H108" s="362"/>
      <c r="I108" s="360" t="s">
        <v>639</v>
      </c>
      <c r="J108" s="362"/>
    </row>
    <row r="109" spans="2:10" ht="39.75" customHeight="1" x14ac:dyDescent="0.2">
      <c r="B109" s="116" t="s">
        <v>640</v>
      </c>
      <c r="C109" s="374" t="s">
        <v>758</v>
      </c>
      <c r="D109" s="374"/>
      <c r="E109" s="374" t="s">
        <v>810</v>
      </c>
      <c r="F109" s="374"/>
      <c r="G109" s="374"/>
      <c r="H109" s="374"/>
      <c r="I109" s="375"/>
      <c r="J109" s="376"/>
    </row>
    <row r="110" spans="2:10" ht="39.75" customHeight="1" x14ac:dyDescent="0.2">
      <c r="B110" s="116" t="s">
        <v>641</v>
      </c>
      <c r="C110" s="379" t="s">
        <v>685</v>
      </c>
      <c r="D110" s="380"/>
      <c r="E110" s="379" t="s">
        <v>685</v>
      </c>
      <c r="F110" s="380"/>
      <c r="G110" s="374"/>
      <c r="H110" s="374"/>
      <c r="I110" s="375"/>
      <c r="J110" s="376"/>
    </row>
    <row r="111" spans="2:10" ht="39.75" customHeight="1" x14ac:dyDescent="0.2">
      <c r="B111" s="116" t="s">
        <v>642</v>
      </c>
      <c r="C111" s="381" t="s">
        <v>686</v>
      </c>
      <c r="D111" s="381"/>
      <c r="E111" s="381" t="s">
        <v>686</v>
      </c>
      <c r="F111" s="381"/>
      <c r="G111" s="374"/>
      <c r="H111" s="374"/>
      <c r="I111" s="375"/>
      <c r="J111" s="376"/>
    </row>
    <row r="112" spans="2:10" ht="39.75" customHeight="1" x14ac:dyDescent="0.2">
      <c r="B112" s="116" t="s">
        <v>643</v>
      </c>
      <c r="C112" s="373" t="s">
        <v>58</v>
      </c>
      <c r="D112" s="373"/>
      <c r="E112" s="373" t="s">
        <v>58</v>
      </c>
      <c r="F112" s="373"/>
      <c r="G112" s="374"/>
      <c r="H112" s="374"/>
      <c r="I112" s="375"/>
      <c r="J112" s="376"/>
    </row>
    <row r="113" spans="2:14" ht="39.75" customHeight="1" x14ac:dyDescent="0.2">
      <c r="B113" s="116" t="s">
        <v>644</v>
      </c>
      <c r="C113" s="374" t="s">
        <v>759</v>
      </c>
      <c r="D113" s="374"/>
      <c r="E113" s="374" t="s">
        <v>759</v>
      </c>
      <c r="F113" s="374"/>
      <c r="G113" s="374"/>
      <c r="H113" s="374"/>
      <c r="I113" s="375"/>
      <c r="J113" s="376"/>
    </row>
    <row r="114" spans="2:14" ht="51.6" customHeight="1" x14ac:dyDescent="0.2">
      <c r="B114" s="116" t="s">
        <v>645</v>
      </c>
      <c r="C114" s="417" t="s">
        <v>812</v>
      </c>
      <c r="D114" s="417"/>
      <c r="E114" s="417" t="s">
        <v>813</v>
      </c>
      <c r="F114" s="417"/>
      <c r="G114" s="374"/>
      <c r="H114" s="374"/>
      <c r="I114" s="375"/>
      <c r="J114" s="376"/>
    </row>
    <row r="115" spans="2:14" ht="39.75" customHeight="1" x14ac:dyDescent="0.2">
      <c r="B115" s="360" t="s">
        <v>646</v>
      </c>
      <c r="C115" s="361"/>
      <c r="D115" s="361"/>
      <c r="E115" s="361"/>
      <c r="F115" s="361"/>
      <c r="G115" s="361"/>
      <c r="H115" s="361"/>
      <c r="I115" s="361"/>
      <c r="J115" s="362"/>
    </row>
    <row r="116" spans="2:14" ht="39.75" customHeight="1" x14ac:dyDescent="0.2">
      <c r="B116" s="116" t="s">
        <v>647</v>
      </c>
      <c r="C116" s="363" t="s">
        <v>683</v>
      </c>
      <c r="D116" s="364"/>
      <c r="E116" s="365"/>
      <c r="F116" s="116" t="s">
        <v>648</v>
      </c>
      <c r="G116" s="366" t="s">
        <v>683</v>
      </c>
      <c r="H116" s="367"/>
      <c r="I116" s="367"/>
      <c r="J116" s="368"/>
    </row>
    <row r="117" spans="2:14" ht="39.75" customHeight="1" x14ac:dyDescent="0.2">
      <c r="B117" s="116" t="s">
        <v>649</v>
      </c>
      <c r="C117" s="369" t="s">
        <v>683</v>
      </c>
      <c r="D117" s="369"/>
      <c r="E117" s="369"/>
      <c r="F117" s="369"/>
      <c r="G117" s="369"/>
      <c r="H117" s="369"/>
      <c r="I117" s="369"/>
      <c r="J117" s="369"/>
    </row>
    <row r="118" spans="2:14" ht="39.75" customHeight="1" x14ac:dyDescent="0.2">
      <c r="B118" s="116" t="s">
        <v>650</v>
      </c>
      <c r="C118" s="369" t="s">
        <v>683</v>
      </c>
      <c r="D118" s="369"/>
      <c r="E118" s="369"/>
      <c r="F118" s="369"/>
      <c r="G118" s="369"/>
      <c r="H118" s="369"/>
      <c r="I118" s="369"/>
      <c r="J118" s="369"/>
    </row>
    <row r="119" spans="2:14" ht="39.75" customHeight="1" x14ac:dyDescent="0.2">
      <c r="B119" s="116" t="s">
        <v>651</v>
      </c>
      <c r="C119" s="363" t="s">
        <v>683</v>
      </c>
      <c r="D119" s="364"/>
      <c r="E119" s="365"/>
      <c r="F119" s="116" t="s">
        <v>652</v>
      </c>
      <c r="G119" s="363" t="s">
        <v>683</v>
      </c>
      <c r="H119" s="364"/>
      <c r="I119" s="364"/>
      <c r="J119" s="365"/>
    </row>
    <row r="120" spans="2:14" ht="39.75" customHeight="1" x14ac:dyDescent="0.2">
      <c r="B120" s="370" t="s">
        <v>653</v>
      </c>
      <c r="C120" s="371"/>
      <c r="D120" s="370" t="s">
        <v>654</v>
      </c>
      <c r="E120" s="371"/>
      <c r="F120" s="370" t="s">
        <v>655</v>
      </c>
      <c r="G120" s="372"/>
      <c r="H120" s="371"/>
      <c r="I120" s="370" t="s">
        <v>656</v>
      </c>
      <c r="J120" s="371"/>
      <c r="N120" s="114" t="s">
        <v>687</v>
      </c>
    </row>
    <row r="121" spans="2:14" ht="39.75" customHeight="1" x14ac:dyDescent="0.2">
      <c r="B121" s="363" t="s">
        <v>751</v>
      </c>
      <c r="C121" s="364"/>
      <c r="D121" s="411" t="s">
        <v>853</v>
      </c>
      <c r="E121" s="412"/>
      <c r="F121" s="411" t="s">
        <v>852</v>
      </c>
      <c r="G121" s="412"/>
      <c r="H121" s="413"/>
      <c r="I121" s="411" t="s">
        <v>871</v>
      </c>
      <c r="J121" s="412"/>
    </row>
    <row r="122" spans="2:14" ht="39.75" customHeight="1" x14ac:dyDescent="0.2">
      <c r="B122" s="354" t="s">
        <v>657</v>
      </c>
      <c r="C122" s="355"/>
      <c r="D122" s="355"/>
      <c r="E122" s="355"/>
      <c r="F122" s="355"/>
      <c r="G122" s="355"/>
      <c r="H122" s="355"/>
      <c r="I122" s="355"/>
      <c r="J122" s="356"/>
    </row>
    <row r="123" spans="2:14" ht="39.75" customHeight="1" x14ac:dyDescent="0.2">
      <c r="B123" s="124" t="s">
        <v>536</v>
      </c>
      <c r="C123" s="357" t="s">
        <v>658</v>
      </c>
      <c r="D123" s="358"/>
      <c r="E123" s="358"/>
      <c r="F123" s="358"/>
      <c r="G123" s="358"/>
      <c r="H123" s="358"/>
      <c r="I123" s="359"/>
      <c r="J123" s="124" t="s">
        <v>659</v>
      </c>
    </row>
    <row r="124" spans="2:14" ht="138.75" customHeight="1" x14ac:dyDescent="0.2">
      <c r="B124" s="173">
        <v>44938</v>
      </c>
      <c r="C124" s="414" t="s">
        <v>760</v>
      </c>
      <c r="D124" s="415"/>
      <c r="E124" s="415"/>
      <c r="F124" s="415"/>
      <c r="G124" s="415"/>
      <c r="H124" s="415"/>
      <c r="I124" s="416"/>
      <c r="J124" s="174">
        <v>2</v>
      </c>
    </row>
    <row r="125" spans="2:14" ht="18.75" customHeight="1" x14ac:dyDescent="0.2">
      <c r="B125" s="125"/>
      <c r="C125" s="343"/>
      <c r="D125" s="344"/>
      <c r="E125" s="344"/>
      <c r="F125" s="344"/>
      <c r="G125" s="344"/>
      <c r="H125" s="344"/>
      <c r="I125" s="345"/>
      <c r="J125" s="125"/>
    </row>
    <row r="126" spans="2:14" ht="18.75" customHeight="1" x14ac:dyDescent="0.2">
      <c r="B126" s="125"/>
      <c r="C126" s="343"/>
      <c r="D126" s="344"/>
      <c r="E126" s="344"/>
      <c r="F126" s="344"/>
      <c r="G126" s="344"/>
      <c r="H126" s="344"/>
      <c r="I126" s="345"/>
      <c r="J126" s="125"/>
    </row>
    <row r="127" spans="2:14" ht="18.75" customHeight="1" x14ac:dyDescent="0.2">
      <c r="B127" s="125"/>
      <c r="C127" s="343"/>
      <c r="D127" s="344"/>
      <c r="E127" s="344"/>
      <c r="F127" s="344"/>
      <c r="G127" s="344"/>
      <c r="H127" s="344"/>
      <c r="I127" s="345"/>
      <c r="J127" s="125"/>
    </row>
    <row r="130" spans="2:14" s="115" customFormat="1" ht="18.75" customHeight="1" x14ac:dyDescent="0.2">
      <c r="B130" s="401" t="s">
        <v>456</v>
      </c>
      <c r="C130" s="402"/>
      <c r="D130" s="402"/>
      <c r="E130" s="402"/>
      <c r="F130" s="402"/>
      <c r="G130" s="402"/>
      <c r="H130" s="402"/>
      <c r="I130" s="402"/>
      <c r="J130" s="403"/>
    </row>
    <row r="131" spans="2:14" s="115" customFormat="1" ht="18.75" customHeight="1" x14ac:dyDescent="0.2">
      <c r="B131" s="404" t="s">
        <v>457</v>
      </c>
      <c r="C131" s="405"/>
      <c r="D131" s="405"/>
      <c r="E131" s="405"/>
      <c r="F131" s="405"/>
      <c r="G131" s="405"/>
      <c r="H131" s="405"/>
      <c r="I131" s="405"/>
      <c r="J131" s="406"/>
    </row>
    <row r="132" spans="2:14" s="115" customFormat="1" ht="18.75" customHeight="1" x14ac:dyDescent="0.2">
      <c r="B132" s="404" t="s">
        <v>603</v>
      </c>
      <c r="C132" s="405"/>
      <c r="D132" s="405"/>
      <c r="E132" s="405"/>
      <c r="F132" s="405"/>
      <c r="G132" s="405"/>
      <c r="H132" s="405"/>
      <c r="I132" s="405"/>
      <c r="J132" s="406"/>
    </row>
    <row r="133" spans="2:14" s="115" customFormat="1" ht="18.75" customHeight="1" x14ac:dyDescent="0.2">
      <c r="B133" s="407" t="s">
        <v>604</v>
      </c>
      <c r="C133" s="408"/>
      <c r="D133" s="408"/>
      <c r="E133" s="408"/>
      <c r="F133" s="408"/>
      <c r="G133" s="409" t="s">
        <v>605</v>
      </c>
      <c r="H133" s="409"/>
      <c r="I133" s="409"/>
      <c r="J133" s="410"/>
    </row>
    <row r="134" spans="2:14" ht="39.75" customHeight="1" x14ac:dyDescent="0.2">
      <c r="B134" s="360" t="s">
        <v>606</v>
      </c>
      <c r="C134" s="361"/>
      <c r="D134" s="361"/>
      <c r="E134" s="361"/>
      <c r="F134" s="361"/>
      <c r="G134" s="361"/>
      <c r="H134" s="361"/>
      <c r="I134" s="361"/>
      <c r="J134" s="362"/>
      <c r="K134" s="115"/>
      <c r="L134" s="115"/>
      <c r="M134" s="115"/>
      <c r="N134" s="115"/>
    </row>
    <row r="135" spans="2:14" ht="39.75" customHeight="1" x14ac:dyDescent="0.2">
      <c r="B135" s="360" t="s">
        <v>607</v>
      </c>
      <c r="C135" s="361"/>
      <c r="D135" s="361"/>
      <c r="E135" s="361"/>
      <c r="F135" s="361"/>
      <c r="G135" s="361"/>
      <c r="H135" s="361"/>
      <c r="I135" s="361"/>
      <c r="J135" s="362"/>
    </row>
    <row r="136" spans="2:14" ht="39.75" customHeight="1" x14ac:dyDescent="0.2">
      <c r="B136" s="116" t="s">
        <v>608</v>
      </c>
      <c r="C136" s="117">
        <v>4</v>
      </c>
      <c r="D136" s="360" t="s">
        <v>609</v>
      </c>
      <c r="E136" s="362"/>
      <c r="F136" s="348" t="s">
        <v>718</v>
      </c>
      <c r="G136" s="350"/>
      <c r="H136" s="351"/>
      <c r="I136" s="116" t="s">
        <v>610</v>
      </c>
      <c r="J136" s="118" t="s">
        <v>680</v>
      </c>
    </row>
    <row r="137" spans="2:14" ht="39.75" customHeight="1" x14ac:dyDescent="0.2">
      <c r="B137" s="116" t="s">
        <v>611</v>
      </c>
      <c r="C137" s="377" t="s">
        <v>681</v>
      </c>
      <c r="D137" s="377"/>
      <c r="E137" s="377"/>
      <c r="F137" s="360" t="s">
        <v>612</v>
      </c>
      <c r="G137" s="362"/>
      <c r="H137" s="394" t="s">
        <v>712</v>
      </c>
      <c r="I137" s="394"/>
      <c r="J137" s="394"/>
    </row>
    <row r="138" spans="2:14" ht="39.75" customHeight="1" x14ac:dyDescent="0.2">
      <c r="B138" s="116" t="s">
        <v>613</v>
      </c>
      <c r="C138" s="377" t="s">
        <v>794</v>
      </c>
      <c r="D138" s="377"/>
      <c r="E138" s="377"/>
      <c r="F138" s="377"/>
      <c r="G138" s="377"/>
      <c r="H138" s="377"/>
      <c r="I138" s="377"/>
      <c r="J138" s="377"/>
    </row>
    <row r="139" spans="2:14" ht="39.75" customHeight="1" x14ac:dyDescent="0.2">
      <c r="B139" s="116" t="s">
        <v>614</v>
      </c>
      <c r="C139" s="377" t="s">
        <v>761</v>
      </c>
      <c r="D139" s="377"/>
      <c r="E139" s="377"/>
      <c r="F139" s="377"/>
      <c r="G139" s="377"/>
      <c r="H139" s="377"/>
      <c r="I139" s="377"/>
      <c r="J139" s="377"/>
    </row>
    <row r="140" spans="2:14" ht="25.5" customHeight="1" x14ac:dyDescent="0.2">
      <c r="B140" s="116" t="s">
        <v>615</v>
      </c>
      <c r="C140" s="119">
        <v>1</v>
      </c>
      <c r="D140" s="119">
        <v>1</v>
      </c>
      <c r="E140" s="119">
        <v>2020</v>
      </c>
      <c r="F140" s="395" t="s">
        <v>616</v>
      </c>
      <c r="G140" s="396"/>
      <c r="H140" s="399">
        <v>31</v>
      </c>
      <c r="I140" s="399">
        <v>12</v>
      </c>
      <c r="J140" s="399" t="s">
        <v>839</v>
      </c>
    </row>
    <row r="141" spans="2:14" ht="25.5" customHeight="1" x14ac:dyDescent="0.2">
      <c r="B141" s="116" t="s">
        <v>617</v>
      </c>
      <c r="C141" s="119">
        <v>1</v>
      </c>
      <c r="D141" s="119" t="s">
        <v>682</v>
      </c>
      <c r="E141" s="119" t="s">
        <v>839</v>
      </c>
      <c r="F141" s="397"/>
      <c r="G141" s="398"/>
      <c r="H141" s="400"/>
      <c r="I141" s="400"/>
      <c r="J141" s="400"/>
    </row>
    <row r="142" spans="2:14" ht="39.75" customHeight="1" x14ac:dyDescent="0.2">
      <c r="B142" s="116" t="s">
        <v>618</v>
      </c>
      <c r="C142" s="142">
        <v>0.75</v>
      </c>
      <c r="D142" s="116" t="s">
        <v>619</v>
      </c>
      <c r="E142" s="120">
        <v>0.88270000000000004</v>
      </c>
      <c r="F142" s="385" t="s">
        <v>620</v>
      </c>
      <c r="G142" s="386"/>
      <c r="H142" s="346" t="s">
        <v>683</v>
      </c>
      <c r="I142" s="387"/>
      <c r="J142" s="388"/>
    </row>
    <row r="143" spans="2:14" ht="39.75" customHeight="1" x14ac:dyDescent="0.2">
      <c r="B143" s="360" t="s">
        <v>621</v>
      </c>
      <c r="C143" s="361"/>
      <c r="D143" s="361"/>
      <c r="E143" s="361"/>
      <c r="F143" s="361"/>
      <c r="G143" s="361"/>
      <c r="H143" s="361"/>
      <c r="I143" s="361"/>
      <c r="J143" s="362"/>
    </row>
    <row r="144" spans="2:14" ht="39.75" customHeight="1" x14ac:dyDescent="0.2">
      <c r="B144" s="116" t="s">
        <v>622</v>
      </c>
      <c r="C144" s="389" t="s">
        <v>762</v>
      </c>
      <c r="D144" s="390"/>
      <c r="E144" s="116" t="s">
        <v>623</v>
      </c>
      <c r="F144" s="382" t="s">
        <v>684</v>
      </c>
      <c r="G144" s="391"/>
      <c r="H144" s="116" t="s">
        <v>624</v>
      </c>
      <c r="I144" s="377" t="s">
        <v>763</v>
      </c>
      <c r="J144" s="392"/>
    </row>
    <row r="145" spans="2:10" ht="39.75" customHeight="1" x14ac:dyDescent="0.2">
      <c r="B145" s="116" t="s">
        <v>625</v>
      </c>
      <c r="C145" s="374" t="s">
        <v>685</v>
      </c>
      <c r="D145" s="393"/>
      <c r="E145" s="393"/>
      <c r="F145" s="393"/>
      <c r="G145" s="393"/>
      <c r="H145" s="393"/>
      <c r="I145" s="393"/>
      <c r="J145" s="393"/>
    </row>
    <row r="146" spans="2:10" ht="39.75" customHeight="1" x14ac:dyDescent="0.2">
      <c r="B146" s="116" t="s">
        <v>626</v>
      </c>
      <c r="C146" s="121" t="s">
        <v>59</v>
      </c>
      <c r="D146" s="116" t="s">
        <v>627</v>
      </c>
      <c r="E146" s="122" t="s">
        <v>53</v>
      </c>
      <c r="F146" s="360" t="s">
        <v>628</v>
      </c>
      <c r="G146" s="362"/>
      <c r="H146" s="123" t="s">
        <v>58</v>
      </c>
      <c r="I146" s="116" t="s">
        <v>629</v>
      </c>
      <c r="J146" s="318">
        <v>0.75409999999999999</v>
      </c>
    </row>
    <row r="147" spans="2:10" ht="39.75" customHeight="1" x14ac:dyDescent="0.2">
      <c r="B147" s="116" t="s">
        <v>630</v>
      </c>
      <c r="C147" s="374" t="s">
        <v>764</v>
      </c>
      <c r="D147" s="374"/>
      <c r="E147" s="374"/>
      <c r="F147" s="374"/>
      <c r="G147" s="374"/>
      <c r="H147" s="374"/>
      <c r="I147" s="374"/>
      <c r="J147" s="374"/>
    </row>
    <row r="148" spans="2:10" ht="39.75" customHeight="1" x14ac:dyDescent="0.2">
      <c r="B148" s="116" t="s">
        <v>631</v>
      </c>
      <c r="C148" s="366" t="s">
        <v>765</v>
      </c>
      <c r="D148" s="367"/>
      <c r="E148" s="368"/>
      <c r="F148" s="360" t="s">
        <v>632</v>
      </c>
      <c r="G148" s="362"/>
      <c r="H148" s="382" t="s">
        <v>766</v>
      </c>
      <c r="I148" s="383"/>
      <c r="J148" s="384"/>
    </row>
    <row r="149" spans="2:10" ht="39.75" customHeight="1" x14ac:dyDescent="0.2">
      <c r="B149" s="360" t="s">
        <v>633</v>
      </c>
      <c r="C149" s="361"/>
      <c r="D149" s="361"/>
      <c r="E149" s="361"/>
      <c r="F149" s="361"/>
      <c r="G149" s="361"/>
      <c r="H149" s="361"/>
      <c r="I149" s="361"/>
      <c r="J149" s="362"/>
    </row>
    <row r="150" spans="2:10" ht="39.75" customHeight="1" x14ac:dyDescent="0.2">
      <c r="B150" s="116" t="s">
        <v>634</v>
      </c>
      <c r="C150" s="382" t="s">
        <v>767</v>
      </c>
      <c r="D150" s="383"/>
      <c r="E150" s="383"/>
      <c r="F150" s="383"/>
      <c r="G150" s="383"/>
      <c r="H150" s="383"/>
      <c r="I150" s="383"/>
      <c r="J150" s="384"/>
    </row>
    <row r="151" spans="2:10" ht="39.75" customHeight="1" x14ac:dyDescent="0.2">
      <c r="B151" s="116" t="s">
        <v>635</v>
      </c>
      <c r="C151" s="360" t="s">
        <v>636</v>
      </c>
      <c r="D151" s="362"/>
      <c r="E151" s="360" t="s">
        <v>637</v>
      </c>
      <c r="F151" s="362"/>
      <c r="G151" s="360" t="s">
        <v>638</v>
      </c>
      <c r="H151" s="362"/>
      <c r="I151" s="360" t="s">
        <v>639</v>
      </c>
      <c r="J151" s="362"/>
    </row>
    <row r="152" spans="2:10" ht="56.25" customHeight="1" x14ac:dyDescent="0.2">
      <c r="B152" s="116" t="s">
        <v>640</v>
      </c>
      <c r="C152" s="374" t="s">
        <v>768</v>
      </c>
      <c r="D152" s="374"/>
      <c r="E152" s="374" t="s">
        <v>769</v>
      </c>
      <c r="F152" s="374"/>
      <c r="G152" s="374"/>
      <c r="H152" s="374"/>
      <c r="I152" s="375"/>
      <c r="J152" s="376"/>
    </row>
    <row r="153" spans="2:10" ht="39.75" customHeight="1" x14ac:dyDescent="0.2">
      <c r="B153" s="116" t="s">
        <v>641</v>
      </c>
      <c r="C153" s="379" t="s">
        <v>685</v>
      </c>
      <c r="D153" s="380"/>
      <c r="E153" s="379" t="s">
        <v>685</v>
      </c>
      <c r="F153" s="380"/>
      <c r="G153" s="374"/>
      <c r="H153" s="374"/>
      <c r="I153" s="375"/>
      <c r="J153" s="376"/>
    </row>
    <row r="154" spans="2:10" ht="39.75" customHeight="1" x14ac:dyDescent="0.2">
      <c r="B154" s="116" t="s">
        <v>642</v>
      </c>
      <c r="C154" s="381" t="s">
        <v>686</v>
      </c>
      <c r="D154" s="381"/>
      <c r="E154" s="381" t="s">
        <v>686</v>
      </c>
      <c r="F154" s="381"/>
      <c r="G154" s="374"/>
      <c r="H154" s="374"/>
      <c r="I154" s="375"/>
      <c r="J154" s="376"/>
    </row>
    <row r="155" spans="2:10" ht="39.75" customHeight="1" x14ac:dyDescent="0.2">
      <c r="B155" s="116" t="s">
        <v>643</v>
      </c>
      <c r="C155" s="373" t="s">
        <v>58</v>
      </c>
      <c r="D155" s="373"/>
      <c r="E155" s="373" t="s">
        <v>58</v>
      </c>
      <c r="F155" s="373"/>
      <c r="G155" s="374"/>
      <c r="H155" s="374"/>
      <c r="I155" s="375"/>
      <c r="J155" s="376"/>
    </row>
    <row r="156" spans="2:10" ht="39.75" customHeight="1" x14ac:dyDescent="0.2">
      <c r="B156" s="116" t="s">
        <v>644</v>
      </c>
      <c r="C156" s="377" t="s">
        <v>770</v>
      </c>
      <c r="D156" s="377"/>
      <c r="E156" s="377" t="s">
        <v>770</v>
      </c>
      <c r="F156" s="377"/>
      <c r="G156" s="374"/>
      <c r="H156" s="374"/>
      <c r="I156" s="375"/>
      <c r="J156" s="376"/>
    </row>
    <row r="157" spans="2:10" ht="39.75" customHeight="1" x14ac:dyDescent="0.2">
      <c r="B157" s="116" t="s">
        <v>645</v>
      </c>
      <c r="C157" s="378" t="s">
        <v>771</v>
      </c>
      <c r="D157" s="378"/>
      <c r="E157" s="378" t="s">
        <v>772</v>
      </c>
      <c r="F157" s="378"/>
      <c r="G157" s="374"/>
      <c r="H157" s="374"/>
      <c r="I157" s="375"/>
      <c r="J157" s="376"/>
    </row>
    <row r="158" spans="2:10" ht="39.75" customHeight="1" x14ac:dyDescent="0.2">
      <c r="B158" s="360" t="s">
        <v>646</v>
      </c>
      <c r="C158" s="361"/>
      <c r="D158" s="361"/>
      <c r="E158" s="361"/>
      <c r="F158" s="361"/>
      <c r="G158" s="361"/>
      <c r="H158" s="361"/>
      <c r="I158" s="361"/>
      <c r="J158" s="362"/>
    </row>
    <row r="159" spans="2:10" ht="39.75" customHeight="1" x14ac:dyDescent="0.2">
      <c r="B159" s="116" t="s">
        <v>647</v>
      </c>
      <c r="C159" s="363" t="s">
        <v>683</v>
      </c>
      <c r="D159" s="364"/>
      <c r="E159" s="365"/>
      <c r="F159" s="116" t="s">
        <v>648</v>
      </c>
      <c r="G159" s="366" t="s">
        <v>683</v>
      </c>
      <c r="H159" s="367"/>
      <c r="I159" s="367"/>
      <c r="J159" s="368"/>
    </row>
    <row r="160" spans="2:10" ht="39.75" customHeight="1" x14ac:dyDescent="0.2">
      <c r="B160" s="116" t="s">
        <v>649</v>
      </c>
      <c r="C160" s="369" t="s">
        <v>683</v>
      </c>
      <c r="D160" s="369"/>
      <c r="E160" s="369"/>
      <c r="F160" s="369"/>
      <c r="G160" s="369"/>
      <c r="H160" s="369"/>
      <c r="I160" s="369"/>
      <c r="J160" s="369"/>
    </row>
    <row r="161" spans="2:14" ht="39.75" customHeight="1" x14ac:dyDescent="0.2">
      <c r="B161" s="116" t="s">
        <v>650</v>
      </c>
      <c r="C161" s="369" t="s">
        <v>683</v>
      </c>
      <c r="D161" s="369"/>
      <c r="E161" s="369"/>
      <c r="F161" s="369"/>
      <c r="G161" s="369"/>
      <c r="H161" s="369"/>
      <c r="I161" s="369"/>
      <c r="J161" s="369"/>
    </row>
    <row r="162" spans="2:14" ht="39.75" customHeight="1" x14ac:dyDescent="0.2">
      <c r="B162" s="116" t="s">
        <v>651</v>
      </c>
      <c r="C162" s="363" t="s">
        <v>683</v>
      </c>
      <c r="D162" s="364"/>
      <c r="E162" s="365"/>
      <c r="F162" s="116" t="s">
        <v>652</v>
      </c>
      <c r="G162" s="363" t="s">
        <v>683</v>
      </c>
      <c r="H162" s="364"/>
      <c r="I162" s="364"/>
      <c r="J162" s="365"/>
    </row>
    <row r="163" spans="2:14" ht="39.75" customHeight="1" x14ac:dyDescent="0.2">
      <c r="B163" s="370" t="s">
        <v>653</v>
      </c>
      <c r="C163" s="371"/>
      <c r="D163" s="370" t="s">
        <v>654</v>
      </c>
      <c r="E163" s="371"/>
      <c r="F163" s="370" t="s">
        <v>655</v>
      </c>
      <c r="G163" s="372"/>
      <c r="H163" s="371"/>
      <c r="I163" s="370" t="s">
        <v>656</v>
      </c>
      <c r="J163" s="371"/>
      <c r="N163" s="114" t="s">
        <v>687</v>
      </c>
    </row>
    <row r="164" spans="2:14" ht="39.75" customHeight="1" x14ac:dyDescent="0.2">
      <c r="B164" s="346" t="s">
        <v>688</v>
      </c>
      <c r="C164" s="347"/>
      <c r="D164" s="348" t="s">
        <v>855</v>
      </c>
      <c r="E164" s="349"/>
      <c r="F164" s="348" t="s">
        <v>854</v>
      </c>
      <c r="G164" s="350"/>
      <c r="H164" s="351"/>
      <c r="I164" s="352" t="s">
        <v>773</v>
      </c>
      <c r="J164" s="353"/>
    </row>
    <row r="165" spans="2:14" ht="39.75" customHeight="1" x14ac:dyDescent="0.2">
      <c r="B165" s="354" t="s">
        <v>657</v>
      </c>
      <c r="C165" s="355"/>
      <c r="D165" s="355"/>
      <c r="E165" s="355"/>
      <c r="F165" s="355"/>
      <c r="G165" s="355"/>
      <c r="H165" s="355"/>
      <c r="I165" s="355"/>
      <c r="J165" s="356"/>
    </row>
    <row r="166" spans="2:14" ht="39.75" customHeight="1" x14ac:dyDescent="0.2">
      <c r="B166" s="124" t="s">
        <v>536</v>
      </c>
      <c r="C166" s="357" t="s">
        <v>658</v>
      </c>
      <c r="D166" s="358"/>
      <c r="E166" s="358"/>
      <c r="F166" s="358"/>
      <c r="G166" s="358"/>
      <c r="H166" s="358"/>
      <c r="I166" s="359"/>
      <c r="J166" s="124" t="s">
        <v>659</v>
      </c>
    </row>
    <row r="167" spans="2:14" ht="18.75" customHeight="1" x14ac:dyDescent="0.2">
      <c r="B167" s="125"/>
      <c r="C167" s="343"/>
      <c r="D167" s="344"/>
      <c r="E167" s="344"/>
      <c r="F167" s="344"/>
      <c r="G167" s="344"/>
      <c r="H167" s="344"/>
      <c r="I167" s="345"/>
      <c r="J167" s="125"/>
    </row>
    <row r="168" spans="2:14" ht="18.75" customHeight="1" x14ac:dyDescent="0.2">
      <c r="B168" s="125"/>
      <c r="C168" s="343"/>
      <c r="D168" s="344"/>
      <c r="E168" s="344"/>
      <c r="F168" s="344"/>
      <c r="G168" s="344"/>
      <c r="H168" s="344"/>
      <c r="I168" s="345"/>
      <c r="J168" s="125"/>
    </row>
    <row r="169" spans="2:14" ht="18.75" customHeight="1" x14ac:dyDescent="0.2">
      <c r="B169" s="125"/>
      <c r="C169" s="343"/>
      <c r="D169" s="344"/>
      <c r="E169" s="344"/>
      <c r="F169" s="344"/>
      <c r="G169" s="344"/>
      <c r="H169" s="344"/>
      <c r="I169" s="345"/>
      <c r="J169" s="125"/>
    </row>
    <row r="170" spans="2:14" ht="18.75" customHeight="1" x14ac:dyDescent="0.2">
      <c r="B170" s="125"/>
      <c r="C170" s="343"/>
      <c r="D170" s="344"/>
      <c r="E170" s="344"/>
      <c r="F170" s="344"/>
      <c r="G170" s="344"/>
      <c r="H170" s="344"/>
      <c r="I170" s="345"/>
      <c r="J170" s="125"/>
    </row>
    <row r="173" spans="2:14" s="115" customFormat="1" ht="18.75" customHeight="1" x14ac:dyDescent="0.2">
      <c r="B173" s="401" t="s">
        <v>456</v>
      </c>
      <c r="C173" s="402"/>
      <c r="D173" s="402"/>
      <c r="E173" s="402"/>
      <c r="F173" s="402"/>
      <c r="G173" s="402"/>
      <c r="H173" s="402"/>
      <c r="I173" s="402"/>
      <c r="J173" s="403"/>
    </row>
    <row r="174" spans="2:14" s="115" customFormat="1" ht="18.75" customHeight="1" x14ac:dyDescent="0.2">
      <c r="B174" s="404" t="s">
        <v>457</v>
      </c>
      <c r="C174" s="405"/>
      <c r="D174" s="405"/>
      <c r="E174" s="405"/>
      <c r="F174" s="405"/>
      <c r="G174" s="405"/>
      <c r="H174" s="405"/>
      <c r="I174" s="405"/>
      <c r="J174" s="406"/>
    </row>
    <row r="175" spans="2:14" s="115" customFormat="1" ht="18.75" customHeight="1" x14ac:dyDescent="0.2">
      <c r="B175" s="404" t="s">
        <v>603</v>
      </c>
      <c r="C175" s="405"/>
      <c r="D175" s="405"/>
      <c r="E175" s="405"/>
      <c r="F175" s="405"/>
      <c r="G175" s="405"/>
      <c r="H175" s="405"/>
      <c r="I175" s="405"/>
      <c r="J175" s="406"/>
    </row>
    <row r="176" spans="2:14" s="115" customFormat="1" ht="18.75" customHeight="1" x14ac:dyDescent="0.2">
      <c r="B176" s="407" t="s">
        <v>604</v>
      </c>
      <c r="C176" s="408"/>
      <c r="D176" s="408"/>
      <c r="E176" s="408"/>
      <c r="F176" s="408"/>
      <c r="G176" s="409" t="s">
        <v>605</v>
      </c>
      <c r="H176" s="409"/>
      <c r="I176" s="409"/>
      <c r="J176" s="410"/>
    </row>
    <row r="177" spans="2:14" ht="39.75" customHeight="1" x14ac:dyDescent="0.2">
      <c r="B177" s="360" t="s">
        <v>606</v>
      </c>
      <c r="C177" s="361"/>
      <c r="D177" s="361"/>
      <c r="E177" s="361"/>
      <c r="F177" s="361"/>
      <c r="G177" s="361"/>
      <c r="H177" s="361"/>
      <c r="I177" s="361"/>
      <c r="J177" s="362"/>
      <c r="K177" s="115"/>
      <c r="L177" s="115"/>
      <c r="M177" s="115"/>
      <c r="N177" s="115"/>
    </row>
    <row r="178" spans="2:14" ht="39.75" customHeight="1" x14ac:dyDescent="0.2">
      <c r="B178" s="360" t="s">
        <v>607</v>
      </c>
      <c r="C178" s="361"/>
      <c r="D178" s="361"/>
      <c r="E178" s="361"/>
      <c r="F178" s="361"/>
      <c r="G178" s="361"/>
      <c r="H178" s="361"/>
      <c r="I178" s="361"/>
      <c r="J178" s="362"/>
    </row>
    <row r="179" spans="2:14" ht="39.75" customHeight="1" x14ac:dyDescent="0.2">
      <c r="B179" s="116" t="s">
        <v>608</v>
      </c>
      <c r="C179" s="117">
        <v>5</v>
      </c>
      <c r="D179" s="360" t="s">
        <v>609</v>
      </c>
      <c r="E179" s="362"/>
      <c r="F179" s="348" t="s">
        <v>718</v>
      </c>
      <c r="G179" s="350"/>
      <c r="H179" s="351"/>
      <c r="I179" s="116" t="s">
        <v>610</v>
      </c>
      <c r="J179" s="118" t="s">
        <v>680</v>
      </c>
    </row>
    <row r="180" spans="2:14" ht="39.75" customHeight="1" x14ac:dyDescent="0.2">
      <c r="B180" s="116" t="s">
        <v>611</v>
      </c>
      <c r="C180" s="377" t="s">
        <v>681</v>
      </c>
      <c r="D180" s="377"/>
      <c r="E180" s="377"/>
      <c r="F180" s="360" t="s">
        <v>612</v>
      </c>
      <c r="G180" s="362"/>
      <c r="H180" s="394" t="s">
        <v>712</v>
      </c>
      <c r="I180" s="394"/>
      <c r="J180" s="394"/>
    </row>
    <row r="181" spans="2:14" ht="39.75" customHeight="1" x14ac:dyDescent="0.2">
      <c r="B181" s="116" t="s">
        <v>613</v>
      </c>
      <c r="C181" s="377" t="s">
        <v>795</v>
      </c>
      <c r="D181" s="377"/>
      <c r="E181" s="377"/>
      <c r="F181" s="377"/>
      <c r="G181" s="377"/>
      <c r="H181" s="377"/>
      <c r="I181" s="377"/>
      <c r="J181" s="377"/>
    </row>
    <row r="182" spans="2:14" ht="39.75" customHeight="1" x14ac:dyDescent="0.2">
      <c r="B182" s="116" t="s">
        <v>614</v>
      </c>
      <c r="C182" s="377" t="s">
        <v>774</v>
      </c>
      <c r="D182" s="377"/>
      <c r="E182" s="377"/>
      <c r="F182" s="377"/>
      <c r="G182" s="377"/>
      <c r="H182" s="377"/>
      <c r="I182" s="377"/>
      <c r="J182" s="377"/>
    </row>
    <row r="183" spans="2:14" ht="25.5" customHeight="1" x14ac:dyDescent="0.2">
      <c r="B183" s="116" t="s">
        <v>615</v>
      </c>
      <c r="C183" s="119">
        <v>1</v>
      </c>
      <c r="D183" s="119">
        <v>1</v>
      </c>
      <c r="E183" s="119">
        <v>2020</v>
      </c>
      <c r="F183" s="395" t="s">
        <v>616</v>
      </c>
      <c r="G183" s="396"/>
      <c r="H183" s="399">
        <v>31</v>
      </c>
      <c r="I183" s="399">
        <v>12</v>
      </c>
      <c r="J183" s="399" t="s">
        <v>839</v>
      </c>
    </row>
    <row r="184" spans="2:14" ht="25.5" customHeight="1" x14ac:dyDescent="0.2">
      <c r="B184" s="116" t="s">
        <v>617</v>
      </c>
      <c r="C184" s="119">
        <v>1</v>
      </c>
      <c r="D184" s="119" t="s">
        <v>682</v>
      </c>
      <c r="E184" s="119" t="s">
        <v>839</v>
      </c>
      <c r="F184" s="397"/>
      <c r="G184" s="398"/>
      <c r="H184" s="400"/>
      <c r="I184" s="400"/>
      <c r="J184" s="400"/>
    </row>
    <row r="185" spans="2:14" ht="39.75" customHeight="1" x14ac:dyDescent="0.2">
      <c r="B185" s="116" t="s">
        <v>618</v>
      </c>
      <c r="C185" s="142">
        <v>0.45</v>
      </c>
      <c r="D185" s="116" t="s">
        <v>619</v>
      </c>
      <c r="E185" s="120">
        <v>0.77829999999999999</v>
      </c>
      <c r="F185" s="385" t="s">
        <v>620</v>
      </c>
      <c r="G185" s="386"/>
      <c r="H185" s="346" t="s">
        <v>683</v>
      </c>
      <c r="I185" s="387"/>
      <c r="J185" s="388"/>
    </row>
    <row r="186" spans="2:14" ht="39.75" customHeight="1" x14ac:dyDescent="0.2">
      <c r="B186" s="360" t="s">
        <v>621</v>
      </c>
      <c r="C186" s="361"/>
      <c r="D186" s="361"/>
      <c r="E186" s="361"/>
      <c r="F186" s="361"/>
      <c r="G186" s="361"/>
      <c r="H186" s="361"/>
      <c r="I186" s="361"/>
      <c r="J186" s="362"/>
    </row>
    <row r="187" spans="2:14" ht="39.75" customHeight="1" x14ac:dyDescent="0.2">
      <c r="B187" s="116" t="s">
        <v>622</v>
      </c>
      <c r="C187" s="389" t="s">
        <v>762</v>
      </c>
      <c r="D187" s="390"/>
      <c r="E187" s="116" t="s">
        <v>623</v>
      </c>
      <c r="F187" s="382" t="s">
        <v>684</v>
      </c>
      <c r="G187" s="391"/>
      <c r="H187" s="116" t="s">
        <v>624</v>
      </c>
      <c r="I187" s="377" t="s">
        <v>763</v>
      </c>
      <c r="J187" s="392"/>
    </row>
    <row r="188" spans="2:14" ht="39.75" customHeight="1" x14ac:dyDescent="0.2">
      <c r="B188" s="116" t="s">
        <v>625</v>
      </c>
      <c r="C188" s="374" t="s">
        <v>685</v>
      </c>
      <c r="D188" s="393"/>
      <c r="E188" s="393"/>
      <c r="F188" s="393"/>
      <c r="G188" s="393"/>
      <c r="H188" s="393"/>
      <c r="I188" s="393"/>
      <c r="J188" s="393"/>
    </row>
    <row r="189" spans="2:14" ht="39.75" customHeight="1" x14ac:dyDescent="0.2">
      <c r="B189" s="116" t="s">
        <v>626</v>
      </c>
      <c r="C189" s="121" t="s">
        <v>59</v>
      </c>
      <c r="D189" s="116" t="s">
        <v>627</v>
      </c>
      <c r="E189" s="122" t="s">
        <v>53</v>
      </c>
      <c r="F189" s="360" t="s">
        <v>628</v>
      </c>
      <c r="G189" s="362"/>
      <c r="H189" s="123" t="s">
        <v>58</v>
      </c>
      <c r="I189" s="116" t="s">
        <v>629</v>
      </c>
      <c r="J189" s="318">
        <v>0.49559999999999998</v>
      </c>
    </row>
    <row r="190" spans="2:14" ht="39.75" customHeight="1" x14ac:dyDescent="0.2">
      <c r="B190" s="116" t="s">
        <v>630</v>
      </c>
      <c r="C190" s="374" t="s">
        <v>764</v>
      </c>
      <c r="D190" s="374"/>
      <c r="E190" s="374"/>
      <c r="F190" s="374"/>
      <c r="G190" s="374"/>
      <c r="H190" s="374"/>
      <c r="I190" s="374"/>
      <c r="J190" s="374"/>
    </row>
    <row r="191" spans="2:14" ht="39.75" customHeight="1" x14ac:dyDescent="0.2">
      <c r="B191" s="116" t="s">
        <v>631</v>
      </c>
      <c r="C191" s="366" t="s">
        <v>775</v>
      </c>
      <c r="D191" s="367"/>
      <c r="E191" s="368"/>
      <c r="F191" s="360" t="s">
        <v>632</v>
      </c>
      <c r="G191" s="362"/>
      <c r="H191" s="382" t="s">
        <v>776</v>
      </c>
      <c r="I191" s="383"/>
      <c r="J191" s="384"/>
    </row>
    <row r="192" spans="2:14" ht="39.75" customHeight="1" x14ac:dyDescent="0.2">
      <c r="B192" s="360" t="s">
        <v>633</v>
      </c>
      <c r="C192" s="361"/>
      <c r="D192" s="361"/>
      <c r="E192" s="361"/>
      <c r="F192" s="361"/>
      <c r="G192" s="361"/>
      <c r="H192" s="361"/>
      <c r="I192" s="361"/>
      <c r="J192" s="362"/>
    </row>
    <row r="193" spans="2:14" ht="39.75" customHeight="1" x14ac:dyDescent="0.2">
      <c r="B193" s="116" t="s">
        <v>634</v>
      </c>
      <c r="C193" s="382" t="s">
        <v>777</v>
      </c>
      <c r="D193" s="383"/>
      <c r="E193" s="383"/>
      <c r="F193" s="383"/>
      <c r="G193" s="383"/>
      <c r="H193" s="383"/>
      <c r="I193" s="383"/>
      <c r="J193" s="384"/>
    </row>
    <row r="194" spans="2:14" ht="39.75" customHeight="1" x14ac:dyDescent="0.2">
      <c r="B194" s="116" t="s">
        <v>635</v>
      </c>
      <c r="C194" s="360" t="s">
        <v>636</v>
      </c>
      <c r="D194" s="362"/>
      <c r="E194" s="360" t="s">
        <v>637</v>
      </c>
      <c r="F194" s="362"/>
      <c r="G194" s="360" t="s">
        <v>638</v>
      </c>
      <c r="H194" s="362"/>
      <c r="I194" s="360" t="s">
        <v>639</v>
      </c>
      <c r="J194" s="362"/>
    </row>
    <row r="195" spans="2:14" ht="39.75" customHeight="1" x14ac:dyDescent="0.2">
      <c r="B195" s="116" t="s">
        <v>640</v>
      </c>
      <c r="C195" s="374" t="s">
        <v>778</v>
      </c>
      <c r="D195" s="374"/>
      <c r="E195" s="374" t="s">
        <v>779</v>
      </c>
      <c r="F195" s="374"/>
      <c r="G195" s="374"/>
      <c r="H195" s="374"/>
      <c r="I195" s="375"/>
      <c r="J195" s="376"/>
    </row>
    <row r="196" spans="2:14" ht="39.75" customHeight="1" x14ac:dyDescent="0.2">
      <c r="B196" s="116" t="s">
        <v>641</v>
      </c>
      <c r="C196" s="379" t="s">
        <v>685</v>
      </c>
      <c r="D196" s="380"/>
      <c r="E196" s="379" t="s">
        <v>685</v>
      </c>
      <c r="F196" s="380"/>
      <c r="G196" s="374"/>
      <c r="H196" s="374"/>
      <c r="I196" s="375"/>
      <c r="J196" s="376"/>
    </row>
    <row r="197" spans="2:14" ht="39.75" customHeight="1" x14ac:dyDescent="0.2">
      <c r="B197" s="116" t="s">
        <v>642</v>
      </c>
      <c r="C197" s="381" t="s">
        <v>686</v>
      </c>
      <c r="D197" s="381"/>
      <c r="E197" s="381" t="s">
        <v>686</v>
      </c>
      <c r="F197" s="381"/>
      <c r="G197" s="374"/>
      <c r="H197" s="374"/>
      <c r="I197" s="375"/>
      <c r="J197" s="376"/>
    </row>
    <row r="198" spans="2:14" ht="39.75" customHeight="1" x14ac:dyDescent="0.2">
      <c r="B198" s="116" t="s">
        <v>643</v>
      </c>
      <c r="C198" s="373" t="s">
        <v>58</v>
      </c>
      <c r="D198" s="373"/>
      <c r="E198" s="373" t="s">
        <v>58</v>
      </c>
      <c r="F198" s="373"/>
      <c r="G198" s="374"/>
      <c r="H198" s="374"/>
      <c r="I198" s="375"/>
      <c r="J198" s="376"/>
    </row>
    <row r="199" spans="2:14" ht="39.75" customHeight="1" x14ac:dyDescent="0.2">
      <c r="B199" s="116" t="s">
        <v>644</v>
      </c>
      <c r="C199" s="377" t="s">
        <v>836</v>
      </c>
      <c r="D199" s="377"/>
      <c r="E199" s="377" t="s">
        <v>836</v>
      </c>
      <c r="F199" s="377"/>
      <c r="G199" s="374"/>
      <c r="H199" s="374"/>
      <c r="I199" s="375"/>
      <c r="J199" s="376"/>
    </row>
    <row r="200" spans="2:14" ht="39.75" customHeight="1" x14ac:dyDescent="0.2">
      <c r="B200" s="116" t="s">
        <v>645</v>
      </c>
      <c r="C200" s="378" t="s">
        <v>837</v>
      </c>
      <c r="D200" s="378"/>
      <c r="E200" s="378" t="s">
        <v>838</v>
      </c>
      <c r="F200" s="378"/>
      <c r="G200" s="374"/>
      <c r="H200" s="374"/>
      <c r="I200" s="375"/>
      <c r="J200" s="376"/>
    </row>
    <row r="201" spans="2:14" ht="39.75" customHeight="1" x14ac:dyDescent="0.2">
      <c r="B201" s="360" t="s">
        <v>646</v>
      </c>
      <c r="C201" s="361"/>
      <c r="D201" s="361"/>
      <c r="E201" s="361"/>
      <c r="F201" s="361"/>
      <c r="G201" s="361"/>
      <c r="H201" s="361"/>
      <c r="I201" s="361"/>
      <c r="J201" s="362"/>
    </row>
    <row r="202" spans="2:14" ht="39.75" customHeight="1" x14ac:dyDescent="0.2">
      <c r="B202" s="116" t="s">
        <v>647</v>
      </c>
      <c r="C202" s="363" t="s">
        <v>683</v>
      </c>
      <c r="D202" s="364"/>
      <c r="E202" s="365"/>
      <c r="F202" s="116" t="s">
        <v>648</v>
      </c>
      <c r="G202" s="366" t="s">
        <v>683</v>
      </c>
      <c r="H202" s="367"/>
      <c r="I202" s="367"/>
      <c r="J202" s="368"/>
    </row>
    <row r="203" spans="2:14" ht="39.75" customHeight="1" x14ac:dyDescent="0.2">
      <c r="B203" s="116" t="s">
        <v>649</v>
      </c>
      <c r="C203" s="369" t="s">
        <v>683</v>
      </c>
      <c r="D203" s="369"/>
      <c r="E203" s="369"/>
      <c r="F203" s="369"/>
      <c r="G203" s="369"/>
      <c r="H203" s="369"/>
      <c r="I203" s="369"/>
      <c r="J203" s="369"/>
    </row>
    <row r="204" spans="2:14" ht="39.75" customHeight="1" x14ac:dyDescent="0.2">
      <c r="B204" s="116" t="s">
        <v>650</v>
      </c>
      <c r="C204" s="369" t="s">
        <v>683</v>
      </c>
      <c r="D204" s="369"/>
      <c r="E204" s="369"/>
      <c r="F204" s="369"/>
      <c r="G204" s="369"/>
      <c r="H204" s="369"/>
      <c r="I204" s="369"/>
      <c r="J204" s="369"/>
    </row>
    <row r="205" spans="2:14" ht="39.75" customHeight="1" x14ac:dyDescent="0.2">
      <c r="B205" s="116" t="s">
        <v>651</v>
      </c>
      <c r="C205" s="363" t="s">
        <v>683</v>
      </c>
      <c r="D205" s="364"/>
      <c r="E205" s="365"/>
      <c r="F205" s="116" t="s">
        <v>652</v>
      </c>
      <c r="G205" s="363" t="s">
        <v>683</v>
      </c>
      <c r="H205" s="364"/>
      <c r="I205" s="364"/>
      <c r="J205" s="365"/>
    </row>
    <row r="206" spans="2:14" ht="39.75" customHeight="1" x14ac:dyDescent="0.2">
      <c r="B206" s="370" t="s">
        <v>653</v>
      </c>
      <c r="C206" s="371"/>
      <c r="D206" s="370" t="s">
        <v>654</v>
      </c>
      <c r="E206" s="371"/>
      <c r="F206" s="370" t="s">
        <v>655</v>
      </c>
      <c r="G206" s="372"/>
      <c r="H206" s="371"/>
      <c r="I206" s="370" t="s">
        <v>656</v>
      </c>
      <c r="J206" s="371"/>
      <c r="N206" s="114" t="s">
        <v>687</v>
      </c>
    </row>
    <row r="207" spans="2:14" ht="39.75" customHeight="1" x14ac:dyDescent="0.2">
      <c r="B207" s="346" t="s">
        <v>688</v>
      </c>
      <c r="C207" s="347"/>
      <c r="D207" s="348" t="s">
        <v>856</v>
      </c>
      <c r="E207" s="349"/>
      <c r="F207" s="348" t="s">
        <v>854</v>
      </c>
      <c r="G207" s="350"/>
      <c r="H207" s="351"/>
      <c r="I207" s="352" t="s">
        <v>773</v>
      </c>
      <c r="J207" s="353"/>
    </row>
    <row r="208" spans="2:14" ht="39.75" customHeight="1" x14ac:dyDescent="0.2">
      <c r="B208" s="354" t="s">
        <v>657</v>
      </c>
      <c r="C208" s="355"/>
      <c r="D208" s="355"/>
      <c r="E208" s="355"/>
      <c r="F208" s="355"/>
      <c r="G208" s="355"/>
      <c r="H208" s="355"/>
      <c r="I208" s="355"/>
      <c r="J208" s="356"/>
    </row>
    <row r="209" spans="2:14" ht="39.75" customHeight="1" x14ac:dyDescent="0.2">
      <c r="B209" s="124" t="s">
        <v>536</v>
      </c>
      <c r="C209" s="357" t="s">
        <v>658</v>
      </c>
      <c r="D209" s="358"/>
      <c r="E209" s="358"/>
      <c r="F209" s="358"/>
      <c r="G209" s="358"/>
      <c r="H209" s="358"/>
      <c r="I209" s="359"/>
      <c r="J209" s="124" t="s">
        <v>659</v>
      </c>
    </row>
    <row r="210" spans="2:14" ht="18.75" customHeight="1" x14ac:dyDescent="0.2">
      <c r="B210" s="125"/>
      <c r="C210" s="343"/>
      <c r="D210" s="344"/>
      <c r="E210" s="344"/>
      <c r="F210" s="344"/>
      <c r="G210" s="344"/>
      <c r="H210" s="344"/>
      <c r="I210" s="345"/>
      <c r="J210" s="125"/>
    </row>
    <row r="211" spans="2:14" ht="18.75" customHeight="1" x14ac:dyDescent="0.2">
      <c r="B211" s="125"/>
      <c r="C211" s="343"/>
      <c r="D211" s="344"/>
      <c r="E211" s="344"/>
      <c r="F211" s="344"/>
      <c r="G211" s="344"/>
      <c r="H211" s="344"/>
      <c r="I211" s="345"/>
      <c r="J211" s="125"/>
    </row>
    <row r="212" spans="2:14" ht="18.75" customHeight="1" x14ac:dyDescent="0.2">
      <c r="B212" s="125"/>
      <c r="C212" s="343"/>
      <c r="D212" s="344"/>
      <c r="E212" s="344"/>
      <c r="F212" s="344"/>
      <c r="G212" s="344"/>
      <c r="H212" s="344"/>
      <c r="I212" s="345"/>
      <c r="J212" s="125"/>
    </row>
    <row r="213" spans="2:14" ht="18.75" customHeight="1" x14ac:dyDescent="0.2">
      <c r="B213" s="125"/>
      <c r="C213" s="343"/>
      <c r="D213" s="344"/>
      <c r="E213" s="344"/>
      <c r="F213" s="344"/>
      <c r="G213" s="344"/>
      <c r="H213" s="344"/>
      <c r="I213" s="345"/>
      <c r="J213" s="125"/>
    </row>
    <row r="216" spans="2:14" s="115" customFormat="1" ht="18.75" customHeight="1" x14ac:dyDescent="0.2">
      <c r="B216" s="401" t="s">
        <v>456</v>
      </c>
      <c r="C216" s="402"/>
      <c r="D216" s="402"/>
      <c r="E216" s="402"/>
      <c r="F216" s="402"/>
      <c r="G216" s="402"/>
      <c r="H216" s="402"/>
      <c r="I216" s="402"/>
      <c r="J216" s="403"/>
    </row>
    <row r="217" spans="2:14" s="115" customFormat="1" ht="18.75" customHeight="1" x14ac:dyDescent="0.2">
      <c r="B217" s="404" t="s">
        <v>457</v>
      </c>
      <c r="C217" s="405"/>
      <c r="D217" s="405"/>
      <c r="E217" s="405"/>
      <c r="F217" s="405"/>
      <c r="G217" s="405"/>
      <c r="H217" s="405"/>
      <c r="I217" s="405"/>
      <c r="J217" s="406"/>
    </row>
    <row r="218" spans="2:14" s="115" customFormat="1" ht="18.75" customHeight="1" x14ac:dyDescent="0.2">
      <c r="B218" s="404" t="s">
        <v>603</v>
      </c>
      <c r="C218" s="405"/>
      <c r="D218" s="405"/>
      <c r="E218" s="405"/>
      <c r="F218" s="405"/>
      <c r="G218" s="405"/>
      <c r="H218" s="405"/>
      <c r="I218" s="405"/>
      <c r="J218" s="406"/>
    </row>
    <row r="219" spans="2:14" s="115" customFormat="1" ht="18.75" customHeight="1" x14ac:dyDescent="0.2">
      <c r="B219" s="407" t="s">
        <v>604</v>
      </c>
      <c r="C219" s="408"/>
      <c r="D219" s="408"/>
      <c r="E219" s="408"/>
      <c r="F219" s="408"/>
      <c r="G219" s="409" t="s">
        <v>605</v>
      </c>
      <c r="H219" s="409"/>
      <c r="I219" s="409"/>
      <c r="J219" s="410"/>
    </row>
    <row r="220" spans="2:14" ht="39.75" customHeight="1" x14ac:dyDescent="0.2">
      <c r="B220" s="360" t="s">
        <v>606</v>
      </c>
      <c r="C220" s="361"/>
      <c r="D220" s="361"/>
      <c r="E220" s="361"/>
      <c r="F220" s="361"/>
      <c r="G220" s="361"/>
      <c r="H220" s="361"/>
      <c r="I220" s="361"/>
      <c r="J220" s="362"/>
      <c r="K220" s="115"/>
      <c r="L220" s="115"/>
      <c r="M220" s="115"/>
      <c r="N220" s="115"/>
    </row>
    <row r="221" spans="2:14" ht="39.75" customHeight="1" x14ac:dyDescent="0.2">
      <c r="B221" s="360" t="s">
        <v>607</v>
      </c>
      <c r="C221" s="361"/>
      <c r="D221" s="361"/>
      <c r="E221" s="361"/>
      <c r="F221" s="361"/>
      <c r="G221" s="361"/>
      <c r="H221" s="361"/>
      <c r="I221" s="361"/>
      <c r="J221" s="362"/>
    </row>
    <row r="222" spans="2:14" ht="39.75" customHeight="1" x14ac:dyDescent="0.2">
      <c r="B222" s="116" t="s">
        <v>608</v>
      </c>
      <c r="C222" s="117">
        <v>6</v>
      </c>
      <c r="D222" s="360" t="s">
        <v>609</v>
      </c>
      <c r="E222" s="362"/>
      <c r="F222" s="348" t="s">
        <v>718</v>
      </c>
      <c r="G222" s="350"/>
      <c r="H222" s="351"/>
      <c r="I222" s="116" t="s">
        <v>610</v>
      </c>
      <c r="J222" s="118" t="s">
        <v>680</v>
      </c>
    </row>
    <row r="223" spans="2:14" ht="39.75" customHeight="1" x14ac:dyDescent="0.2">
      <c r="B223" s="116" t="s">
        <v>611</v>
      </c>
      <c r="C223" s="377" t="s">
        <v>681</v>
      </c>
      <c r="D223" s="377"/>
      <c r="E223" s="377"/>
      <c r="F223" s="360" t="s">
        <v>612</v>
      </c>
      <c r="G223" s="362"/>
      <c r="H223" s="394" t="s">
        <v>712</v>
      </c>
      <c r="I223" s="394"/>
      <c r="J223" s="394"/>
    </row>
    <row r="224" spans="2:14" ht="39.75" customHeight="1" x14ac:dyDescent="0.2">
      <c r="B224" s="116" t="s">
        <v>613</v>
      </c>
      <c r="C224" s="377" t="s">
        <v>713</v>
      </c>
      <c r="D224" s="377"/>
      <c r="E224" s="377"/>
      <c r="F224" s="377"/>
      <c r="G224" s="377"/>
      <c r="H224" s="377"/>
      <c r="I224" s="377"/>
      <c r="J224" s="377"/>
    </row>
    <row r="225" spans="2:10" ht="39.75" customHeight="1" x14ac:dyDescent="0.2">
      <c r="B225" s="116" t="s">
        <v>614</v>
      </c>
      <c r="C225" s="377" t="s">
        <v>780</v>
      </c>
      <c r="D225" s="377"/>
      <c r="E225" s="377"/>
      <c r="F225" s="377"/>
      <c r="G225" s="377"/>
      <c r="H225" s="377"/>
      <c r="I225" s="377"/>
      <c r="J225" s="377"/>
    </row>
    <row r="226" spans="2:10" ht="25.5" customHeight="1" x14ac:dyDescent="0.2">
      <c r="B226" s="116" t="s">
        <v>615</v>
      </c>
      <c r="C226" s="119">
        <v>1</v>
      </c>
      <c r="D226" s="119">
        <v>1</v>
      </c>
      <c r="E226" s="119">
        <v>2020</v>
      </c>
      <c r="F226" s="395" t="s">
        <v>616</v>
      </c>
      <c r="G226" s="396"/>
      <c r="H226" s="399">
        <v>31</v>
      </c>
      <c r="I226" s="399">
        <v>12</v>
      </c>
      <c r="J226" s="399" t="s">
        <v>839</v>
      </c>
    </row>
    <row r="227" spans="2:10" ht="25.5" customHeight="1" x14ac:dyDescent="0.2">
      <c r="B227" s="116" t="s">
        <v>617</v>
      </c>
      <c r="C227" s="119">
        <v>1</v>
      </c>
      <c r="D227" s="119" t="s">
        <v>682</v>
      </c>
      <c r="E227" s="119" t="s">
        <v>839</v>
      </c>
      <c r="F227" s="397"/>
      <c r="G227" s="398"/>
      <c r="H227" s="400"/>
      <c r="I227" s="400"/>
      <c r="J227" s="400"/>
    </row>
    <row r="228" spans="2:10" ht="39.75" customHeight="1" x14ac:dyDescent="0.2">
      <c r="B228" s="116" t="s">
        <v>618</v>
      </c>
      <c r="C228" s="142">
        <v>1</v>
      </c>
      <c r="D228" s="116" t="s">
        <v>619</v>
      </c>
      <c r="E228" s="142">
        <v>1</v>
      </c>
      <c r="F228" s="385" t="s">
        <v>620</v>
      </c>
      <c r="G228" s="386"/>
      <c r="H228" s="346" t="s">
        <v>683</v>
      </c>
      <c r="I228" s="387"/>
      <c r="J228" s="388"/>
    </row>
    <row r="229" spans="2:10" ht="39.75" customHeight="1" x14ac:dyDescent="0.2">
      <c r="B229" s="360" t="s">
        <v>621</v>
      </c>
      <c r="C229" s="361"/>
      <c r="D229" s="361"/>
      <c r="E229" s="361"/>
      <c r="F229" s="361"/>
      <c r="G229" s="361"/>
      <c r="H229" s="361"/>
      <c r="I229" s="361"/>
      <c r="J229" s="362"/>
    </row>
    <row r="230" spans="2:10" ht="62.25" customHeight="1" x14ac:dyDescent="0.2">
      <c r="B230" s="116" t="s">
        <v>622</v>
      </c>
      <c r="C230" s="389" t="s">
        <v>781</v>
      </c>
      <c r="D230" s="390"/>
      <c r="E230" s="116" t="s">
        <v>623</v>
      </c>
      <c r="F230" s="382" t="s">
        <v>684</v>
      </c>
      <c r="G230" s="391"/>
      <c r="H230" s="116" t="s">
        <v>624</v>
      </c>
      <c r="I230" s="377" t="s">
        <v>763</v>
      </c>
      <c r="J230" s="392"/>
    </row>
    <row r="231" spans="2:10" ht="39.75" customHeight="1" x14ac:dyDescent="0.2">
      <c r="B231" s="116" t="s">
        <v>625</v>
      </c>
      <c r="C231" s="374" t="s">
        <v>685</v>
      </c>
      <c r="D231" s="393"/>
      <c r="E231" s="393"/>
      <c r="F231" s="393"/>
      <c r="G231" s="393"/>
      <c r="H231" s="393"/>
      <c r="I231" s="393"/>
      <c r="J231" s="393"/>
    </row>
    <row r="232" spans="2:10" ht="39.75" customHeight="1" x14ac:dyDescent="0.2">
      <c r="B232" s="116" t="s">
        <v>626</v>
      </c>
      <c r="C232" s="121" t="s">
        <v>59</v>
      </c>
      <c r="D232" s="116" t="s">
        <v>627</v>
      </c>
      <c r="E232" s="122" t="s">
        <v>53</v>
      </c>
      <c r="F232" s="360" t="s">
        <v>628</v>
      </c>
      <c r="G232" s="362"/>
      <c r="H232" s="123" t="s">
        <v>58</v>
      </c>
      <c r="I232" s="116" t="s">
        <v>629</v>
      </c>
      <c r="J232" s="319">
        <v>0.998</v>
      </c>
    </row>
    <row r="233" spans="2:10" ht="39.75" customHeight="1" x14ac:dyDescent="0.2">
      <c r="B233" s="116" t="s">
        <v>630</v>
      </c>
      <c r="C233" s="377" t="s">
        <v>764</v>
      </c>
      <c r="D233" s="377"/>
      <c r="E233" s="377"/>
      <c r="F233" s="377"/>
      <c r="G233" s="377"/>
      <c r="H233" s="377"/>
      <c r="I233" s="377"/>
      <c r="J233" s="377"/>
    </row>
    <row r="234" spans="2:10" ht="39.75" customHeight="1" x14ac:dyDescent="0.2">
      <c r="B234" s="116" t="s">
        <v>631</v>
      </c>
      <c r="C234" s="366" t="s">
        <v>782</v>
      </c>
      <c r="D234" s="367"/>
      <c r="E234" s="368"/>
      <c r="F234" s="360" t="s">
        <v>632</v>
      </c>
      <c r="G234" s="362"/>
      <c r="H234" s="382" t="s">
        <v>783</v>
      </c>
      <c r="I234" s="383"/>
      <c r="J234" s="384"/>
    </row>
    <row r="235" spans="2:10" ht="39.75" customHeight="1" x14ac:dyDescent="0.2">
      <c r="B235" s="360" t="s">
        <v>633</v>
      </c>
      <c r="C235" s="361"/>
      <c r="D235" s="361"/>
      <c r="E235" s="361"/>
      <c r="F235" s="361"/>
      <c r="G235" s="361"/>
      <c r="H235" s="361"/>
      <c r="I235" s="361"/>
      <c r="J235" s="362"/>
    </row>
    <row r="236" spans="2:10" ht="39.75" customHeight="1" x14ac:dyDescent="0.2">
      <c r="B236" s="116" t="s">
        <v>634</v>
      </c>
      <c r="C236" s="382" t="s">
        <v>784</v>
      </c>
      <c r="D236" s="383"/>
      <c r="E236" s="383"/>
      <c r="F236" s="383"/>
      <c r="G236" s="383"/>
      <c r="H236" s="383"/>
      <c r="I236" s="383"/>
      <c r="J236" s="384"/>
    </row>
    <row r="237" spans="2:10" ht="39.75" customHeight="1" x14ac:dyDescent="0.2">
      <c r="B237" s="116" t="s">
        <v>635</v>
      </c>
      <c r="C237" s="360" t="s">
        <v>636</v>
      </c>
      <c r="D237" s="362"/>
      <c r="E237" s="360" t="s">
        <v>637</v>
      </c>
      <c r="F237" s="362"/>
      <c r="G237" s="360" t="s">
        <v>638</v>
      </c>
      <c r="H237" s="362"/>
      <c r="I237" s="360" t="s">
        <v>639</v>
      </c>
      <c r="J237" s="362"/>
    </row>
    <row r="238" spans="2:10" ht="39.75" customHeight="1" x14ac:dyDescent="0.2">
      <c r="B238" s="116" t="s">
        <v>640</v>
      </c>
      <c r="C238" s="374" t="s">
        <v>785</v>
      </c>
      <c r="D238" s="374"/>
      <c r="E238" s="374" t="s">
        <v>786</v>
      </c>
      <c r="F238" s="374"/>
      <c r="G238" s="374"/>
      <c r="H238" s="374"/>
      <c r="I238" s="375"/>
      <c r="J238" s="376"/>
    </row>
    <row r="239" spans="2:10" ht="39.75" customHeight="1" x14ac:dyDescent="0.2">
      <c r="B239" s="116" t="s">
        <v>641</v>
      </c>
      <c r="C239" s="379" t="s">
        <v>685</v>
      </c>
      <c r="D239" s="380"/>
      <c r="E239" s="379" t="s">
        <v>685</v>
      </c>
      <c r="F239" s="380"/>
      <c r="G239" s="374"/>
      <c r="H239" s="374"/>
      <c r="I239" s="375"/>
      <c r="J239" s="376"/>
    </row>
    <row r="240" spans="2:10" ht="39.75" customHeight="1" x14ac:dyDescent="0.2">
      <c r="B240" s="116" t="s">
        <v>642</v>
      </c>
      <c r="C240" s="381" t="s">
        <v>686</v>
      </c>
      <c r="D240" s="381"/>
      <c r="E240" s="381" t="s">
        <v>686</v>
      </c>
      <c r="F240" s="381"/>
      <c r="G240" s="374"/>
      <c r="H240" s="374"/>
      <c r="I240" s="375"/>
      <c r="J240" s="376"/>
    </row>
    <row r="241" spans="2:14" ht="39.75" customHeight="1" x14ac:dyDescent="0.2">
      <c r="B241" s="116" t="s">
        <v>643</v>
      </c>
      <c r="C241" s="373" t="s">
        <v>58</v>
      </c>
      <c r="D241" s="373"/>
      <c r="E241" s="373" t="s">
        <v>58</v>
      </c>
      <c r="F241" s="373"/>
      <c r="G241" s="374"/>
      <c r="H241" s="374"/>
      <c r="I241" s="375"/>
      <c r="J241" s="376"/>
    </row>
    <row r="242" spans="2:14" ht="39.75" customHeight="1" x14ac:dyDescent="0.2">
      <c r="B242" s="116" t="s">
        <v>644</v>
      </c>
      <c r="C242" s="377" t="s">
        <v>781</v>
      </c>
      <c r="D242" s="377"/>
      <c r="E242" s="377" t="s">
        <v>781</v>
      </c>
      <c r="F242" s="377"/>
      <c r="G242" s="374"/>
      <c r="H242" s="374"/>
      <c r="I242" s="375"/>
      <c r="J242" s="376"/>
    </row>
    <row r="243" spans="2:14" ht="39.75" customHeight="1" x14ac:dyDescent="0.2">
      <c r="B243" s="116" t="s">
        <v>645</v>
      </c>
      <c r="C243" s="378" t="s">
        <v>787</v>
      </c>
      <c r="D243" s="378"/>
      <c r="E243" s="378" t="s">
        <v>788</v>
      </c>
      <c r="F243" s="378"/>
      <c r="G243" s="374"/>
      <c r="H243" s="374"/>
      <c r="I243" s="375"/>
      <c r="J243" s="376"/>
    </row>
    <row r="244" spans="2:14" ht="39.75" customHeight="1" x14ac:dyDescent="0.2">
      <c r="B244" s="360" t="s">
        <v>646</v>
      </c>
      <c r="C244" s="361"/>
      <c r="D244" s="361"/>
      <c r="E244" s="361"/>
      <c r="F244" s="361"/>
      <c r="G244" s="361"/>
      <c r="H244" s="361"/>
      <c r="I244" s="361"/>
      <c r="J244" s="362"/>
    </row>
    <row r="245" spans="2:14" ht="39.75" customHeight="1" x14ac:dyDescent="0.2">
      <c r="B245" s="116" t="s">
        <v>647</v>
      </c>
      <c r="C245" s="363" t="s">
        <v>683</v>
      </c>
      <c r="D245" s="364"/>
      <c r="E245" s="365"/>
      <c r="F245" s="116" t="s">
        <v>648</v>
      </c>
      <c r="G245" s="366" t="s">
        <v>683</v>
      </c>
      <c r="H245" s="367"/>
      <c r="I245" s="367"/>
      <c r="J245" s="368"/>
    </row>
    <row r="246" spans="2:14" ht="39.75" customHeight="1" x14ac:dyDescent="0.2">
      <c r="B246" s="116" t="s">
        <v>649</v>
      </c>
      <c r="C246" s="369" t="s">
        <v>683</v>
      </c>
      <c r="D246" s="369"/>
      <c r="E246" s="369"/>
      <c r="F246" s="369"/>
      <c r="G246" s="369"/>
      <c r="H246" s="369"/>
      <c r="I246" s="369"/>
      <c r="J246" s="369"/>
    </row>
    <row r="247" spans="2:14" ht="39.75" customHeight="1" x14ac:dyDescent="0.2">
      <c r="B247" s="116" t="s">
        <v>650</v>
      </c>
      <c r="C247" s="369" t="s">
        <v>683</v>
      </c>
      <c r="D247" s="369"/>
      <c r="E247" s="369"/>
      <c r="F247" s="369"/>
      <c r="G247" s="369"/>
      <c r="H247" s="369"/>
      <c r="I247" s="369"/>
      <c r="J247" s="369"/>
    </row>
    <row r="248" spans="2:14" ht="39.75" customHeight="1" x14ac:dyDescent="0.2">
      <c r="B248" s="116" t="s">
        <v>651</v>
      </c>
      <c r="C248" s="363" t="s">
        <v>683</v>
      </c>
      <c r="D248" s="364"/>
      <c r="E248" s="365"/>
      <c r="F248" s="116" t="s">
        <v>652</v>
      </c>
      <c r="G248" s="363" t="s">
        <v>683</v>
      </c>
      <c r="H248" s="364"/>
      <c r="I248" s="364"/>
      <c r="J248" s="365"/>
    </row>
    <row r="249" spans="2:14" ht="39.75" customHeight="1" x14ac:dyDescent="0.2">
      <c r="B249" s="370" t="s">
        <v>653</v>
      </c>
      <c r="C249" s="371"/>
      <c r="D249" s="370" t="s">
        <v>654</v>
      </c>
      <c r="E249" s="371"/>
      <c r="F249" s="370" t="s">
        <v>655</v>
      </c>
      <c r="G249" s="372"/>
      <c r="H249" s="371"/>
      <c r="I249" s="370" t="s">
        <v>656</v>
      </c>
      <c r="J249" s="371"/>
      <c r="N249" s="114" t="s">
        <v>687</v>
      </c>
    </row>
    <row r="250" spans="2:14" ht="39.75" customHeight="1" x14ac:dyDescent="0.2">
      <c r="B250" s="346" t="s">
        <v>688</v>
      </c>
      <c r="C250" s="347"/>
      <c r="D250" s="348" t="s">
        <v>857</v>
      </c>
      <c r="E250" s="349"/>
      <c r="F250" s="348" t="s">
        <v>854</v>
      </c>
      <c r="G250" s="350"/>
      <c r="H250" s="351"/>
      <c r="I250" s="352" t="s">
        <v>773</v>
      </c>
      <c r="J250" s="353"/>
    </row>
    <row r="251" spans="2:14" ht="39.75" customHeight="1" x14ac:dyDescent="0.2">
      <c r="B251" s="354" t="s">
        <v>657</v>
      </c>
      <c r="C251" s="355"/>
      <c r="D251" s="355"/>
      <c r="E251" s="355"/>
      <c r="F251" s="355"/>
      <c r="G251" s="355"/>
      <c r="H251" s="355"/>
      <c r="I251" s="355"/>
      <c r="J251" s="356"/>
    </row>
    <row r="252" spans="2:14" ht="39.75" customHeight="1" x14ac:dyDescent="0.2">
      <c r="B252" s="124" t="s">
        <v>536</v>
      </c>
      <c r="C252" s="357" t="s">
        <v>658</v>
      </c>
      <c r="D252" s="358"/>
      <c r="E252" s="358"/>
      <c r="F252" s="358"/>
      <c r="G252" s="358"/>
      <c r="H252" s="358"/>
      <c r="I252" s="359"/>
      <c r="J252" s="124" t="s">
        <v>659</v>
      </c>
    </row>
    <row r="253" spans="2:14" ht="18.75" customHeight="1" x14ac:dyDescent="0.2">
      <c r="B253" s="125"/>
      <c r="C253" s="343"/>
      <c r="D253" s="344"/>
      <c r="E253" s="344"/>
      <c r="F253" s="344"/>
      <c r="G253" s="344"/>
      <c r="H253" s="344"/>
      <c r="I253" s="345"/>
      <c r="J253" s="125"/>
    </row>
    <row r="254" spans="2:14" ht="18.75" customHeight="1" x14ac:dyDescent="0.2">
      <c r="B254" s="125"/>
      <c r="C254" s="343"/>
      <c r="D254" s="344"/>
      <c r="E254" s="344"/>
      <c r="F254" s="344"/>
      <c r="G254" s="344"/>
      <c r="H254" s="344"/>
      <c r="I254" s="345"/>
      <c r="J254" s="125"/>
    </row>
    <row r="255" spans="2:14" ht="18.75" customHeight="1" x14ac:dyDescent="0.2">
      <c r="B255" s="125"/>
      <c r="C255" s="343"/>
      <c r="D255" s="344"/>
      <c r="E255" s="344"/>
      <c r="F255" s="344"/>
      <c r="G255" s="344"/>
      <c r="H255" s="344"/>
      <c r="I255" s="345"/>
      <c r="J255" s="125"/>
    </row>
    <row r="256" spans="2:14" ht="18.75" customHeight="1" x14ac:dyDescent="0.2">
      <c r="B256" s="125"/>
      <c r="C256" s="343"/>
      <c r="D256" s="344"/>
      <c r="E256" s="344"/>
      <c r="F256" s="344"/>
      <c r="G256" s="344"/>
      <c r="H256" s="344"/>
      <c r="I256" s="345"/>
      <c r="J256" s="125"/>
    </row>
  </sheetData>
  <mergeCells count="486">
    <mergeCell ref="C80:I80"/>
    <mergeCell ref="C81:I81"/>
    <mergeCell ref="C82:I82"/>
    <mergeCell ref="C83:I83"/>
    <mergeCell ref="C84:I84"/>
    <mergeCell ref="B78:C78"/>
    <mergeCell ref="D78:E78"/>
    <mergeCell ref="F78:H78"/>
    <mergeCell ref="I78:J78"/>
    <mergeCell ref="B79:J79"/>
    <mergeCell ref="C76:E76"/>
    <mergeCell ref="G76:J76"/>
    <mergeCell ref="B77:C77"/>
    <mergeCell ref="D77:E77"/>
    <mergeCell ref="F77:H77"/>
    <mergeCell ref="I77:J77"/>
    <mergeCell ref="B72:J72"/>
    <mergeCell ref="C73:E73"/>
    <mergeCell ref="G73:J73"/>
    <mergeCell ref="C74:J74"/>
    <mergeCell ref="C75:J75"/>
    <mergeCell ref="C70:D70"/>
    <mergeCell ref="E70:F70"/>
    <mergeCell ref="G70:H70"/>
    <mergeCell ref="I70:J70"/>
    <mergeCell ref="C71:D71"/>
    <mergeCell ref="E71:F71"/>
    <mergeCell ref="G71:H71"/>
    <mergeCell ref="I71:J71"/>
    <mergeCell ref="G68:H68"/>
    <mergeCell ref="I68:J68"/>
    <mergeCell ref="C69:D69"/>
    <mergeCell ref="E69:F69"/>
    <mergeCell ref="G69:H69"/>
    <mergeCell ref="I69:J69"/>
    <mergeCell ref="C68:D68"/>
    <mergeCell ref="E68:F68"/>
    <mergeCell ref="C66:D66"/>
    <mergeCell ref="E66:F66"/>
    <mergeCell ref="G66:H66"/>
    <mergeCell ref="I66:J66"/>
    <mergeCell ref="G67:H67"/>
    <mergeCell ref="I67:J67"/>
    <mergeCell ref="B63:J63"/>
    <mergeCell ref="C64:J64"/>
    <mergeCell ref="C65:D65"/>
    <mergeCell ref="E65:F65"/>
    <mergeCell ref="G65:H65"/>
    <mergeCell ref="I65:J65"/>
    <mergeCell ref="C67:D67"/>
    <mergeCell ref="E67:F67"/>
    <mergeCell ref="C59:J59"/>
    <mergeCell ref="F60:G60"/>
    <mergeCell ref="C61:J61"/>
    <mergeCell ref="C62:E62"/>
    <mergeCell ref="F62:G62"/>
    <mergeCell ref="H62:J62"/>
    <mergeCell ref="F56:G56"/>
    <mergeCell ref="H56:J56"/>
    <mergeCell ref="B57:J57"/>
    <mergeCell ref="C58:D58"/>
    <mergeCell ref="F58:G58"/>
    <mergeCell ref="I58:J58"/>
    <mergeCell ref="C52:J52"/>
    <mergeCell ref="C53:J53"/>
    <mergeCell ref="F54:G55"/>
    <mergeCell ref="H54:H55"/>
    <mergeCell ref="I54:I55"/>
    <mergeCell ref="J54:J55"/>
    <mergeCell ref="B48:J48"/>
    <mergeCell ref="B49:J49"/>
    <mergeCell ref="D50:E50"/>
    <mergeCell ref="F50:H50"/>
    <mergeCell ref="C51:E51"/>
    <mergeCell ref="F51:G51"/>
    <mergeCell ref="H51:J51"/>
    <mergeCell ref="B44:J44"/>
    <mergeCell ref="B45:J45"/>
    <mergeCell ref="B46:J46"/>
    <mergeCell ref="B47:F47"/>
    <mergeCell ref="G47:J47"/>
    <mergeCell ref="C38:I38"/>
    <mergeCell ref="C39:I39"/>
    <mergeCell ref="C40:I40"/>
    <mergeCell ref="C41:I41"/>
    <mergeCell ref="C37:I37"/>
    <mergeCell ref="B35:C35"/>
    <mergeCell ref="D35:E35"/>
    <mergeCell ref="F35:H35"/>
    <mergeCell ref="I35:J35"/>
    <mergeCell ref="B36:J36"/>
    <mergeCell ref="C33:E33"/>
    <mergeCell ref="G33:J33"/>
    <mergeCell ref="B34:C34"/>
    <mergeCell ref="D34:E34"/>
    <mergeCell ref="F34:H34"/>
    <mergeCell ref="I34:J34"/>
    <mergeCell ref="B29:J29"/>
    <mergeCell ref="C30:E30"/>
    <mergeCell ref="G30:J30"/>
    <mergeCell ref="C31:J31"/>
    <mergeCell ref="C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16:J16"/>
    <mergeCell ref="F17:G17"/>
    <mergeCell ref="C18:J18"/>
    <mergeCell ref="C19:E19"/>
    <mergeCell ref="F19:G19"/>
    <mergeCell ref="H19:J19"/>
    <mergeCell ref="F13:G13"/>
    <mergeCell ref="H13:J13"/>
    <mergeCell ref="B14:J14"/>
    <mergeCell ref="C15:D15"/>
    <mergeCell ref="F15:G15"/>
    <mergeCell ref="I15:J15"/>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 ref="B87:J87"/>
    <mergeCell ref="B88:J88"/>
    <mergeCell ref="B89:J89"/>
    <mergeCell ref="B90:F90"/>
    <mergeCell ref="G90:J90"/>
    <mergeCell ref="B91:J91"/>
    <mergeCell ref="B92:J92"/>
    <mergeCell ref="D93:E93"/>
    <mergeCell ref="F93:H93"/>
    <mergeCell ref="C94:E94"/>
    <mergeCell ref="F94:G94"/>
    <mergeCell ref="H94:J94"/>
    <mergeCell ref="C95:J95"/>
    <mergeCell ref="C96:J96"/>
    <mergeCell ref="F97:G98"/>
    <mergeCell ref="H97:H98"/>
    <mergeCell ref="I97:I98"/>
    <mergeCell ref="J97:J98"/>
    <mergeCell ref="F99:G99"/>
    <mergeCell ref="H99:J99"/>
    <mergeCell ref="B100:J100"/>
    <mergeCell ref="C101:D101"/>
    <mergeCell ref="F101:G101"/>
    <mergeCell ref="I101:J101"/>
    <mergeCell ref="C102:J102"/>
    <mergeCell ref="F103:G103"/>
    <mergeCell ref="C104:J104"/>
    <mergeCell ref="C105:E105"/>
    <mergeCell ref="F105:G105"/>
    <mergeCell ref="H105:J105"/>
    <mergeCell ref="B106:J106"/>
    <mergeCell ref="C107:J107"/>
    <mergeCell ref="C108:D108"/>
    <mergeCell ref="E108:F108"/>
    <mergeCell ref="G108:H108"/>
    <mergeCell ref="I108:J108"/>
    <mergeCell ref="C109:D109"/>
    <mergeCell ref="E109:F109"/>
    <mergeCell ref="G109:H109"/>
    <mergeCell ref="I109:J109"/>
    <mergeCell ref="C110:D110"/>
    <mergeCell ref="E110:F110"/>
    <mergeCell ref="G110:H110"/>
    <mergeCell ref="I110:J110"/>
    <mergeCell ref="C111:D111"/>
    <mergeCell ref="E111:F111"/>
    <mergeCell ref="G111:H111"/>
    <mergeCell ref="I111:J111"/>
    <mergeCell ref="C112:D112"/>
    <mergeCell ref="E112:F112"/>
    <mergeCell ref="G112:H112"/>
    <mergeCell ref="I112:J112"/>
    <mergeCell ref="C113:D113"/>
    <mergeCell ref="E113:F113"/>
    <mergeCell ref="G113:H113"/>
    <mergeCell ref="I113:J113"/>
    <mergeCell ref="C114:D114"/>
    <mergeCell ref="E114:F114"/>
    <mergeCell ref="G114:H114"/>
    <mergeCell ref="I114:J114"/>
    <mergeCell ref="B115:J115"/>
    <mergeCell ref="C116:E116"/>
    <mergeCell ref="G116:J116"/>
    <mergeCell ref="C117:J117"/>
    <mergeCell ref="C118:J118"/>
    <mergeCell ref="C119:E119"/>
    <mergeCell ref="G119:J119"/>
    <mergeCell ref="B120:C120"/>
    <mergeCell ref="D120:E120"/>
    <mergeCell ref="F120:H120"/>
    <mergeCell ref="I120:J120"/>
    <mergeCell ref="B121:C121"/>
    <mergeCell ref="D121:E121"/>
    <mergeCell ref="F121:H121"/>
    <mergeCell ref="I121:J121"/>
    <mergeCell ref="B122:J122"/>
    <mergeCell ref="C123:I123"/>
    <mergeCell ref="B130:J130"/>
    <mergeCell ref="B131:J131"/>
    <mergeCell ref="B132:J132"/>
    <mergeCell ref="C124:I124"/>
    <mergeCell ref="C125:I125"/>
    <mergeCell ref="C126:I126"/>
    <mergeCell ref="C127:I127"/>
    <mergeCell ref="C138:J138"/>
    <mergeCell ref="C139:J139"/>
    <mergeCell ref="F140:G141"/>
    <mergeCell ref="H140:H141"/>
    <mergeCell ref="I140:I141"/>
    <mergeCell ref="J140:J141"/>
    <mergeCell ref="F142:G142"/>
    <mergeCell ref="H142:J142"/>
    <mergeCell ref="B133:F133"/>
    <mergeCell ref="G133:J133"/>
    <mergeCell ref="B134:J134"/>
    <mergeCell ref="B135:J135"/>
    <mergeCell ref="D136:E136"/>
    <mergeCell ref="F136:H136"/>
    <mergeCell ref="C137:E137"/>
    <mergeCell ref="F137:G137"/>
    <mergeCell ref="H137:J137"/>
    <mergeCell ref="B143:J143"/>
    <mergeCell ref="C144:D144"/>
    <mergeCell ref="F144:G144"/>
    <mergeCell ref="I144:J144"/>
    <mergeCell ref="C145:J145"/>
    <mergeCell ref="F146:G146"/>
    <mergeCell ref="C147:J147"/>
    <mergeCell ref="C148:E148"/>
    <mergeCell ref="F148:G148"/>
    <mergeCell ref="H148:J148"/>
    <mergeCell ref="B149:J149"/>
    <mergeCell ref="C150:J150"/>
    <mergeCell ref="C151:D151"/>
    <mergeCell ref="E151:F151"/>
    <mergeCell ref="G151:H151"/>
    <mergeCell ref="I151:J151"/>
    <mergeCell ref="C152:D152"/>
    <mergeCell ref="E152:F152"/>
    <mergeCell ref="G152:H152"/>
    <mergeCell ref="I152:J152"/>
    <mergeCell ref="C153:D153"/>
    <mergeCell ref="E153:F153"/>
    <mergeCell ref="G153:H153"/>
    <mergeCell ref="I153:J153"/>
    <mergeCell ref="C154:D154"/>
    <mergeCell ref="E154:F154"/>
    <mergeCell ref="G154:H154"/>
    <mergeCell ref="I154:J154"/>
    <mergeCell ref="C155:D155"/>
    <mergeCell ref="E155:F155"/>
    <mergeCell ref="G155:H155"/>
    <mergeCell ref="I155:J155"/>
    <mergeCell ref="C156:D156"/>
    <mergeCell ref="E156:F156"/>
    <mergeCell ref="G156:H156"/>
    <mergeCell ref="I156:J156"/>
    <mergeCell ref="C157:D157"/>
    <mergeCell ref="E157:F157"/>
    <mergeCell ref="G157:H157"/>
    <mergeCell ref="I157:J157"/>
    <mergeCell ref="B158:J158"/>
    <mergeCell ref="C167:I167"/>
    <mergeCell ref="C168:I168"/>
    <mergeCell ref="C169:I169"/>
    <mergeCell ref="C170:I170"/>
    <mergeCell ref="B164:C164"/>
    <mergeCell ref="D164:E164"/>
    <mergeCell ref="F164:H164"/>
    <mergeCell ref="I164:J164"/>
    <mergeCell ref="B165:J165"/>
    <mergeCell ref="C166:I166"/>
    <mergeCell ref="C159:E159"/>
    <mergeCell ref="G159:J159"/>
    <mergeCell ref="C160:J160"/>
    <mergeCell ref="C161:J161"/>
    <mergeCell ref="C162:E162"/>
    <mergeCell ref="G162:J162"/>
    <mergeCell ref="B163:C163"/>
    <mergeCell ref="D163:E163"/>
    <mergeCell ref="F163:H163"/>
    <mergeCell ref="I163:J163"/>
    <mergeCell ref="B173:J173"/>
    <mergeCell ref="B174:J174"/>
    <mergeCell ref="B175:J175"/>
    <mergeCell ref="B176:F176"/>
    <mergeCell ref="G176:J176"/>
    <mergeCell ref="B177:J177"/>
    <mergeCell ref="B178:J178"/>
    <mergeCell ref="D179:E179"/>
    <mergeCell ref="F179:H179"/>
    <mergeCell ref="C180:E180"/>
    <mergeCell ref="F180:G180"/>
    <mergeCell ref="H180:J180"/>
    <mergeCell ref="C181:J181"/>
    <mergeCell ref="C182:J182"/>
    <mergeCell ref="F183:G184"/>
    <mergeCell ref="H183:H184"/>
    <mergeCell ref="I183:I184"/>
    <mergeCell ref="J183:J184"/>
    <mergeCell ref="F185:G185"/>
    <mergeCell ref="H185:J185"/>
    <mergeCell ref="B186:J186"/>
    <mergeCell ref="C187:D187"/>
    <mergeCell ref="F187:G187"/>
    <mergeCell ref="I187:J187"/>
    <mergeCell ref="C188:J188"/>
    <mergeCell ref="F189:G189"/>
    <mergeCell ref="C190:J190"/>
    <mergeCell ref="C191:E191"/>
    <mergeCell ref="F191:G191"/>
    <mergeCell ref="H191:J191"/>
    <mergeCell ref="B192:J192"/>
    <mergeCell ref="C193:J193"/>
    <mergeCell ref="C194:D194"/>
    <mergeCell ref="E194:F194"/>
    <mergeCell ref="G194:H194"/>
    <mergeCell ref="I194:J194"/>
    <mergeCell ref="C195:D195"/>
    <mergeCell ref="E195:F195"/>
    <mergeCell ref="G195:H195"/>
    <mergeCell ref="I195:J195"/>
    <mergeCell ref="C196:D196"/>
    <mergeCell ref="E196:F196"/>
    <mergeCell ref="G196:H196"/>
    <mergeCell ref="I196:J196"/>
    <mergeCell ref="C197:D197"/>
    <mergeCell ref="E197:F197"/>
    <mergeCell ref="G197:H197"/>
    <mergeCell ref="I197:J197"/>
    <mergeCell ref="C198:D198"/>
    <mergeCell ref="E198:F198"/>
    <mergeCell ref="G198:H198"/>
    <mergeCell ref="I198:J198"/>
    <mergeCell ref="C199:D199"/>
    <mergeCell ref="E199:F199"/>
    <mergeCell ref="G199:H199"/>
    <mergeCell ref="I199:J199"/>
    <mergeCell ref="C200:D200"/>
    <mergeCell ref="E200:F200"/>
    <mergeCell ref="G200:H200"/>
    <mergeCell ref="I200:J200"/>
    <mergeCell ref="B201:J201"/>
    <mergeCell ref="C202:E202"/>
    <mergeCell ref="G202:J202"/>
    <mergeCell ref="C203:J203"/>
    <mergeCell ref="C204:J204"/>
    <mergeCell ref="C205:E205"/>
    <mergeCell ref="G205:J205"/>
    <mergeCell ref="B206:C206"/>
    <mergeCell ref="D206:E206"/>
    <mergeCell ref="F206:H206"/>
    <mergeCell ref="I206:J206"/>
    <mergeCell ref="B207:C207"/>
    <mergeCell ref="D207:E207"/>
    <mergeCell ref="F207:H207"/>
    <mergeCell ref="I207:J207"/>
    <mergeCell ref="B208:J208"/>
    <mergeCell ref="C209:I209"/>
    <mergeCell ref="C210:I210"/>
    <mergeCell ref="C211:I211"/>
    <mergeCell ref="C212:I212"/>
    <mergeCell ref="C213:I213"/>
    <mergeCell ref="B216:J216"/>
    <mergeCell ref="B217:J217"/>
    <mergeCell ref="B218:J218"/>
    <mergeCell ref="B219:F219"/>
    <mergeCell ref="G219:J219"/>
    <mergeCell ref="B220:J220"/>
    <mergeCell ref="B221:J221"/>
    <mergeCell ref="D222:E222"/>
    <mergeCell ref="F222:H222"/>
    <mergeCell ref="C223:E223"/>
    <mergeCell ref="F223:G223"/>
    <mergeCell ref="H223:J223"/>
    <mergeCell ref="C224:J224"/>
    <mergeCell ref="C225:J225"/>
    <mergeCell ref="F226:G227"/>
    <mergeCell ref="H226:H227"/>
    <mergeCell ref="I226:I227"/>
    <mergeCell ref="J226:J227"/>
    <mergeCell ref="F228:G228"/>
    <mergeCell ref="H228:J228"/>
    <mergeCell ref="B229:J229"/>
    <mergeCell ref="C230:D230"/>
    <mergeCell ref="F230:G230"/>
    <mergeCell ref="I230:J230"/>
    <mergeCell ref="C231:J231"/>
    <mergeCell ref="F232:G232"/>
    <mergeCell ref="C233:J233"/>
    <mergeCell ref="C234:E234"/>
    <mergeCell ref="F234:G234"/>
    <mergeCell ref="H234:J234"/>
    <mergeCell ref="B235:J235"/>
    <mergeCell ref="C236:J236"/>
    <mergeCell ref="C237:D237"/>
    <mergeCell ref="E237:F237"/>
    <mergeCell ref="G237:H237"/>
    <mergeCell ref="I237:J237"/>
    <mergeCell ref="C238:D238"/>
    <mergeCell ref="E238:F238"/>
    <mergeCell ref="G238:H238"/>
    <mergeCell ref="I238:J238"/>
    <mergeCell ref="C239:D239"/>
    <mergeCell ref="E239:F239"/>
    <mergeCell ref="G239:H239"/>
    <mergeCell ref="I239:J239"/>
    <mergeCell ref="C240:D240"/>
    <mergeCell ref="E240:F240"/>
    <mergeCell ref="G240:H240"/>
    <mergeCell ref="I240:J240"/>
    <mergeCell ref="C241:D241"/>
    <mergeCell ref="E241:F241"/>
    <mergeCell ref="G241:H241"/>
    <mergeCell ref="I241:J241"/>
    <mergeCell ref="C242:D242"/>
    <mergeCell ref="E242:F242"/>
    <mergeCell ref="G242:H242"/>
    <mergeCell ref="I242:J242"/>
    <mergeCell ref="C243:D243"/>
    <mergeCell ref="E243:F243"/>
    <mergeCell ref="G243:H243"/>
    <mergeCell ref="I243:J243"/>
    <mergeCell ref="B244:J244"/>
    <mergeCell ref="C245:E245"/>
    <mergeCell ref="G245:J245"/>
    <mergeCell ref="C246:J246"/>
    <mergeCell ref="C247:J247"/>
    <mergeCell ref="C248:E248"/>
    <mergeCell ref="G248:J248"/>
    <mergeCell ref="B249:C249"/>
    <mergeCell ref="D249:E249"/>
    <mergeCell ref="F249:H249"/>
    <mergeCell ref="I249:J249"/>
    <mergeCell ref="C256:I256"/>
    <mergeCell ref="B250:C250"/>
    <mergeCell ref="D250:E250"/>
    <mergeCell ref="F250:H250"/>
    <mergeCell ref="I250:J250"/>
    <mergeCell ref="B251:J251"/>
    <mergeCell ref="C252:I252"/>
    <mergeCell ref="C253:I253"/>
    <mergeCell ref="C254:I254"/>
    <mergeCell ref="C255:I255"/>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03 B17 B60 B146 B189 B232"/>
    <dataValidation allowBlank="1" showInputMessage="1" showErrorMessage="1" prompt="Corresponde al tipo de proceso (Misional, Estratégico, de Apoyo o de Evaluación), conforme al mapa de procesos de la entidad." sqref="I93:J93 I7:J7 I50:J50 I136:J136 I179:J179 I222:J222"/>
    <dataValidation allowBlank="1" showInputMessage="1" showErrorMessage="1" prompt="Señalar el enlace donde está publicados los resultados del indicador. (Si aplica)" sqref="F119 F33 F76 F162 F205 F248"/>
    <dataValidation allowBlank="1" showInputMessage="1" showErrorMessage="1" prompt="Descripción corta que explique el contenido, objeto o lo que mide la variable que compone el indicador._x000a_" sqref="B114 B28 B71 B157 B200 B243"/>
    <dataValidation allowBlank="1" showInputMessage="1" showErrorMessage="1" prompt="Describe de dónde se obtiene la información_x000a_para alimentar o establecer la información de la variable" sqref="B113 B27 B70 B156 B199 B242"/>
    <dataValidation allowBlank="1" showInputMessage="1" showErrorMessage="1" prompt="Indica la periodicidad en que se reporta la variable (Anual, Semestral, Trimestral, Bimestral o Mensual)" sqref="B112 B26 B69 B155 B198 B241"/>
    <dataValidation allowBlank="1" showInputMessage="1" showErrorMessage="1" prompt="Indicar el parámetro de referencia para la medición, de acuerdo con la(s) variable(s) establecidas, Ejemplo: porcentaje, número, kilo, grados, hectáreas, personas, hogares, etc." sqref="B110 B24 B67 B153 B196 B239"/>
    <dataValidation allowBlank="1" showInputMessage="1" showErrorMessage="1" prompt="Presente el nombre de cada una de las variables a partir de las cuales se construye la fórmula del indicador." sqref="B109 B23 B66 B152 B195 B238"/>
    <dataValidation allowBlank="1" showInputMessage="1" showErrorMessage="1" prompt="Representación matemática del cálculo del indicador. La fórmula se debe presentar con siglas claras o abreviación de variables" sqref="B107 B21 B64 B150 B193 B236"/>
    <dataValidation allowBlank="1" showInputMessage="1" showErrorMessage="1" prompt="Propósito que se pretende alcanzar con la medición de dicho indicador, es decir, la finalidad e importancia del indicador." sqref="B105 B19 B62 B148 B191 B234"/>
    <dataValidation allowBlank="1" showInputMessage="1" showErrorMessage="1" prompt="Señalar la justificación y/o normatividad que le aplique para el diseño del indicador (PMM, PDD, Decretos, etc)" sqref="B104 B18 B61 B147 B190 B233"/>
    <dataValidation allowBlank="1" showInputMessage="1" showErrorMessage="1" prompt="Define si el indicador es de eficacia, eficiencia, efectividad, o calidad._x000a_Guía para la construcción y análisis de indicadores de gestión V.4_DAFP" sqref="D103 D17 D60 D146 D189 D232"/>
    <dataValidation allowBlank="1" showInputMessage="1" showErrorMessage="1" prompt="Es  la cuantificación o unidad de medida de lo que se pretende medir con el indicador, ej: Km, m, km/hora, personas, etc" sqref="B102 B16 B59 B145 B188 B231"/>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01 B15 B58 B144 B187 B230"/>
    <dataValidation allowBlank="1" showInputMessage="1" showErrorMessage="1" prompt="Campo destinado para registrar una breve justificación cuando el valor de la meta sea inferior a la línea base_x000a_" sqref="F99 F13 F56 F142 F185 F228"/>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99 D13 D56 D142 D185 D228"/>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99 B13 B56 B142 B185 B228"/>
    <dataValidation allowBlank="1" showInputMessage="1" showErrorMessage="1" prompt="Es la fecha de inicio de la medición del indicador en la_x000a_vigencia. (Ej: enero de 2020)" sqref="B98 B12 B55 B141 B184 B227"/>
    <dataValidation allowBlank="1" showInputMessage="1" showErrorMessage="1" prompt="Corresponde al día, mes y año en que la dependencia realiza la programación de los indicadores a efectuar seguimiento en la vigencia" sqref="B97 B11 B54 B140 B183 B226"/>
    <dataValidation allowBlank="1" showInputMessage="1" showErrorMessage="1" prompt="Corresponde al valor total obtenido y reportado por las Áreas en la vigencia inmediatamente anterior. En el caso de que no exista se colocará “No Aplica - N/A”" sqref="I103 I17 I60 I146 I189 I232"/>
    <dataValidation allowBlank="1" showInputMessage="1" showErrorMessage="1" prompt="Indica la periodicidad en que se reporta el indicador (Anual, Semestral, Trimestral, Bimestral o Mensual)" sqref="F103 F17 F60 F146 F189 F232"/>
    <dataValidation allowBlank="1" showInputMessage="1" showErrorMessage="1" prompt="Se refiere a la denominación dada al indicador,que exprese la característica, el evento o el hecho que se pretende medir con el mismo. " sqref="B96 B10 B53 B139 B182 B225"/>
    <dataValidation allowBlank="1" showInputMessage="1" showErrorMessage="1" prompt="En este espacio se relacionará el tema bajo el cual se define el indicador_x000a_1. Proyecto de inversión_x000a_2. Meta PDD_x000a_3. Meta de gestión_x000a_4. Otro tipo de indicador_x000a_" sqref="B95 B9 B52 B138 B181 B224"/>
    <dataValidation allowBlank="1" showInputMessage="1" showErrorMessage="1" prompt="Corresponde a la dependencia responsable de la_x000a_construcción y seguimiento al indicador" sqref="F94 F8 F51 F137 F180 F223"/>
    <dataValidation allowBlank="1" showInputMessage="1" showErrorMessage="1" prompt="Subsecretaria a la cual esta adscrita la dependencia responsable" sqref="B94 B8 B51 B137 B180 B223"/>
    <dataValidation allowBlank="1" showInputMessage="1" showErrorMessage="1" prompt="Corresponde al código y nombre del proceso que ampara el indicador conforme al mapa de procesos de la entidad._x000a_Área al cual está asociado el indicador" sqref="D93 D7 D50 D136 D179 D222"/>
    <dataValidation allowBlank="1" showInputMessage="1" showErrorMessage="1" prompt="Corresponde al número asignado para el Indicador/ Número de Meta_x000a_" sqref="B93 B7 B50 B136 B179 B222"/>
    <dataValidation allowBlank="1" showInputMessage="1" showErrorMessage="1" prompt="Señalar la información adicional que debe agregarse en la gráfica para dar mayor claridad de la información que se está presentando." sqref="B119 B33 B76 B162 B205 B248"/>
    <dataValidation allowBlank="1" showInputMessage="1" showErrorMessage="1" prompt="Se debe hacer mención al tipo de formato de la fuente y origen de datos, pueder ser Excel, pdf, archivo plano, shapefile, entre otros. " sqref="E101 E15 E58 E144 E187 E230"/>
    <dataValidation allowBlank="1" showInputMessage="1" showErrorMessage="1" prompt="Relacionar el sistema de información (si aplica) de la fuente u origen de datos del indicador. ej Sistema de información estadística de apoyo territorial SIEAT del DANE" sqref="H101 H15 H58 H144 H187 H230"/>
    <dataValidation allowBlank="1" showInputMessage="1" showErrorMessage="1" prompt="Indicar la metodología utilizada y/o aspectos a tener en cuenta para la medición del indicador. ej suma de variables_x000a_" sqref="F105:G105 F19:G19 F62:G62 F148:G148 F191:G191 F234:G234"/>
    <dataValidation allowBlank="1" showInputMessage="1" showErrorMessage="1" prompt="Indicar el tipo de variable: alfanumérico, texto, cadena, entero, etc." sqref="B111 B25 B68 B154 B197 B240"/>
    <dataValidation allowBlank="1" showInputMessage="1" showErrorMessage="1" prompt="Forma en que se presenta gráficamente el indicador: torta, barras, mapas, líneas, dispersión, histograma, caja-y-bigotes, etc." sqref="B116 B30 B73 B159 B202 B245"/>
    <dataValidation allowBlank="1" showInputMessage="1" showErrorMessage="1" prompt="Indicar el origen de la gráfica: Link/ base de datos / drive/ pág web" sqref="F116 F30 F73 F159 F202 F245"/>
    <dataValidation allowBlank="1" showInputMessage="1" showErrorMessage="1" prompt="Tipo de nivel de agregación de la información que puede ser por estrato, deciles, quintiles, género, grupos poblaciones, manzanas, barrios, UPZ, localidades, etc." sqref="B117 B31 B74 B160 B203 B246"/>
    <dataValidation allowBlank="1" showInputMessage="1" showErrorMessage="1" prompt="Indicar el nombre que recibe la gráfica" sqref="B118 B32 B75 B161 B204 B247"/>
    <dataValidation allowBlank="1" showInputMessage="1" showErrorMessage="1" prompt="Es la fecha de finalización de la medición del indicador " sqref="F97 F11 F54 F140 F183 F226"/>
    <dataValidation allowBlank="1" showInputMessage="1" showErrorMessage="1" prompt="Se genera una versión nueva cada vez que se realice un cambio relacionado con el  indicador" sqref="J123 J37 J80 J166 J209 J252"/>
    <dataValidation allowBlank="1" showInputMessage="1" showErrorMessage="1" prompt="Relacionar el campo modificado y una breve descripción del cambio realizado" sqref="C123 C37 C80 C166 C209 C252"/>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GH559"/>
  <sheetViews>
    <sheetView tabSelected="1" topLeftCell="A2" zoomScale="89" zoomScaleNormal="89" workbookViewId="0">
      <pane xSplit="1" ySplit="2" topLeftCell="L14" activePane="bottomRight" state="frozen"/>
      <selection activeCell="A2" sqref="A2"/>
      <selection pane="topRight" activeCell="B2" sqref="B2"/>
      <selection pane="bottomLeft" activeCell="A4" sqref="A4"/>
      <selection pane="bottomRight" activeCell="L15" sqref="L15:L17"/>
    </sheetView>
  </sheetViews>
  <sheetFormatPr baseColWidth="10" defaultColWidth="11.42578125" defaultRowHeight="12" x14ac:dyDescent="0.2"/>
  <cols>
    <col min="1" max="1" width="30.85546875" style="194" customWidth="1"/>
    <col min="2" max="4" width="22.42578125" style="194" customWidth="1"/>
    <col min="5" max="5" width="37" style="194" customWidth="1"/>
    <col min="6" max="6" width="15.42578125" style="194" customWidth="1"/>
    <col min="7" max="7" width="30.85546875" style="194" customWidth="1"/>
    <col min="8" max="9" width="15.42578125" style="194" customWidth="1"/>
    <col min="10" max="12" width="17.7109375" style="194" customWidth="1"/>
    <col min="13" max="14" width="63.5703125" style="194" customWidth="1"/>
    <col min="15" max="16" width="10.85546875" style="194" customWidth="1"/>
    <col min="17" max="17" width="23.85546875" style="194" customWidth="1"/>
    <col min="18" max="19" width="67.7109375" style="194" customWidth="1"/>
    <col min="20" max="21" width="10.85546875" style="194" customWidth="1"/>
    <col min="22" max="22" width="23.85546875" style="194" customWidth="1"/>
    <col min="23" max="24" width="69.42578125" style="194" customWidth="1"/>
    <col min="25" max="26" width="10.85546875" style="194" customWidth="1"/>
    <col min="27" max="27" width="23.85546875" style="194" customWidth="1"/>
    <col min="28" max="29" width="66" style="194" customWidth="1"/>
    <col min="30" max="30" width="49.42578125" style="194" customWidth="1"/>
    <col min="31" max="31" width="42" style="194" customWidth="1"/>
    <col min="32" max="32" width="44.7109375" style="194" customWidth="1"/>
    <col min="33" max="33" width="23.7109375" style="194" customWidth="1"/>
    <col min="34" max="34" width="28.85546875" style="194" customWidth="1"/>
    <col min="35" max="35" width="23.7109375" style="194" customWidth="1"/>
    <col min="36" max="36" width="11.42578125" style="194"/>
    <col min="37" max="37" width="36.28515625" style="194" customWidth="1"/>
    <col min="38" max="16384" width="11.42578125" style="194"/>
  </cols>
  <sheetData>
    <row r="1" spans="1:190" s="192" customFormat="1" ht="36" customHeight="1" x14ac:dyDescent="0.25">
      <c r="A1" s="190"/>
      <c r="B1" s="190"/>
      <c r="C1" s="190"/>
      <c r="D1" s="190"/>
      <c r="E1" s="190"/>
      <c r="F1" s="190"/>
      <c r="G1" s="190"/>
      <c r="H1" s="190"/>
      <c r="I1" s="190"/>
      <c r="J1" s="190"/>
      <c r="K1" s="190"/>
      <c r="L1" s="190"/>
      <c r="M1" s="190"/>
      <c r="N1" s="190"/>
      <c r="O1" s="190"/>
      <c r="P1" s="191"/>
      <c r="Q1" s="191"/>
      <c r="T1" s="190"/>
      <c r="U1" s="190"/>
      <c r="V1" s="190"/>
      <c r="W1" s="190"/>
      <c r="X1" s="190"/>
      <c r="AF1" s="190"/>
      <c r="AG1" s="593" t="s">
        <v>458</v>
      </c>
      <c r="AH1" s="593"/>
      <c r="AI1" s="593"/>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row>
    <row r="2" spans="1:190" s="195" customFormat="1" ht="33" customHeight="1" x14ac:dyDescent="0.25">
      <c r="A2" s="597" t="s">
        <v>463</v>
      </c>
      <c r="B2" s="597" t="s">
        <v>577</v>
      </c>
      <c r="C2" s="597"/>
      <c r="D2" s="597"/>
      <c r="E2" s="597"/>
      <c r="F2" s="597" t="s">
        <v>23</v>
      </c>
      <c r="G2" s="597" t="s">
        <v>42</v>
      </c>
      <c r="H2" s="597" t="s">
        <v>583</v>
      </c>
      <c r="I2" s="597" t="s">
        <v>584</v>
      </c>
      <c r="J2" s="442" t="s">
        <v>570</v>
      </c>
      <c r="K2" s="443"/>
      <c r="L2" s="443"/>
      <c r="M2" s="443"/>
      <c r="N2" s="444"/>
      <c r="O2" s="600" t="s">
        <v>571</v>
      </c>
      <c r="P2" s="601"/>
      <c r="Q2" s="601"/>
      <c r="R2" s="601"/>
      <c r="S2" s="602"/>
      <c r="T2" s="439" t="s">
        <v>572</v>
      </c>
      <c r="U2" s="440"/>
      <c r="V2" s="440"/>
      <c r="W2" s="440"/>
      <c r="X2" s="441"/>
      <c r="Y2" s="442" t="s">
        <v>573</v>
      </c>
      <c r="Z2" s="443"/>
      <c r="AA2" s="443"/>
      <c r="AB2" s="443"/>
      <c r="AC2" s="444"/>
      <c r="AD2" s="599" t="s">
        <v>663</v>
      </c>
      <c r="AE2" s="599"/>
      <c r="AF2" s="599"/>
      <c r="AG2" s="594" t="s">
        <v>664</v>
      </c>
      <c r="AH2" s="595"/>
      <c r="AI2" s="596"/>
      <c r="AJ2" s="625" t="s">
        <v>566</v>
      </c>
      <c r="AK2" s="626"/>
      <c r="AL2" s="627"/>
      <c r="AM2" s="606" t="s">
        <v>570</v>
      </c>
      <c r="AN2" s="606"/>
      <c r="AO2" s="606"/>
      <c r="AP2" s="606"/>
      <c r="AQ2" s="606"/>
      <c r="AR2" s="606"/>
      <c r="AS2" s="606" t="s">
        <v>571</v>
      </c>
      <c r="AT2" s="606"/>
      <c r="AU2" s="606"/>
      <c r="AV2" s="606"/>
      <c r="AW2" s="606"/>
      <c r="AX2" s="606"/>
      <c r="AY2" s="606" t="s">
        <v>572</v>
      </c>
      <c r="AZ2" s="606"/>
      <c r="BA2" s="606"/>
      <c r="BB2" s="606"/>
      <c r="BC2" s="606"/>
      <c r="BD2" s="606"/>
      <c r="BE2" s="606" t="s">
        <v>573</v>
      </c>
      <c r="BF2" s="606"/>
      <c r="BG2" s="606"/>
      <c r="BH2" s="606"/>
      <c r="BI2" s="606"/>
      <c r="BJ2" s="606"/>
      <c r="BL2" s="607" t="s">
        <v>133</v>
      </c>
      <c r="BM2" s="608"/>
      <c r="BN2" s="609"/>
      <c r="BO2" s="594" t="s">
        <v>134</v>
      </c>
      <c r="BP2" s="595"/>
      <c r="BQ2" s="596"/>
      <c r="BR2" s="603" t="s">
        <v>578</v>
      </c>
      <c r="BS2" s="604"/>
      <c r="BT2" s="605"/>
      <c r="BU2" s="196"/>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row>
    <row r="3" spans="1:190" s="206" customFormat="1" ht="76.5" customHeight="1" thickBot="1" x14ac:dyDescent="0.3">
      <c r="A3" s="598"/>
      <c r="B3" s="197" t="s">
        <v>579</v>
      </c>
      <c r="C3" s="197" t="s">
        <v>580</v>
      </c>
      <c r="D3" s="197" t="s">
        <v>581</v>
      </c>
      <c r="E3" s="197" t="s">
        <v>582</v>
      </c>
      <c r="F3" s="598"/>
      <c r="G3" s="598"/>
      <c r="H3" s="598"/>
      <c r="I3" s="598"/>
      <c r="J3" s="198" t="s">
        <v>665</v>
      </c>
      <c r="K3" s="198" t="s">
        <v>666</v>
      </c>
      <c r="L3" s="198" t="s">
        <v>585</v>
      </c>
      <c r="M3" s="198" t="s">
        <v>586</v>
      </c>
      <c r="N3" s="267" t="s">
        <v>835</v>
      </c>
      <c r="O3" s="199" t="s">
        <v>667</v>
      </c>
      <c r="P3" s="199" t="s">
        <v>668</v>
      </c>
      <c r="Q3" s="199" t="s">
        <v>585</v>
      </c>
      <c r="R3" s="199" t="s">
        <v>586</v>
      </c>
      <c r="S3" s="268" t="s">
        <v>835</v>
      </c>
      <c r="T3" s="200" t="s">
        <v>669</v>
      </c>
      <c r="U3" s="200" t="s">
        <v>670</v>
      </c>
      <c r="V3" s="200" t="s">
        <v>585</v>
      </c>
      <c r="W3" s="200" t="s">
        <v>586</v>
      </c>
      <c r="X3" s="269" t="s">
        <v>835</v>
      </c>
      <c r="Y3" s="198" t="s">
        <v>671</v>
      </c>
      <c r="Z3" s="198" t="s">
        <v>672</v>
      </c>
      <c r="AA3" s="198" t="s">
        <v>585</v>
      </c>
      <c r="AB3" s="198" t="s">
        <v>586</v>
      </c>
      <c r="AC3" s="267" t="s">
        <v>835</v>
      </c>
      <c r="AD3" s="270" t="s">
        <v>587</v>
      </c>
      <c r="AE3" s="270" t="s">
        <v>588</v>
      </c>
      <c r="AF3" s="201" t="s">
        <v>589</v>
      </c>
      <c r="AG3" s="202" t="s">
        <v>673</v>
      </c>
      <c r="AH3" s="202" t="s">
        <v>674</v>
      </c>
      <c r="AI3" s="202" t="s">
        <v>675</v>
      </c>
      <c r="AJ3" s="203" t="s">
        <v>567</v>
      </c>
      <c r="AK3" s="203" t="s">
        <v>568</v>
      </c>
      <c r="AL3" s="203" t="s">
        <v>569</v>
      </c>
      <c r="AM3" s="202" t="str">
        <f>AM2&amp;": Programado actividad"</f>
        <v>Ene-Mar: Programado actividad</v>
      </c>
      <c r="AN3" s="202" t="str">
        <f>AM2&amp;": Ejecutado actividad"</f>
        <v>Ene-Mar: Ejecutado actividad</v>
      </c>
      <c r="AO3" s="202" t="s">
        <v>574</v>
      </c>
      <c r="AP3" s="203" t="str">
        <f>AM2&amp;": % Programado tarea"</f>
        <v>Ene-Mar: % Programado tarea</v>
      </c>
      <c r="AQ3" s="203" t="str">
        <f>AM2&amp;": % Ejecutado tarea"</f>
        <v>Ene-Mar: % Ejecutado tarea</v>
      </c>
      <c r="AR3" s="203" t="s">
        <v>575</v>
      </c>
      <c r="AS3" s="202" t="str">
        <f>AS2&amp;": Programado actividad"</f>
        <v>Abr-Jun: Programado actividad</v>
      </c>
      <c r="AT3" s="202" t="str">
        <f>AS2&amp;": Ejecutado actividad"</f>
        <v>Abr-Jun: Ejecutado actividad</v>
      </c>
      <c r="AU3" s="202" t="s">
        <v>574</v>
      </c>
      <c r="AV3" s="203" t="str">
        <f>AS2&amp;": Programado tarea"</f>
        <v>Abr-Jun: Programado tarea</v>
      </c>
      <c r="AW3" s="203" t="str">
        <f>AS2&amp;": Ejecutado tarea"</f>
        <v>Abr-Jun: Ejecutado tarea</v>
      </c>
      <c r="AX3" s="203" t="s">
        <v>575</v>
      </c>
      <c r="AY3" s="202" t="str">
        <f>AY2&amp;": Programado actividad"</f>
        <v>Jul-Sep: Programado actividad</v>
      </c>
      <c r="AZ3" s="202" t="str">
        <f>AY2&amp;": Ejecutado actividad"</f>
        <v>Jul-Sep: Ejecutado actividad</v>
      </c>
      <c r="BA3" s="202" t="s">
        <v>574</v>
      </c>
      <c r="BB3" s="203" t="str">
        <f>AY2&amp;": % Programado tarea"</f>
        <v>Jul-Sep: % Programado tarea</v>
      </c>
      <c r="BC3" s="203" t="str">
        <f>AY2&amp;": % Ejecutado tarea"</f>
        <v>Jul-Sep: % Ejecutado tarea</v>
      </c>
      <c r="BD3" s="203" t="s">
        <v>575</v>
      </c>
      <c r="BE3" s="202" t="str">
        <f>BE2&amp;": Programado actividad"</f>
        <v>Oct-Dic: Programado actividad</v>
      </c>
      <c r="BF3" s="202" t="str">
        <f>BE2&amp;": Ejecutado actividad"</f>
        <v>Oct-Dic: Ejecutado actividad</v>
      </c>
      <c r="BG3" s="202" t="s">
        <v>574</v>
      </c>
      <c r="BH3" s="203" t="str">
        <f>BE2&amp;": % Programado tarea"</f>
        <v>Oct-Dic: % Programado tarea</v>
      </c>
      <c r="BI3" s="203" t="str">
        <f>BE2&amp;": % Ejecutado tarea"</f>
        <v>Oct-Dic: % Ejecutado tarea</v>
      </c>
      <c r="BJ3" s="203" t="s">
        <v>576</v>
      </c>
      <c r="BK3" s="195"/>
      <c r="BL3" s="203" t="s">
        <v>135</v>
      </c>
      <c r="BM3" s="203" t="s">
        <v>676</v>
      </c>
      <c r="BN3" s="203" t="s">
        <v>49</v>
      </c>
      <c r="BO3" s="202" t="s">
        <v>50</v>
      </c>
      <c r="BP3" s="202" t="s">
        <v>51</v>
      </c>
      <c r="BQ3" s="202" t="s">
        <v>52</v>
      </c>
      <c r="BR3" s="204" t="s">
        <v>590</v>
      </c>
      <c r="BS3" s="204" t="s">
        <v>591</v>
      </c>
      <c r="BT3" s="204" t="s">
        <v>592</v>
      </c>
      <c r="BU3" s="20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row>
    <row r="4" spans="1:190" ht="103.5" customHeight="1" x14ac:dyDescent="0.2">
      <c r="A4" s="491" t="s">
        <v>700</v>
      </c>
      <c r="B4" s="482" t="s">
        <v>549</v>
      </c>
      <c r="C4" s="482" t="s">
        <v>542</v>
      </c>
      <c r="D4" s="482" t="s">
        <v>552</v>
      </c>
      <c r="E4" s="485" t="s">
        <v>816</v>
      </c>
      <c r="F4" s="622">
        <v>1</v>
      </c>
      <c r="G4" s="563" t="s">
        <v>701</v>
      </c>
      <c r="H4" s="623">
        <v>1</v>
      </c>
      <c r="I4" s="521" t="s">
        <v>702</v>
      </c>
      <c r="J4" s="454">
        <f>+$H$4/4</f>
        <v>0.25</v>
      </c>
      <c r="K4" s="448">
        <v>0.25</v>
      </c>
      <c r="L4" s="448">
        <f>+K4/J4</f>
        <v>1</v>
      </c>
      <c r="M4" s="457" t="s">
        <v>858</v>
      </c>
      <c r="N4" s="433" t="s">
        <v>847</v>
      </c>
      <c r="O4" s="454">
        <f>+$H$4/4</f>
        <v>0.25</v>
      </c>
      <c r="P4" s="448"/>
      <c r="Q4" s="448">
        <f>+P4/O4</f>
        <v>0</v>
      </c>
      <c r="R4" s="457"/>
      <c r="S4" s="433"/>
      <c r="T4" s="454">
        <f>+$H$4/4</f>
        <v>0.25</v>
      </c>
      <c r="U4" s="445"/>
      <c r="V4" s="448">
        <f>+U4/T4</f>
        <v>0</v>
      </c>
      <c r="W4" s="457"/>
      <c r="X4" s="433"/>
      <c r="Y4" s="454">
        <f>+$H$4/4</f>
        <v>0.25</v>
      </c>
      <c r="Z4" s="448">
        <f>+BF4</f>
        <v>0</v>
      </c>
      <c r="AA4" s="448">
        <f>+Z4/Y4</f>
        <v>0</v>
      </c>
      <c r="AB4" s="451"/>
      <c r="AC4" s="433"/>
      <c r="AD4" s="630" t="s">
        <v>859</v>
      </c>
      <c r="AE4" s="530" t="s">
        <v>846</v>
      </c>
      <c r="AF4" s="527" t="s">
        <v>849</v>
      </c>
      <c r="AG4" s="631">
        <v>1</v>
      </c>
      <c r="AH4" s="628" t="s">
        <v>705</v>
      </c>
      <c r="AI4" s="448">
        <f>+AL4+AL5</f>
        <v>1</v>
      </c>
      <c r="AJ4" s="207">
        <v>1</v>
      </c>
      <c r="AK4" s="208" t="s">
        <v>703</v>
      </c>
      <c r="AL4" s="209">
        <v>0.4</v>
      </c>
      <c r="AM4" s="616">
        <f>AP4+AP5</f>
        <v>0.25</v>
      </c>
      <c r="AN4" s="614">
        <f>AQ4+AQ5</f>
        <v>0.25</v>
      </c>
      <c r="AO4" s="614">
        <f>AN4/AM4</f>
        <v>1</v>
      </c>
      <c r="AP4" s="144">
        <v>0.1</v>
      </c>
      <c r="AQ4" s="145">
        <v>0.1</v>
      </c>
      <c r="AR4" s="146">
        <f t="shared" ref="AR4:AR20" si="0">+AQ4/AP4</f>
        <v>1</v>
      </c>
      <c r="AS4" s="616">
        <f>AV4+AV5</f>
        <v>0.25</v>
      </c>
      <c r="AT4" s="614">
        <f>AW4+AW5</f>
        <v>0</v>
      </c>
      <c r="AU4" s="614">
        <f>AT4/AS4</f>
        <v>0</v>
      </c>
      <c r="AV4" s="144">
        <v>0.1</v>
      </c>
      <c r="AW4" s="145"/>
      <c r="AX4" s="162">
        <f>AW4/AV4</f>
        <v>0</v>
      </c>
      <c r="AY4" s="616">
        <f>BB4+BB5</f>
        <v>0.25</v>
      </c>
      <c r="AZ4" s="614">
        <f>BC4+BC5</f>
        <v>0</v>
      </c>
      <c r="BA4" s="614">
        <f>AZ4/AY4</f>
        <v>0</v>
      </c>
      <c r="BB4" s="144">
        <v>0.1</v>
      </c>
      <c r="BC4" s="145"/>
      <c r="BD4" s="220">
        <f t="shared" ref="BD4:BD20" si="1">+BC4/BB4</f>
        <v>0</v>
      </c>
      <c r="BE4" s="616">
        <f>BH4+BH5</f>
        <v>0.25</v>
      </c>
      <c r="BF4" s="614">
        <f>BI4+BI5</f>
        <v>0</v>
      </c>
      <c r="BG4" s="614">
        <f>BF4/BE4</f>
        <v>0</v>
      </c>
      <c r="BH4" s="144">
        <v>0.1</v>
      </c>
      <c r="BI4" s="145"/>
      <c r="BJ4" s="220">
        <f>BI4/BH4</f>
        <v>0</v>
      </c>
      <c r="BK4" s="193"/>
      <c r="BL4" s="224">
        <f>AP4+AV4+BB4+BH4</f>
        <v>0.4</v>
      </c>
      <c r="BM4" s="225">
        <f>AQ4+AW4+BC4+BI4</f>
        <v>0.1</v>
      </c>
      <c r="BN4" s="226">
        <f>+BM4/BL4</f>
        <v>0.25</v>
      </c>
      <c r="BO4" s="610">
        <f>+BL4+BL5</f>
        <v>1</v>
      </c>
      <c r="BP4" s="610">
        <f>+BM4+BM5</f>
        <v>0.25</v>
      </c>
      <c r="BQ4" s="612">
        <f>+BP4/BO4</f>
        <v>0.25</v>
      </c>
      <c r="BR4" s="618">
        <f>+J4+O4+T4+Y4</f>
        <v>1</v>
      </c>
      <c r="BS4" s="620">
        <f>+K4+P4+U4+Z4</f>
        <v>0.25</v>
      </c>
      <c r="BT4" s="612">
        <f>+BS4/BR4</f>
        <v>0.25</v>
      </c>
      <c r="BU4" s="193"/>
      <c r="GA4" s="193"/>
      <c r="GB4" s="193"/>
      <c r="GC4" s="193"/>
      <c r="GD4" s="193"/>
      <c r="GE4" s="193"/>
      <c r="GF4" s="193"/>
      <c r="GG4" s="193"/>
      <c r="GH4" s="193"/>
    </row>
    <row r="5" spans="1:190" ht="124.5" customHeight="1" thickBot="1" x14ac:dyDescent="0.25">
      <c r="A5" s="469"/>
      <c r="B5" s="484"/>
      <c r="C5" s="484"/>
      <c r="D5" s="484"/>
      <c r="E5" s="487"/>
      <c r="F5" s="552"/>
      <c r="G5" s="564"/>
      <c r="H5" s="624"/>
      <c r="I5" s="523"/>
      <c r="J5" s="456"/>
      <c r="K5" s="449"/>
      <c r="L5" s="450"/>
      <c r="M5" s="459"/>
      <c r="N5" s="434"/>
      <c r="O5" s="456"/>
      <c r="P5" s="450"/>
      <c r="Q5" s="450"/>
      <c r="R5" s="459"/>
      <c r="S5" s="434"/>
      <c r="T5" s="456"/>
      <c r="U5" s="446"/>
      <c r="V5" s="450"/>
      <c r="W5" s="459"/>
      <c r="X5" s="434"/>
      <c r="Y5" s="456"/>
      <c r="Z5" s="450"/>
      <c r="AA5" s="450"/>
      <c r="AB5" s="453"/>
      <c r="AC5" s="434"/>
      <c r="AD5" s="535"/>
      <c r="AE5" s="532"/>
      <c r="AF5" s="529"/>
      <c r="AG5" s="632"/>
      <c r="AH5" s="629"/>
      <c r="AI5" s="450"/>
      <c r="AJ5" s="210">
        <v>2</v>
      </c>
      <c r="AK5" s="211" t="s">
        <v>704</v>
      </c>
      <c r="AL5" s="212">
        <v>0.6</v>
      </c>
      <c r="AM5" s="617"/>
      <c r="AN5" s="615"/>
      <c r="AO5" s="615"/>
      <c r="AP5" s="175">
        <v>0.15</v>
      </c>
      <c r="AQ5" s="176">
        <v>0.15</v>
      </c>
      <c r="AR5" s="177">
        <f t="shared" si="0"/>
        <v>1</v>
      </c>
      <c r="AS5" s="617"/>
      <c r="AT5" s="615"/>
      <c r="AU5" s="615"/>
      <c r="AV5" s="147">
        <v>0.15</v>
      </c>
      <c r="AW5" s="148"/>
      <c r="AX5" s="163">
        <f>AW5/AV5</f>
        <v>0</v>
      </c>
      <c r="AY5" s="617"/>
      <c r="AZ5" s="615"/>
      <c r="BA5" s="615"/>
      <c r="BB5" s="147">
        <v>0.15</v>
      </c>
      <c r="BC5" s="148"/>
      <c r="BD5" s="221">
        <f t="shared" si="1"/>
        <v>0</v>
      </c>
      <c r="BE5" s="617"/>
      <c r="BF5" s="615"/>
      <c r="BG5" s="615"/>
      <c r="BH5" s="147">
        <v>0.15</v>
      </c>
      <c r="BI5" s="148"/>
      <c r="BJ5" s="221">
        <f>BI5/BH5</f>
        <v>0</v>
      </c>
      <c r="BK5" s="193"/>
      <c r="BL5" s="227">
        <f>AP5+AV5+BB5+BH5</f>
        <v>0.6</v>
      </c>
      <c r="BM5" s="228">
        <f>AQ5+AW5+BC5+BI5</f>
        <v>0.15</v>
      </c>
      <c r="BN5" s="229">
        <f>+BM5/BL5</f>
        <v>0.25</v>
      </c>
      <c r="BO5" s="611"/>
      <c r="BP5" s="611"/>
      <c r="BQ5" s="613"/>
      <c r="BR5" s="619"/>
      <c r="BS5" s="621"/>
      <c r="BT5" s="613"/>
      <c r="BU5" s="193"/>
      <c r="GA5" s="193"/>
      <c r="GB5" s="193"/>
      <c r="GC5" s="193"/>
      <c r="GD5" s="193"/>
      <c r="GE5" s="193"/>
      <c r="GF5" s="193"/>
      <c r="GG5" s="193"/>
      <c r="GH5" s="193"/>
    </row>
    <row r="6" spans="1:190" ht="60" customHeight="1" x14ac:dyDescent="0.2">
      <c r="A6" s="491" t="s">
        <v>707</v>
      </c>
      <c r="B6" s="482" t="s">
        <v>549</v>
      </c>
      <c r="C6" s="482" t="s">
        <v>542</v>
      </c>
      <c r="D6" s="482" t="s">
        <v>552</v>
      </c>
      <c r="E6" s="485" t="s">
        <v>816</v>
      </c>
      <c r="F6" s="488">
        <v>2</v>
      </c>
      <c r="G6" s="515" t="s">
        <v>808</v>
      </c>
      <c r="H6" s="518">
        <v>1</v>
      </c>
      <c r="I6" s="521" t="s">
        <v>39</v>
      </c>
      <c r="J6" s="497">
        <v>1</v>
      </c>
      <c r="K6" s="493">
        <v>1</v>
      </c>
      <c r="L6" s="494">
        <f>+K6/J6</f>
        <v>1</v>
      </c>
      <c r="M6" s="457" t="s">
        <v>860</v>
      </c>
      <c r="N6" s="433" t="s">
        <v>861</v>
      </c>
      <c r="O6" s="470">
        <v>1</v>
      </c>
      <c r="P6" s="445"/>
      <c r="Q6" s="448">
        <f>+P6/O6</f>
        <v>0</v>
      </c>
      <c r="R6" s="457"/>
      <c r="S6" s="433"/>
      <c r="T6" s="454">
        <v>1</v>
      </c>
      <c r="U6" s="445"/>
      <c r="V6" s="448">
        <f>+U6/T6</f>
        <v>0</v>
      </c>
      <c r="W6" s="457"/>
      <c r="X6" s="433"/>
      <c r="Y6" s="454">
        <v>1</v>
      </c>
      <c r="Z6" s="445"/>
      <c r="AA6" s="448">
        <f>+Z6/Y6</f>
        <v>0</v>
      </c>
      <c r="AB6" s="451"/>
      <c r="AC6" s="433"/>
      <c r="AD6" s="533" t="s">
        <v>862</v>
      </c>
      <c r="AE6" s="530" t="s">
        <v>846</v>
      </c>
      <c r="AF6" s="527" t="s">
        <v>850</v>
      </c>
      <c r="AG6" s="512">
        <v>1</v>
      </c>
      <c r="AH6" s="546" t="s">
        <v>805</v>
      </c>
      <c r="AI6" s="448">
        <v>1</v>
      </c>
      <c r="AJ6" s="213">
        <v>1</v>
      </c>
      <c r="AK6" s="214" t="s">
        <v>711</v>
      </c>
      <c r="AL6" s="187">
        <v>0.2</v>
      </c>
      <c r="AM6" s="524">
        <f>+AP6+AP7+AP8</f>
        <v>0.25</v>
      </c>
      <c r="AN6" s="503">
        <f>+AQ6+AQ7+AQ8</f>
        <v>0.25</v>
      </c>
      <c r="AO6" s="503">
        <f>+AN6/AM6</f>
        <v>1</v>
      </c>
      <c r="AP6" s="180">
        <v>0.05</v>
      </c>
      <c r="AQ6" s="181">
        <v>0.05</v>
      </c>
      <c r="AR6" s="182">
        <f t="shared" si="0"/>
        <v>1</v>
      </c>
      <c r="AS6" s="524">
        <f>+AV6+AV7+AV8</f>
        <v>0.25</v>
      </c>
      <c r="AT6" s="503">
        <f>+AW6+AW7+AW8</f>
        <v>0</v>
      </c>
      <c r="AU6" s="503">
        <f>+AT6/AS6</f>
        <v>0</v>
      </c>
      <c r="AV6" s="180">
        <v>0.05</v>
      </c>
      <c r="AW6" s="181"/>
      <c r="AX6" s="182">
        <f t="shared" ref="AX6:AX20" si="2">+AW6/AV6</f>
        <v>0</v>
      </c>
      <c r="AY6" s="524">
        <f>+BB6+BB7+BB8</f>
        <v>0.25</v>
      </c>
      <c r="AZ6" s="503">
        <v>0.25</v>
      </c>
      <c r="BA6" s="503">
        <f>+AZ6/AY6</f>
        <v>1</v>
      </c>
      <c r="BB6" s="180">
        <v>0.05</v>
      </c>
      <c r="BC6" s="181"/>
      <c r="BD6" s="182">
        <f t="shared" si="1"/>
        <v>0</v>
      </c>
      <c r="BE6" s="524">
        <f>+BH6+BH7+BH8</f>
        <v>0.25</v>
      </c>
      <c r="BF6" s="503">
        <f>+BI6+BI7+BI8</f>
        <v>0</v>
      </c>
      <c r="BG6" s="503">
        <f>+BF6/BE6</f>
        <v>0</v>
      </c>
      <c r="BH6" s="180">
        <v>0.05</v>
      </c>
      <c r="BI6" s="181"/>
      <c r="BJ6" s="182">
        <f>+BI6/BH6</f>
        <v>0</v>
      </c>
      <c r="BK6" s="193"/>
      <c r="BL6" s="230">
        <f t="shared" ref="BL6:BM10" si="3">+AP6+AV6+BB6+BH6</f>
        <v>0.2</v>
      </c>
      <c r="BM6" s="231">
        <f t="shared" si="3"/>
        <v>0.05</v>
      </c>
      <c r="BN6" s="226">
        <f>+BM6/BL6</f>
        <v>0.25</v>
      </c>
      <c r="BO6" s="563">
        <f>+BL6+BL7+BL8</f>
        <v>1</v>
      </c>
      <c r="BP6" s="563">
        <f>+BM6+BM7</f>
        <v>0.1</v>
      </c>
      <c r="BQ6" s="565">
        <f>+BP6/BO6</f>
        <v>0.1</v>
      </c>
      <c r="BR6" s="633">
        <f>+H6</f>
        <v>1</v>
      </c>
      <c r="BS6" s="635">
        <f>IFERROR(AVERAGE(K6,P6,U6,Z6),0)</f>
        <v>1</v>
      </c>
      <c r="BT6" s="565">
        <f>+BS6/BR6</f>
        <v>1</v>
      </c>
    </row>
    <row r="7" spans="1:190" ht="60" customHeight="1" x14ac:dyDescent="0.2">
      <c r="A7" s="492"/>
      <c r="B7" s="483"/>
      <c r="C7" s="483"/>
      <c r="D7" s="483"/>
      <c r="E7" s="486"/>
      <c r="F7" s="489"/>
      <c r="G7" s="516"/>
      <c r="H7" s="519"/>
      <c r="I7" s="522"/>
      <c r="J7" s="498"/>
      <c r="K7" s="493"/>
      <c r="L7" s="495"/>
      <c r="M7" s="458"/>
      <c r="N7" s="435"/>
      <c r="O7" s="471"/>
      <c r="P7" s="446"/>
      <c r="Q7" s="449"/>
      <c r="R7" s="458"/>
      <c r="S7" s="435"/>
      <c r="T7" s="455"/>
      <c r="U7" s="446"/>
      <c r="V7" s="449"/>
      <c r="W7" s="458"/>
      <c r="X7" s="435"/>
      <c r="Y7" s="455"/>
      <c r="Z7" s="446"/>
      <c r="AA7" s="449"/>
      <c r="AB7" s="452"/>
      <c r="AC7" s="435"/>
      <c r="AD7" s="534"/>
      <c r="AE7" s="531"/>
      <c r="AF7" s="528"/>
      <c r="AG7" s="513"/>
      <c r="AH7" s="547"/>
      <c r="AI7" s="449"/>
      <c r="AJ7" s="215">
        <v>2</v>
      </c>
      <c r="AK7" s="216" t="s">
        <v>804</v>
      </c>
      <c r="AL7" s="188">
        <v>0.2</v>
      </c>
      <c r="AM7" s="525"/>
      <c r="AN7" s="504"/>
      <c r="AO7" s="504" t="e">
        <f>+AN7/AM7</f>
        <v>#DIV/0!</v>
      </c>
      <c r="AP7" s="178">
        <v>0.05</v>
      </c>
      <c r="AQ7" s="179">
        <v>0.05</v>
      </c>
      <c r="AR7" s="183">
        <f t="shared" si="0"/>
        <v>1</v>
      </c>
      <c r="AS7" s="525"/>
      <c r="AT7" s="504"/>
      <c r="AU7" s="504" t="e">
        <f>+AT7/AS7</f>
        <v>#DIV/0!</v>
      </c>
      <c r="AV7" s="178">
        <v>0.05</v>
      </c>
      <c r="AW7" s="179"/>
      <c r="AX7" s="183">
        <f t="shared" si="2"/>
        <v>0</v>
      </c>
      <c r="AY7" s="525"/>
      <c r="AZ7" s="504"/>
      <c r="BA7" s="504" t="e">
        <f>+AZ7/AY7</f>
        <v>#DIV/0!</v>
      </c>
      <c r="BB7" s="178">
        <v>0.05</v>
      </c>
      <c r="BC7" s="179"/>
      <c r="BD7" s="183">
        <f t="shared" si="1"/>
        <v>0</v>
      </c>
      <c r="BE7" s="525"/>
      <c r="BF7" s="504"/>
      <c r="BG7" s="504" t="e">
        <f>+BF7/BE7</f>
        <v>#DIV/0!</v>
      </c>
      <c r="BH7" s="178">
        <v>0.05</v>
      </c>
      <c r="BI7" s="179"/>
      <c r="BJ7" s="183">
        <f>+BI7/BH7</f>
        <v>0</v>
      </c>
      <c r="BK7" s="193"/>
      <c r="BL7" s="232">
        <f t="shared" si="3"/>
        <v>0.2</v>
      </c>
      <c r="BM7" s="233">
        <f t="shared" si="3"/>
        <v>0.05</v>
      </c>
      <c r="BN7" s="234">
        <f>+BM7/BL7</f>
        <v>0.25</v>
      </c>
      <c r="BO7" s="551"/>
      <c r="BP7" s="551"/>
      <c r="BQ7" s="553"/>
      <c r="BR7" s="549"/>
      <c r="BS7" s="636"/>
      <c r="BT7" s="553"/>
    </row>
    <row r="8" spans="1:190" ht="80.25" customHeight="1" thickBot="1" x14ac:dyDescent="0.25">
      <c r="A8" s="469"/>
      <c r="B8" s="484"/>
      <c r="C8" s="484"/>
      <c r="D8" s="484"/>
      <c r="E8" s="487"/>
      <c r="F8" s="490"/>
      <c r="G8" s="517"/>
      <c r="H8" s="520"/>
      <c r="I8" s="523"/>
      <c r="J8" s="499"/>
      <c r="K8" s="493"/>
      <c r="L8" s="496"/>
      <c r="M8" s="459"/>
      <c r="N8" s="434"/>
      <c r="O8" s="472"/>
      <c r="P8" s="447"/>
      <c r="Q8" s="450"/>
      <c r="R8" s="459"/>
      <c r="S8" s="434"/>
      <c r="T8" s="456"/>
      <c r="U8" s="447"/>
      <c r="V8" s="450"/>
      <c r="W8" s="459"/>
      <c r="X8" s="434"/>
      <c r="Y8" s="456"/>
      <c r="Z8" s="447"/>
      <c r="AA8" s="450"/>
      <c r="AB8" s="453"/>
      <c r="AC8" s="434"/>
      <c r="AD8" s="535"/>
      <c r="AE8" s="532"/>
      <c r="AF8" s="529"/>
      <c r="AG8" s="514"/>
      <c r="AH8" s="548"/>
      <c r="AI8" s="450"/>
      <c r="AJ8" s="217">
        <v>3</v>
      </c>
      <c r="AK8" s="218" t="s">
        <v>806</v>
      </c>
      <c r="AL8" s="189">
        <v>0.6</v>
      </c>
      <c r="AM8" s="526"/>
      <c r="AN8" s="505"/>
      <c r="AO8" s="505"/>
      <c r="AP8" s="184">
        <v>0.15</v>
      </c>
      <c r="AQ8" s="185">
        <v>0.15</v>
      </c>
      <c r="AR8" s="186">
        <f t="shared" si="0"/>
        <v>1</v>
      </c>
      <c r="AS8" s="526"/>
      <c r="AT8" s="505"/>
      <c r="AU8" s="505"/>
      <c r="AV8" s="184">
        <v>0.15</v>
      </c>
      <c r="AW8" s="185"/>
      <c r="AX8" s="186">
        <f t="shared" si="2"/>
        <v>0</v>
      </c>
      <c r="AY8" s="526"/>
      <c r="AZ8" s="505"/>
      <c r="BA8" s="505"/>
      <c r="BB8" s="184">
        <v>0.15</v>
      </c>
      <c r="BC8" s="185"/>
      <c r="BD8" s="186">
        <f t="shared" si="1"/>
        <v>0</v>
      </c>
      <c r="BE8" s="526"/>
      <c r="BF8" s="505"/>
      <c r="BG8" s="505"/>
      <c r="BH8" s="184">
        <v>0.15</v>
      </c>
      <c r="BI8" s="185"/>
      <c r="BJ8" s="186">
        <f>+BI8/BH8</f>
        <v>0</v>
      </c>
      <c r="BK8" s="193"/>
      <c r="BL8" s="232">
        <f t="shared" si="3"/>
        <v>0.6</v>
      </c>
      <c r="BM8" s="233">
        <f t="shared" si="3"/>
        <v>0.15</v>
      </c>
      <c r="BN8" s="234">
        <f>+BM8/BL8</f>
        <v>0.25</v>
      </c>
      <c r="BO8" s="564"/>
      <c r="BP8" s="564"/>
      <c r="BQ8" s="554"/>
      <c r="BR8" s="634"/>
      <c r="BS8" s="637"/>
      <c r="BT8" s="554"/>
    </row>
    <row r="9" spans="1:190" ht="96.75" customHeight="1" x14ac:dyDescent="0.2">
      <c r="A9" s="491" t="s">
        <v>707</v>
      </c>
      <c r="B9" s="482" t="s">
        <v>549</v>
      </c>
      <c r="C9" s="482" t="s">
        <v>542</v>
      </c>
      <c r="D9" s="482" t="s">
        <v>552</v>
      </c>
      <c r="E9" s="485" t="s">
        <v>816</v>
      </c>
      <c r="F9" s="536">
        <v>3</v>
      </c>
      <c r="G9" s="536" t="s">
        <v>710</v>
      </c>
      <c r="H9" s="473">
        <v>0.6</v>
      </c>
      <c r="I9" s="538" t="s">
        <v>39</v>
      </c>
      <c r="J9" s="541">
        <v>0.6</v>
      </c>
      <c r="K9" s="493">
        <v>0.56999999999999995</v>
      </c>
      <c r="L9" s="544">
        <f>+K9/J9</f>
        <v>0.95</v>
      </c>
      <c r="M9" s="464" t="s">
        <v>863</v>
      </c>
      <c r="N9" s="436" t="s">
        <v>848</v>
      </c>
      <c r="O9" s="473">
        <v>0.6</v>
      </c>
      <c r="P9" s="476"/>
      <c r="Q9" s="461">
        <f>+P9/O9</f>
        <v>0</v>
      </c>
      <c r="R9" s="479"/>
      <c r="S9" s="436"/>
      <c r="T9" s="467">
        <v>0.6</v>
      </c>
      <c r="U9" s="476"/>
      <c r="V9" s="461">
        <f>+U9/T9</f>
        <v>0</v>
      </c>
      <c r="W9" s="464"/>
      <c r="X9" s="436"/>
      <c r="Y9" s="467">
        <v>0.6</v>
      </c>
      <c r="Z9" s="476">
        <v>0</v>
      </c>
      <c r="AA9" s="461">
        <f>+Z9/Y9</f>
        <v>0</v>
      </c>
      <c r="AB9" s="479"/>
      <c r="AC9" s="436"/>
      <c r="AD9" s="509" t="s">
        <v>870</v>
      </c>
      <c r="AE9" s="509" t="s">
        <v>864</v>
      </c>
      <c r="AF9" s="464" t="s">
        <v>851</v>
      </c>
      <c r="AG9" s="512">
        <v>1</v>
      </c>
      <c r="AH9" s="506" t="s">
        <v>790</v>
      </c>
      <c r="AI9" s="638">
        <v>1</v>
      </c>
      <c r="AJ9" s="159">
        <v>1</v>
      </c>
      <c r="AK9" s="214" t="s">
        <v>809</v>
      </c>
      <c r="AL9" s="149">
        <v>0.4</v>
      </c>
      <c r="AM9" s="524">
        <f>+AP9+AP10+AP11</f>
        <v>0.25</v>
      </c>
      <c r="AN9" s="500">
        <f>+AQ9+AQ10+AQ11</f>
        <v>0.25</v>
      </c>
      <c r="AO9" s="503">
        <f>+AN9/AM9</f>
        <v>1</v>
      </c>
      <c r="AP9" s="161">
        <v>0.09</v>
      </c>
      <c r="AQ9" s="143">
        <v>0.09</v>
      </c>
      <c r="AR9" s="150">
        <f t="shared" si="0"/>
        <v>1</v>
      </c>
      <c r="AS9" s="524">
        <f>+AV9+AV10+AV11</f>
        <v>0.25</v>
      </c>
      <c r="AT9" s="500">
        <f>+AW9+AW10+AW11</f>
        <v>0</v>
      </c>
      <c r="AU9" s="503">
        <f>+AT9/AS9</f>
        <v>0</v>
      </c>
      <c r="AV9" s="161">
        <v>0.09</v>
      </c>
      <c r="AW9" s="143"/>
      <c r="AX9" s="244">
        <f t="shared" si="2"/>
        <v>0</v>
      </c>
      <c r="AY9" s="641">
        <f>+BB9+BB10+BB11</f>
        <v>0.25</v>
      </c>
      <c r="AZ9" s="503">
        <f>+BC9+BC10+BC11</f>
        <v>0</v>
      </c>
      <c r="BA9" s="503">
        <f>+AZ9/AY9</f>
        <v>0</v>
      </c>
      <c r="BB9" s="161">
        <v>0.09</v>
      </c>
      <c r="BC9" s="143"/>
      <c r="BD9" s="222">
        <f t="shared" si="1"/>
        <v>0</v>
      </c>
      <c r="BE9" s="641">
        <f>+BH9+BH10+BH11</f>
        <v>0.25</v>
      </c>
      <c r="BF9" s="503">
        <f>+BI9+BI10+BI11</f>
        <v>0</v>
      </c>
      <c r="BG9" s="503">
        <f>+BF9/BE9</f>
        <v>0</v>
      </c>
      <c r="BH9" s="161">
        <v>0.09</v>
      </c>
      <c r="BI9" s="246"/>
      <c r="BJ9" s="222">
        <f>BI9/BH9</f>
        <v>0</v>
      </c>
      <c r="BK9" s="193"/>
      <c r="BL9" s="239">
        <f t="shared" si="3"/>
        <v>0.36</v>
      </c>
      <c r="BM9" s="231">
        <f t="shared" si="3"/>
        <v>0.09</v>
      </c>
      <c r="BN9" s="226">
        <f t="shared" ref="BN9:BN20" si="4">+BM9/BL9</f>
        <v>0.25</v>
      </c>
      <c r="BO9" s="563">
        <f>+BL9+BL10+BL11</f>
        <v>1</v>
      </c>
      <c r="BP9" s="563">
        <f>+BM9+BM10+BM11</f>
        <v>0.25</v>
      </c>
      <c r="BQ9" s="565">
        <f>+BP9/BO9</f>
        <v>0.25</v>
      </c>
      <c r="BR9" s="633">
        <f>+H9</f>
        <v>0.6</v>
      </c>
      <c r="BS9" s="563">
        <f>IFERROR(AVERAGE(K9,P9,U9,Z9),0)</f>
        <v>0.28499999999999998</v>
      </c>
      <c r="BT9" s="565">
        <f>+BS9/BR9</f>
        <v>0.47499999999999998</v>
      </c>
    </row>
    <row r="10" spans="1:190" ht="85.5" customHeight="1" x14ac:dyDescent="0.2">
      <c r="A10" s="492"/>
      <c r="B10" s="483"/>
      <c r="C10" s="483"/>
      <c r="D10" s="483"/>
      <c r="E10" s="486"/>
      <c r="F10" s="537"/>
      <c r="G10" s="537"/>
      <c r="H10" s="474"/>
      <c r="I10" s="539"/>
      <c r="J10" s="542"/>
      <c r="K10" s="493"/>
      <c r="L10" s="460"/>
      <c r="M10" s="465"/>
      <c r="N10" s="437"/>
      <c r="O10" s="474"/>
      <c r="P10" s="477"/>
      <c r="Q10" s="462"/>
      <c r="R10" s="480"/>
      <c r="S10" s="437"/>
      <c r="T10" s="468"/>
      <c r="U10" s="477"/>
      <c r="V10" s="462"/>
      <c r="W10" s="465"/>
      <c r="X10" s="437"/>
      <c r="Y10" s="468"/>
      <c r="Z10" s="477"/>
      <c r="AA10" s="462"/>
      <c r="AB10" s="480"/>
      <c r="AC10" s="437"/>
      <c r="AD10" s="510"/>
      <c r="AE10" s="510"/>
      <c r="AF10" s="465"/>
      <c r="AG10" s="513"/>
      <c r="AH10" s="507"/>
      <c r="AI10" s="639"/>
      <c r="AJ10" s="158">
        <v>2</v>
      </c>
      <c r="AK10" s="216" t="s">
        <v>807</v>
      </c>
      <c r="AL10" s="160">
        <v>0.4</v>
      </c>
      <c r="AM10" s="525"/>
      <c r="AN10" s="501"/>
      <c r="AO10" s="504" t="e">
        <f>+AN10/AM10</f>
        <v>#DIV/0!</v>
      </c>
      <c r="AP10" s="161">
        <v>0.09</v>
      </c>
      <c r="AQ10" s="243">
        <v>0.09</v>
      </c>
      <c r="AR10" s="241">
        <f t="shared" si="0"/>
        <v>1</v>
      </c>
      <c r="AS10" s="525"/>
      <c r="AT10" s="501"/>
      <c r="AU10" s="504" t="e">
        <f>+AT10/AS10</f>
        <v>#DIV/0!</v>
      </c>
      <c r="AV10" s="161">
        <v>0.09</v>
      </c>
      <c r="AW10" s="240"/>
      <c r="AX10" s="150">
        <f t="shared" si="2"/>
        <v>0</v>
      </c>
      <c r="AY10" s="642"/>
      <c r="AZ10" s="504"/>
      <c r="BA10" s="504" t="e">
        <f>+AZ10/AY10</f>
        <v>#DIV/0!</v>
      </c>
      <c r="BB10" s="161">
        <v>0.09</v>
      </c>
      <c r="BC10" s="143"/>
      <c r="BD10" s="222">
        <f t="shared" si="1"/>
        <v>0</v>
      </c>
      <c r="BE10" s="642"/>
      <c r="BF10" s="504"/>
      <c r="BG10" s="504" t="e">
        <f>+BF10/BE10</f>
        <v>#DIV/0!</v>
      </c>
      <c r="BH10" s="161">
        <v>0.09</v>
      </c>
      <c r="BI10" s="143"/>
      <c r="BJ10" s="247">
        <f>BI10/BH10</f>
        <v>0</v>
      </c>
      <c r="BK10" s="193"/>
      <c r="BL10" s="232">
        <f t="shared" si="3"/>
        <v>0.36</v>
      </c>
      <c r="BM10" s="237">
        <f t="shared" si="3"/>
        <v>0.09</v>
      </c>
      <c r="BN10" s="238">
        <f>+BM10/BL10</f>
        <v>0.25</v>
      </c>
      <c r="BO10" s="551"/>
      <c r="BP10" s="551"/>
      <c r="BQ10" s="553"/>
      <c r="BR10" s="549"/>
      <c r="BS10" s="551"/>
      <c r="BT10" s="553"/>
    </row>
    <row r="11" spans="1:190" ht="85.5" customHeight="1" thickBot="1" x14ac:dyDescent="0.25">
      <c r="A11" s="469"/>
      <c r="B11" s="484"/>
      <c r="C11" s="484"/>
      <c r="D11" s="484"/>
      <c r="E11" s="487"/>
      <c r="F11" s="475"/>
      <c r="G11" s="475"/>
      <c r="H11" s="475"/>
      <c r="I11" s="540"/>
      <c r="J11" s="543"/>
      <c r="K11" s="493"/>
      <c r="L11" s="545"/>
      <c r="M11" s="466"/>
      <c r="N11" s="438"/>
      <c r="O11" s="475"/>
      <c r="P11" s="478"/>
      <c r="Q11" s="463"/>
      <c r="R11" s="481"/>
      <c r="S11" s="438"/>
      <c r="T11" s="469"/>
      <c r="U11" s="478"/>
      <c r="V11" s="463"/>
      <c r="W11" s="466"/>
      <c r="X11" s="438"/>
      <c r="Y11" s="469"/>
      <c r="Z11" s="478"/>
      <c r="AA11" s="463"/>
      <c r="AB11" s="481"/>
      <c r="AC11" s="438"/>
      <c r="AD11" s="511"/>
      <c r="AE11" s="511"/>
      <c r="AF11" s="466"/>
      <c r="AG11" s="514"/>
      <c r="AH11" s="508"/>
      <c r="AI11" s="640"/>
      <c r="AJ11" s="157">
        <v>3</v>
      </c>
      <c r="AK11" s="219" t="s">
        <v>789</v>
      </c>
      <c r="AL11" s="189">
        <v>0.2</v>
      </c>
      <c r="AM11" s="526"/>
      <c r="AN11" s="502"/>
      <c r="AO11" s="505"/>
      <c r="AP11" s="161">
        <v>7.0000000000000007E-2</v>
      </c>
      <c r="AQ11" s="143">
        <v>7.0000000000000007E-2</v>
      </c>
      <c r="AR11" s="242">
        <f t="shared" si="0"/>
        <v>1</v>
      </c>
      <c r="AS11" s="526"/>
      <c r="AT11" s="502"/>
      <c r="AU11" s="505"/>
      <c r="AV11" s="161">
        <v>7.0000000000000007E-2</v>
      </c>
      <c r="AW11" s="245"/>
      <c r="AX11" s="242">
        <f t="shared" si="2"/>
        <v>0</v>
      </c>
      <c r="AY11" s="643"/>
      <c r="AZ11" s="505"/>
      <c r="BA11" s="505"/>
      <c r="BB11" s="161">
        <v>7.0000000000000007E-2</v>
      </c>
      <c r="BC11" s="143"/>
      <c r="BD11" s="223">
        <f t="shared" si="1"/>
        <v>0</v>
      </c>
      <c r="BE11" s="643"/>
      <c r="BF11" s="505"/>
      <c r="BG11" s="505"/>
      <c r="BH11" s="161">
        <v>7.0000000000000007E-2</v>
      </c>
      <c r="BI11" s="245"/>
      <c r="BJ11" s="222">
        <f>BI11/BH11</f>
        <v>0</v>
      </c>
      <c r="BL11" s="235">
        <f t="shared" ref="BL11:BM20" si="5">+AP11+AV11+BB11+BH11</f>
        <v>0.28000000000000003</v>
      </c>
      <c r="BM11" s="236">
        <f>+AQ11+AW11+BC11+BI11</f>
        <v>7.0000000000000007E-2</v>
      </c>
      <c r="BN11" s="229">
        <f t="shared" si="4"/>
        <v>0.25</v>
      </c>
      <c r="BO11" s="552"/>
      <c r="BP11" s="552"/>
      <c r="BQ11" s="554"/>
      <c r="BR11" s="550"/>
      <c r="BS11" s="552"/>
      <c r="BT11" s="554"/>
    </row>
    <row r="12" spans="1:190" ht="57.75" customHeight="1" x14ac:dyDescent="0.2">
      <c r="A12" s="491" t="s">
        <v>712</v>
      </c>
      <c r="B12" s="589" t="s">
        <v>549</v>
      </c>
      <c r="C12" s="589" t="s">
        <v>543</v>
      </c>
      <c r="D12" s="589" t="s">
        <v>554</v>
      </c>
      <c r="E12" s="644" t="s">
        <v>559</v>
      </c>
      <c r="F12" s="536">
        <v>4</v>
      </c>
      <c r="G12" s="536" t="s">
        <v>796</v>
      </c>
      <c r="H12" s="473">
        <v>0.75</v>
      </c>
      <c r="I12" s="538" t="s">
        <v>39</v>
      </c>
      <c r="J12" s="474">
        <v>0.75</v>
      </c>
      <c r="K12" s="575">
        <v>0.13</v>
      </c>
      <c r="L12" s="460">
        <f>+K12/J12</f>
        <v>0.17333333333333334</v>
      </c>
      <c r="M12" s="586" t="s">
        <v>865</v>
      </c>
      <c r="N12" s="430" t="s">
        <v>844</v>
      </c>
      <c r="O12" s="474">
        <v>0.75</v>
      </c>
      <c r="P12" s="578"/>
      <c r="Q12" s="544">
        <f>+P12/O12</f>
        <v>0</v>
      </c>
      <c r="R12" s="570"/>
      <c r="S12" s="430"/>
      <c r="T12" s="474">
        <v>0.75</v>
      </c>
      <c r="U12" s="575"/>
      <c r="V12" s="460">
        <f>+U12/T12</f>
        <v>0</v>
      </c>
      <c r="W12" s="570"/>
      <c r="X12" s="430"/>
      <c r="Y12" s="474">
        <v>0.75</v>
      </c>
      <c r="Z12" s="647"/>
      <c r="AA12" s="460">
        <f>+Z12/Y12</f>
        <v>0</v>
      </c>
      <c r="AB12" s="570"/>
      <c r="AC12" s="430"/>
      <c r="AD12" s="580" t="s">
        <v>866</v>
      </c>
      <c r="AE12" s="566" t="s">
        <v>840</v>
      </c>
      <c r="AF12" s="569" t="s">
        <v>841</v>
      </c>
      <c r="AG12" s="645">
        <v>1</v>
      </c>
      <c r="AH12" s="555" t="s">
        <v>715</v>
      </c>
      <c r="AI12" s="558">
        <f>+AL12+AL14+AL13</f>
        <v>1</v>
      </c>
      <c r="AJ12" s="274">
        <v>1</v>
      </c>
      <c r="AK12" s="271" t="s">
        <v>803</v>
      </c>
      <c r="AL12" s="275">
        <v>0.2</v>
      </c>
      <c r="AM12" s="524">
        <f>+AP12+AP14+AP13</f>
        <v>0.25</v>
      </c>
      <c r="AN12" s="503">
        <v>0.25</v>
      </c>
      <c r="AO12" s="503">
        <f>+AN12/AM12</f>
        <v>1</v>
      </c>
      <c r="AP12" s="276">
        <v>0.05</v>
      </c>
      <c r="AQ12" s="277">
        <v>0.05</v>
      </c>
      <c r="AR12" s="244">
        <f t="shared" si="0"/>
        <v>1</v>
      </c>
      <c r="AS12" s="524">
        <f>+AV12+AV14+AV13</f>
        <v>0.25</v>
      </c>
      <c r="AT12" s="503">
        <f>+SUM(AW12:AW14)</f>
        <v>0</v>
      </c>
      <c r="AU12" s="503">
        <f>+AT12/AS12</f>
        <v>0</v>
      </c>
      <c r="AV12" s="276">
        <v>0.05</v>
      </c>
      <c r="AW12" s="278"/>
      <c r="AX12" s="244">
        <f t="shared" si="2"/>
        <v>0</v>
      </c>
      <c r="AY12" s="524">
        <f>+BB12+BB14+BB13</f>
        <v>0.25</v>
      </c>
      <c r="AZ12" s="503">
        <f>+SUM(BC12:BC14)</f>
        <v>0</v>
      </c>
      <c r="BA12" s="503">
        <f>+AZ12/AY12</f>
        <v>0</v>
      </c>
      <c r="BB12" s="276">
        <v>0.05</v>
      </c>
      <c r="BC12" s="277"/>
      <c r="BD12" s="279">
        <f t="shared" si="1"/>
        <v>0</v>
      </c>
      <c r="BE12" s="524">
        <f>+BH12+BH14+BH13</f>
        <v>0.25</v>
      </c>
      <c r="BF12" s="503">
        <v>0</v>
      </c>
      <c r="BG12" s="503">
        <f>+BF12/BE12</f>
        <v>0</v>
      </c>
      <c r="BH12" s="276">
        <v>0.05</v>
      </c>
      <c r="BI12" s="278">
        <v>0</v>
      </c>
      <c r="BJ12" s="244">
        <f t="shared" ref="BJ12:BJ20" si="6">+BI12/BH12</f>
        <v>0</v>
      </c>
      <c r="BK12" s="193"/>
      <c r="BL12" s="280">
        <f t="shared" si="5"/>
        <v>0.2</v>
      </c>
      <c r="BM12" s="281">
        <f t="shared" si="5"/>
        <v>0.05</v>
      </c>
      <c r="BN12" s="282">
        <f t="shared" si="4"/>
        <v>0.25</v>
      </c>
      <c r="BO12" s="563">
        <f>+BL12+BL14+BL13</f>
        <v>1</v>
      </c>
      <c r="BP12" s="563">
        <f>+BM12+BM14+BM13</f>
        <v>0.25</v>
      </c>
      <c r="BQ12" s="648">
        <f>+BP12/BO12</f>
        <v>0.25</v>
      </c>
      <c r="BR12" s="549">
        <f>+H12</f>
        <v>0.75</v>
      </c>
      <c r="BS12" s="551">
        <f>+K12+P12+U12+Z12</f>
        <v>0.13</v>
      </c>
      <c r="BT12" s="553">
        <f>+BS12/BR12</f>
        <v>0.17333333333333334</v>
      </c>
    </row>
    <row r="13" spans="1:190" ht="57.75" customHeight="1" x14ac:dyDescent="0.2">
      <c r="A13" s="492"/>
      <c r="B13" s="581"/>
      <c r="C13" s="581"/>
      <c r="D13" s="581"/>
      <c r="E13" s="583"/>
      <c r="F13" s="537"/>
      <c r="G13" s="537"/>
      <c r="H13" s="474"/>
      <c r="I13" s="539"/>
      <c r="J13" s="474"/>
      <c r="K13" s="575"/>
      <c r="L13" s="460"/>
      <c r="M13" s="587"/>
      <c r="N13" s="431"/>
      <c r="O13" s="474"/>
      <c r="P13" s="567"/>
      <c r="Q13" s="460"/>
      <c r="R13" s="570"/>
      <c r="S13" s="431"/>
      <c r="T13" s="474"/>
      <c r="U13" s="567"/>
      <c r="V13" s="460"/>
      <c r="W13" s="570"/>
      <c r="X13" s="431"/>
      <c r="Y13" s="474"/>
      <c r="Z13" s="567"/>
      <c r="AA13" s="460"/>
      <c r="AB13" s="570"/>
      <c r="AC13" s="431"/>
      <c r="AD13" s="576"/>
      <c r="AE13" s="567"/>
      <c r="AF13" s="570"/>
      <c r="AG13" s="513"/>
      <c r="AH13" s="556"/>
      <c r="AI13" s="559"/>
      <c r="AJ13" s="158">
        <v>2</v>
      </c>
      <c r="AK13" s="272" t="s">
        <v>802</v>
      </c>
      <c r="AL13" s="283">
        <v>0.4</v>
      </c>
      <c r="AM13" s="525"/>
      <c r="AN13" s="504"/>
      <c r="AO13" s="504"/>
      <c r="AP13" s="284">
        <v>0.05</v>
      </c>
      <c r="AQ13" s="285">
        <v>0.05</v>
      </c>
      <c r="AR13" s="150">
        <f t="shared" si="0"/>
        <v>1</v>
      </c>
      <c r="AS13" s="525"/>
      <c r="AT13" s="504"/>
      <c r="AU13" s="504"/>
      <c r="AV13" s="284">
        <v>0.05</v>
      </c>
      <c r="AW13" s="285"/>
      <c r="AX13" s="150">
        <f t="shared" si="2"/>
        <v>0</v>
      </c>
      <c r="AY13" s="525"/>
      <c r="AZ13" s="504"/>
      <c r="BA13" s="504"/>
      <c r="BB13" s="284">
        <v>0.05</v>
      </c>
      <c r="BC13" s="285"/>
      <c r="BD13" s="241">
        <f t="shared" si="1"/>
        <v>0</v>
      </c>
      <c r="BE13" s="525"/>
      <c r="BF13" s="504"/>
      <c r="BG13" s="504"/>
      <c r="BH13" s="284">
        <v>0.05</v>
      </c>
      <c r="BI13" s="286">
        <v>0</v>
      </c>
      <c r="BJ13" s="287">
        <f t="shared" si="6"/>
        <v>0</v>
      </c>
      <c r="BK13" s="193"/>
      <c r="BL13" s="288">
        <f t="shared" si="5"/>
        <v>0.2</v>
      </c>
      <c r="BM13" s="289">
        <f t="shared" si="5"/>
        <v>0.05</v>
      </c>
      <c r="BN13" s="290">
        <f t="shared" si="4"/>
        <v>0.25</v>
      </c>
      <c r="BO13" s="551"/>
      <c r="BP13" s="551"/>
      <c r="BQ13" s="648"/>
      <c r="BR13" s="549"/>
      <c r="BS13" s="551"/>
      <c r="BT13" s="553"/>
    </row>
    <row r="14" spans="1:190" ht="131.25" customHeight="1" thickBot="1" x14ac:dyDescent="0.25">
      <c r="A14" s="492"/>
      <c r="B14" s="581"/>
      <c r="C14" s="581"/>
      <c r="D14" s="581"/>
      <c r="E14" s="584"/>
      <c r="F14" s="537"/>
      <c r="G14" s="537"/>
      <c r="H14" s="537"/>
      <c r="I14" s="539"/>
      <c r="J14" s="537"/>
      <c r="K14" s="575"/>
      <c r="L14" s="460"/>
      <c r="M14" s="588"/>
      <c r="N14" s="432"/>
      <c r="O14" s="537"/>
      <c r="P14" s="567"/>
      <c r="Q14" s="460"/>
      <c r="R14" s="570"/>
      <c r="S14" s="432"/>
      <c r="T14" s="537"/>
      <c r="U14" s="567"/>
      <c r="V14" s="460"/>
      <c r="W14" s="570"/>
      <c r="X14" s="432"/>
      <c r="Y14" s="537"/>
      <c r="Z14" s="567"/>
      <c r="AA14" s="460"/>
      <c r="AB14" s="570"/>
      <c r="AC14" s="432"/>
      <c r="AD14" s="577"/>
      <c r="AE14" s="568"/>
      <c r="AF14" s="571"/>
      <c r="AG14" s="646"/>
      <c r="AH14" s="557"/>
      <c r="AI14" s="559"/>
      <c r="AJ14" s="157">
        <v>3</v>
      </c>
      <c r="AK14" s="291" t="s">
        <v>791</v>
      </c>
      <c r="AL14" s="292">
        <v>0.4</v>
      </c>
      <c r="AM14" s="525">
        <f>+AP14</f>
        <v>0.15</v>
      </c>
      <c r="AN14" s="504">
        <f>+AQ14</f>
        <v>0.15</v>
      </c>
      <c r="AO14" s="504">
        <f>+AN14/AM14</f>
        <v>1</v>
      </c>
      <c r="AP14" s="293">
        <v>0.15</v>
      </c>
      <c r="AQ14" s="294">
        <v>0.15</v>
      </c>
      <c r="AR14" s="242">
        <f t="shared" si="0"/>
        <v>1</v>
      </c>
      <c r="AS14" s="525">
        <f>+AV14</f>
        <v>0.15</v>
      </c>
      <c r="AT14" s="504">
        <f>+AW14</f>
        <v>0</v>
      </c>
      <c r="AU14" s="504">
        <f>+AT14/AS14</f>
        <v>0</v>
      </c>
      <c r="AV14" s="293">
        <v>0.15</v>
      </c>
      <c r="AW14" s="294"/>
      <c r="AX14" s="242">
        <f t="shared" si="2"/>
        <v>0</v>
      </c>
      <c r="AY14" s="525">
        <f>+BB14</f>
        <v>0.15</v>
      </c>
      <c r="AZ14" s="504">
        <f>+BC14</f>
        <v>0</v>
      </c>
      <c r="BA14" s="504">
        <f>+AZ14/AY14</f>
        <v>0</v>
      </c>
      <c r="BB14" s="293">
        <v>0.15</v>
      </c>
      <c r="BC14" s="294"/>
      <c r="BD14" s="242">
        <f t="shared" si="1"/>
        <v>0</v>
      </c>
      <c r="BE14" s="525">
        <f>+BH14</f>
        <v>0.15</v>
      </c>
      <c r="BF14" s="504">
        <f>+BI14</f>
        <v>0</v>
      </c>
      <c r="BG14" s="504">
        <f>+BF14/BE14</f>
        <v>0</v>
      </c>
      <c r="BH14" s="293">
        <v>0.15</v>
      </c>
      <c r="BI14" s="294">
        <v>0</v>
      </c>
      <c r="BJ14" s="150">
        <f t="shared" si="6"/>
        <v>0</v>
      </c>
      <c r="BL14" s="295">
        <f t="shared" si="5"/>
        <v>0.6</v>
      </c>
      <c r="BM14" s="296">
        <f t="shared" si="5"/>
        <v>0.15</v>
      </c>
      <c r="BN14" s="297">
        <f t="shared" si="4"/>
        <v>0.25</v>
      </c>
      <c r="BO14" s="551"/>
      <c r="BP14" s="551"/>
      <c r="BQ14" s="648"/>
      <c r="BR14" s="550"/>
      <c r="BS14" s="552"/>
      <c r="BT14" s="554"/>
    </row>
    <row r="15" spans="1:190" ht="69" customHeight="1" x14ac:dyDescent="0.2">
      <c r="A15" s="491" t="s">
        <v>712</v>
      </c>
      <c r="B15" s="589" t="s">
        <v>549</v>
      </c>
      <c r="C15" s="589" t="s">
        <v>543</v>
      </c>
      <c r="D15" s="589" t="s">
        <v>554</v>
      </c>
      <c r="E15" s="590" t="s">
        <v>559</v>
      </c>
      <c r="F15" s="536">
        <v>5</v>
      </c>
      <c r="G15" s="536" t="s">
        <v>797</v>
      </c>
      <c r="H15" s="473">
        <v>0.45</v>
      </c>
      <c r="I15" s="538" t="s">
        <v>39</v>
      </c>
      <c r="J15" s="473">
        <v>0.45</v>
      </c>
      <c r="K15" s="579">
        <v>0.91</v>
      </c>
      <c r="L15" s="544">
        <f>+K15/J15</f>
        <v>2.0222222222222221</v>
      </c>
      <c r="M15" s="586" t="s">
        <v>872</v>
      </c>
      <c r="N15" s="430" t="s">
        <v>842</v>
      </c>
      <c r="O15" s="473">
        <v>0.45</v>
      </c>
      <c r="P15" s="578"/>
      <c r="Q15" s="544">
        <f>+P15/O15</f>
        <v>0</v>
      </c>
      <c r="R15" s="569"/>
      <c r="S15" s="430"/>
      <c r="T15" s="473">
        <v>0.4</v>
      </c>
      <c r="U15" s="578"/>
      <c r="V15" s="544">
        <f>+U15/T15</f>
        <v>0</v>
      </c>
      <c r="W15" s="569"/>
      <c r="X15" s="430"/>
      <c r="Y15" s="473">
        <v>0.45</v>
      </c>
      <c r="Z15" s="579"/>
      <c r="AA15" s="544">
        <f>+Z15/Y15</f>
        <v>0</v>
      </c>
      <c r="AB15" s="569"/>
      <c r="AC15" s="430"/>
      <c r="AD15" s="580" t="s">
        <v>867</v>
      </c>
      <c r="AE15" s="566" t="s">
        <v>840</v>
      </c>
      <c r="AF15" s="569" t="s">
        <v>841</v>
      </c>
      <c r="AG15" s="572">
        <v>1</v>
      </c>
      <c r="AH15" s="555" t="s">
        <v>716</v>
      </c>
      <c r="AI15" s="558">
        <f>+AL15+AL17+AL16</f>
        <v>1</v>
      </c>
      <c r="AJ15" s="274">
        <v>1</v>
      </c>
      <c r="AK15" s="271" t="s">
        <v>799</v>
      </c>
      <c r="AL15" s="275">
        <v>0.2</v>
      </c>
      <c r="AM15" s="524">
        <f>+AP15+AP17+AP16</f>
        <v>0.25</v>
      </c>
      <c r="AN15" s="503">
        <f>+SUM(AQ15:AQ17)</f>
        <v>0.25</v>
      </c>
      <c r="AO15" s="503">
        <f>+AN15/AM15</f>
        <v>1</v>
      </c>
      <c r="AP15" s="276">
        <v>0.05</v>
      </c>
      <c r="AQ15" s="277">
        <v>0.05</v>
      </c>
      <c r="AR15" s="279">
        <f t="shared" si="0"/>
        <v>1</v>
      </c>
      <c r="AS15" s="524">
        <f>+AV15+AV17+AV16</f>
        <v>0.25</v>
      </c>
      <c r="AT15" s="503">
        <f>+SUM(AW15:AW17)</f>
        <v>0</v>
      </c>
      <c r="AU15" s="503">
        <f>+AT15/AS15</f>
        <v>0</v>
      </c>
      <c r="AV15" s="276">
        <v>0.05</v>
      </c>
      <c r="AW15" s="277"/>
      <c r="AX15" s="244">
        <f t="shared" si="2"/>
        <v>0</v>
      </c>
      <c r="AY15" s="524">
        <f>+BB15+BB17+BB16</f>
        <v>0.25</v>
      </c>
      <c r="AZ15" s="503">
        <f>+SUM(BC15:BC17)</f>
        <v>0</v>
      </c>
      <c r="BA15" s="503">
        <f>+AZ15/AY15</f>
        <v>0</v>
      </c>
      <c r="BB15" s="276">
        <v>0.05</v>
      </c>
      <c r="BC15" s="277"/>
      <c r="BD15" s="279">
        <f t="shared" si="1"/>
        <v>0</v>
      </c>
      <c r="BE15" s="524">
        <f>+BH15+BH17+BH16</f>
        <v>0.25</v>
      </c>
      <c r="BF15" s="503">
        <f>+SUM(BI15:BI17)</f>
        <v>0</v>
      </c>
      <c r="BG15" s="503">
        <f>+BF15/BE15</f>
        <v>0</v>
      </c>
      <c r="BH15" s="276">
        <v>0.05</v>
      </c>
      <c r="BI15" s="277"/>
      <c r="BJ15" s="244">
        <f t="shared" si="6"/>
        <v>0</v>
      </c>
      <c r="BK15" s="298"/>
      <c r="BL15" s="299">
        <f t="shared" si="5"/>
        <v>0.2</v>
      </c>
      <c r="BM15" s="300">
        <f t="shared" si="5"/>
        <v>0.05</v>
      </c>
      <c r="BN15" s="301">
        <f t="shared" si="4"/>
        <v>0.25</v>
      </c>
      <c r="BO15" s="563">
        <f>+BL15+BL17+BL16</f>
        <v>1</v>
      </c>
      <c r="BP15" s="563">
        <f>+BM15+BM17+BM16</f>
        <v>0.25</v>
      </c>
      <c r="BQ15" s="565">
        <f>+BP15/BO15</f>
        <v>0.25</v>
      </c>
      <c r="BR15" s="549">
        <f>+H15</f>
        <v>0.45</v>
      </c>
      <c r="BS15" s="551">
        <f>IFERROR(AVERAGE(K15,P15,U15,Z15),0)</f>
        <v>0.91</v>
      </c>
      <c r="BT15" s="553">
        <f>+BS15/BR15</f>
        <v>2.0222222222222221</v>
      </c>
    </row>
    <row r="16" spans="1:190" ht="69" customHeight="1" x14ac:dyDescent="0.2">
      <c r="A16" s="492"/>
      <c r="B16" s="581"/>
      <c r="C16" s="581"/>
      <c r="D16" s="581"/>
      <c r="E16" s="591"/>
      <c r="F16" s="537"/>
      <c r="G16" s="537"/>
      <c r="H16" s="474"/>
      <c r="I16" s="539"/>
      <c r="J16" s="474"/>
      <c r="K16" s="567"/>
      <c r="L16" s="460"/>
      <c r="M16" s="587"/>
      <c r="N16" s="431"/>
      <c r="O16" s="474"/>
      <c r="P16" s="567"/>
      <c r="Q16" s="460"/>
      <c r="R16" s="570"/>
      <c r="S16" s="431"/>
      <c r="T16" s="474"/>
      <c r="U16" s="567"/>
      <c r="V16" s="460"/>
      <c r="W16" s="570"/>
      <c r="X16" s="431"/>
      <c r="Y16" s="474"/>
      <c r="Z16" s="567"/>
      <c r="AA16" s="460"/>
      <c r="AB16" s="570"/>
      <c r="AC16" s="431"/>
      <c r="AD16" s="576"/>
      <c r="AE16" s="567"/>
      <c r="AF16" s="570"/>
      <c r="AG16" s="573"/>
      <c r="AH16" s="556"/>
      <c r="AI16" s="559"/>
      <c r="AJ16" s="158">
        <v>2</v>
      </c>
      <c r="AK16" s="272" t="s">
        <v>798</v>
      </c>
      <c r="AL16" s="283">
        <v>0.4</v>
      </c>
      <c r="AM16" s="525"/>
      <c r="AN16" s="504"/>
      <c r="AO16" s="504"/>
      <c r="AP16" s="284">
        <v>0.05</v>
      </c>
      <c r="AQ16" s="294">
        <v>0.05</v>
      </c>
      <c r="AR16" s="150">
        <f t="shared" si="0"/>
        <v>1</v>
      </c>
      <c r="AS16" s="525"/>
      <c r="AT16" s="504"/>
      <c r="AU16" s="504"/>
      <c r="AV16" s="284">
        <v>0.05</v>
      </c>
      <c r="AW16" s="302"/>
      <c r="AX16" s="303">
        <f t="shared" si="2"/>
        <v>0</v>
      </c>
      <c r="AY16" s="525"/>
      <c r="AZ16" s="504"/>
      <c r="BA16" s="504"/>
      <c r="BB16" s="284">
        <v>0.05</v>
      </c>
      <c r="BC16" s="294"/>
      <c r="BD16" s="150">
        <f t="shared" si="1"/>
        <v>0</v>
      </c>
      <c r="BE16" s="525"/>
      <c r="BF16" s="504"/>
      <c r="BG16" s="504"/>
      <c r="BH16" s="284">
        <v>0.05</v>
      </c>
      <c r="BI16" s="285"/>
      <c r="BJ16" s="287">
        <f t="shared" si="6"/>
        <v>0</v>
      </c>
      <c r="BK16" s="193"/>
      <c r="BL16" s="304">
        <f t="shared" si="5"/>
        <v>0.2</v>
      </c>
      <c r="BM16" s="281">
        <f t="shared" si="5"/>
        <v>0.05</v>
      </c>
      <c r="BN16" s="282">
        <f t="shared" si="4"/>
        <v>0.25</v>
      </c>
      <c r="BO16" s="551"/>
      <c r="BP16" s="551"/>
      <c r="BQ16" s="553"/>
      <c r="BR16" s="549"/>
      <c r="BS16" s="551"/>
      <c r="BT16" s="553"/>
    </row>
    <row r="17" spans="1:74" ht="157.5" customHeight="1" thickBot="1" x14ac:dyDescent="0.25">
      <c r="A17" s="469"/>
      <c r="B17" s="582"/>
      <c r="C17" s="582"/>
      <c r="D17" s="582"/>
      <c r="E17" s="592"/>
      <c r="F17" s="475"/>
      <c r="G17" s="475"/>
      <c r="H17" s="475"/>
      <c r="I17" s="540"/>
      <c r="J17" s="475"/>
      <c r="K17" s="568"/>
      <c r="L17" s="545"/>
      <c r="M17" s="588"/>
      <c r="N17" s="432"/>
      <c r="O17" s="475"/>
      <c r="P17" s="568"/>
      <c r="Q17" s="545"/>
      <c r="R17" s="571"/>
      <c r="S17" s="432"/>
      <c r="T17" s="475"/>
      <c r="U17" s="568"/>
      <c r="V17" s="545"/>
      <c r="W17" s="571"/>
      <c r="X17" s="432"/>
      <c r="Y17" s="475"/>
      <c r="Z17" s="568"/>
      <c r="AA17" s="545"/>
      <c r="AB17" s="571"/>
      <c r="AC17" s="432"/>
      <c r="AD17" s="577"/>
      <c r="AE17" s="568"/>
      <c r="AF17" s="571"/>
      <c r="AG17" s="574"/>
      <c r="AH17" s="560"/>
      <c r="AI17" s="561"/>
      <c r="AJ17" s="305">
        <v>3</v>
      </c>
      <c r="AK17" s="273" t="s">
        <v>793</v>
      </c>
      <c r="AL17" s="306">
        <v>0.4</v>
      </c>
      <c r="AM17" s="525">
        <f>+AP17</f>
        <v>0.15</v>
      </c>
      <c r="AN17" s="504">
        <f>+AQ17</f>
        <v>0.15</v>
      </c>
      <c r="AO17" s="504">
        <f>+AN17/AM17</f>
        <v>1</v>
      </c>
      <c r="AP17" s="293">
        <v>0.15</v>
      </c>
      <c r="AQ17" s="294">
        <v>0.15</v>
      </c>
      <c r="AR17" s="150">
        <f t="shared" si="0"/>
        <v>1</v>
      </c>
      <c r="AS17" s="525">
        <f>+AV17</f>
        <v>0.15</v>
      </c>
      <c r="AT17" s="504">
        <f>+AW17</f>
        <v>0</v>
      </c>
      <c r="AU17" s="504">
        <f>+AT17/AS17</f>
        <v>0</v>
      </c>
      <c r="AV17" s="293">
        <v>0.15</v>
      </c>
      <c r="AW17" s="307"/>
      <c r="AX17" s="150">
        <f t="shared" si="2"/>
        <v>0</v>
      </c>
      <c r="AY17" s="525">
        <f>+BB17</f>
        <v>0.15</v>
      </c>
      <c r="AZ17" s="504">
        <f>+BC17</f>
        <v>0</v>
      </c>
      <c r="BA17" s="504">
        <f>+AZ17/AY17</f>
        <v>0</v>
      </c>
      <c r="BB17" s="293">
        <v>0.15</v>
      </c>
      <c r="BC17" s="308"/>
      <c r="BD17" s="150">
        <f t="shared" si="1"/>
        <v>0</v>
      </c>
      <c r="BE17" s="525">
        <f>+BH17</f>
        <v>0.15</v>
      </c>
      <c r="BF17" s="504">
        <f>+BI17</f>
        <v>0</v>
      </c>
      <c r="BG17" s="504">
        <f>+BF17/BE17</f>
        <v>0</v>
      </c>
      <c r="BH17" s="293">
        <v>0.15</v>
      </c>
      <c r="BI17" s="307"/>
      <c r="BJ17" s="150">
        <f t="shared" si="6"/>
        <v>0</v>
      </c>
      <c r="BK17" s="309"/>
      <c r="BL17" s="310">
        <f t="shared" si="5"/>
        <v>0.6</v>
      </c>
      <c r="BM17" s="311">
        <f t="shared" si="5"/>
        <v>0.15</v>
      </c>
      <c r="BN17" s="312">
        <f t="shared" si="4"/>
        <v>0.25</v>
      </c>
      <c r="BO17" s="564"/>
      <c r="BP17" s="564"/>
      <c r="BQ17" s="554"/>
      <c r="BR17" s="550"/>
      <c r="BS17" s="552"/>
      <c r="BT17" s="554"/>
    </row>
    <row r="18" spans="1:74" ht="66" customHeight="1" thickBot="1" x14ac:dyDescent="0.25">
      <c r="A18" s="492" t="s">
        <v>712</v>
      </c>
      <c r="B18" s="581" t="s">
        <v>549</v>
      </c>
      <c r="C18" s="581" t="s">
        <v>543</v>
      </c>
      <c r="D18" s="581" t="s">
        <v>554</v>
      </c>
      <c r="E18" s="583" t="s">
        <v>559</v>
      </c>
      <c r="F18" s="537">
        <v>6</v>
      </c>
      <c r="G18" s="537" t="s">
        <v>714</v>
      </c>
      <c r="H18" s="474">
        <v>1</v>
      </c>
      <c r="I18" s="539" t="s">
        <v>39</v>
      </c>
      <c r="J18" s="474">
        <v>1</v>
      </c>
      <c r="K18" s="585">
        <v>0.22</v>
      </c>
      <c r="L18" s="460">
        <f>+K18/J18</f>
        <v>0.22</v>
      </c>
      <c r="M18" s="586" t="s">
        <v>868</v>
      </c>
      <c r="N18" s="430" t="s">
        <v>843</v>
      </c>
      <c r="O18" s="474">
        <v>1</v>
      </c>
      <c r="P18" s="575"/>
      <c r="Q18" s="460">
        <f>+P18/O18</f>
        <v>0</v>
      </c>
      <c r="R18" s="570"/>
      <c r="S18" s="430"/>
      <c r="T18" s="474">
        <v>1</v>
      </c>
      <c r="U18" s="575"/>
      <c r="V18" s="460">
        <f>+U18/T18</f>
        <v>0</v>
      </c>
      <c r="W18" s="570"/>
      <c r="X18" s="430"/>
      <c r="Y18" s="474">
        <v>1</v>
      </c>
      <c r="Z18" s="575"/>
      <c r="AA18" s="460">
        <f>+Z18/Y18</f>
        <v>0</v>
      </c>
      <c r="AB18" s="570"/>
      <c r="AC18" s="430"/>
      <c r="AD18" s="576" t="s">
        <v>869</v>
      </c>
      <c r="AE18" s="566" t="s">
        <v>840</v>
      </c>
      <c r="AF18" s="465" t="s">
        <v>845</v>
      </c>
      <c r="AG18" s="513">
        <v>1</v>
      </c>
      <c r="AH18" s="562" t="s">
        <v>717</v>
      </c>
      <c r="AI18" s="559">
        <f>+AL18+AL20+AL19</f>
        <v>1</v>
      </c>
      <c r="AJ18" s="159">
        <v>1</v>
      </c>
      <c r="AK18" s="313" t="s">
        <v>800</v>
      </c>
      <c r="AL18" s="314">
        <v>0.2</v>
      </c>
      <c r="AM18" s="524">
        <f>+AP18+AP20+AP19</f>
        <v>0.25</v>
      </c>
      <c r="AN18" s="503">
        <f>+SUM(AQ18:AQ20)</f>
        <v>0.25</v>
      </c>
      <c r="AO18" s="503">
        <f>+AN18/AM18</f>
        <v>1</v>
      </c>
      <c r="AP18" s="276">
        <v>0.05</v>
      </c>
      <c r="AQ18" s="278">
        <v>0.05</v>
      </c>
      <c r="AR18" s="279">
        <f t="shared" si="0"/>
        <v>1</v>
      </c>
      <c r="AS18" s="524">
        <f>+AV18+AV20+AV19</f>
        <v>0.25</v>
      </c>
      <c r="AT18" s="503">
        <f>+SUM(AW18:AW20)</f>
        <v>0</v>
      </c>
      <c r="AU18" s="503">
        <f>+AT18/AS18</f>
        <v>0</v>
      </c>
      <c r="AV18" s="276">
        <v>0.05</v>
      </c>
      <c r="AW18" s="278"/>
      <c r="AX18" s="244">
        <f t="shared" si="2"/>
        <v>0</v>
      </c>
      <c r="AY18" s="524">
        <f>+BB18+BB20+BB19</f>
        <v>0.25</v>
      </c>
      <c r="AZ18" s="503">
        <f>+SUM(BC18:BC20)</f>
        <v>0</v>
      </c>
      <c r="BA18" s="503">
        <f>+AZ18/AY18</f>
        <v>0</v>
      </c>
      <c r="BB18" s="276">
        <v>0.05</v>
      </c>
      <c r="BC18" s="278"/>
      <c r="BD18" s="244">
        <f t="shared" si="1"/>
        <v>0</v>
      </c>
      <c r="BE18" s="524">
        <f>+BH18+BH20+BH19</f>
        <v>0.25</v>
      </c>
      <c r="BF18" s="503">
        <f>+SUM(BI18:BI20)</f>
        <v>0</v>
      </c>
      <c r="BG18" s="503">
        <f>+BF18/BE18</f>
        <v>0</v>
      </c>
      <c r="BH18" s="276">
        <v>0.05</v>
      </c>
      <c r="BI18" s="277"/>
      <c r="BJ18" s="244">
        <f t="shared" si="6"/>
        <v>0</v>
      </c>
      <c r="BK18" s="298"/>
      <c r="BL18" s="280">
        <f t="shared" si="5"/>
        <v>0.2</v>
      </c>
      <c r="BM18" s="300">
        <f t="shared" si="5"/>
        <v>0.05</v>
      </c>
      <c r="BN18" s="301">
        <f t="shared" si="4"/>
        <v>0.25</v>
      </c>
      <c r="BO18" s="563">
        <f>+BL18+BL20+BL19</f>
        <v>1</v>
      </c>
      <c r="BP18" s="563">
        <f>+BM18+BM20+BM19</f>
        <v>0.25</v>
      </c>
      <c r="BQ18" s="565">
        <f>+BP18/BO18</f>
        <v>0.25</v>
      </c>
      <c r="BR18" s="549">
        <f>+H18</f>
        <v>1</v>
      </c>
      <c r="BS18" s="551">
        <f>+K18+P18+U18+Z18</f>
        <v>0.22</v>
      </c>
      <c r="BT18" s="553">
        <f>+BS18/BR18</f>
        <v>0.22</v>
      </c>
      <c r="BV18" s="315"/>
    </row>
    <row r="19" spans="1:74" ht="66" customHeight="1" x14ac:dyDescent="0.2">
      <c r="A19" s="492"/>
      <c r="B19" s="581"/>
      <c r="C19" s="581"/>
      <c r="D19" s="581"/>
      <c r="E19" s="583"/>
      <c r="F19" s="537"/>
      <c r="G19" s="537"/>
      <c r="H19" s="474"/>
      <c r="I19" s="539"/>
      <c r="J19" s="474"/>
      <c r="K19" s="567"/>
      <c r="L19" s="460"/>
      <c r="M19" s="587"/>
      <c r="N19" s="431"/>
      <c r="O19" s="474"/>
      <c r="P19" s="567"/>
      <c r="Q19" s="460"/>
      <c r="R19" s="570"/>
      <c r="S19" s="431"/>
      <c r="T19" s="474"/>
      <c r="U19" s="567"/>
      <c r="V19" s="460"/>
      <c r="W19" s="570"/>
      <c r="X19" s="431"/>
      <c r="Y19" s="474"/>
      <c r="Z19" s="567"/>
      <c r="AA19" s="460"/>
      <c r="AB19" s="570"/>
      <c r="AC19" s="431"/>
      <c r="AD19" s="576"/>
      <c r="AE19" s="567"/>
      <c r="AF19" s="465"/>
      <c r="AG19" s="513"/>
      <c r="AH19" s="556"/>
      <c r="AI19" s="559"/>
      <c r="AJ19" s="158">
        <v>2</v>
      </c>
      <c r="AK19" s="272" t="s">
        <v>801</v>
      </c>
      <c r="AL19" s="283">
        <v>0.4</v>
      </c>
      <c r="AM19" s="525"/>
      <c r="AN19" s="504"/>
      <c r="AO19" s="504"/>
      <c r="AP19" s="284">
        <v>0.05</v>
      </c>
      <c r="AQ19" s="285">
        <v>0.05</v>
      </c>
      <c r="AR19" s="303">
        <f t="shared" si="0"/>
        <v>1</v>
      </c>
      <c r="AS19" s="525"/>
      <c r="AT19" s="504"/>
      <c r="AU19" s="504"/>
      <c r="AV19" s="284">
        <v>0.05</v>
      </c>
      <c r="AW19" s="294"/>
      <c r="AX19" s="303">
        <f t="shared" si="2"/>
        <v>0</v>
      </c>
      <c r="AY19" s="525"/>
      <c r="AZ19" s="504"/>
      <c r="BA19" s="504"/>
      <c r="BB19" s="284">
        <v>0.05</v>
      </c>
      <c r="BC19" s="294"/>
      <c r="BD19" s="303">
        <f t="shared" si="1"/>
        <v>0</v>
      </c>
      <c r="BE19" s="525"/>
      <c r="BF19" s="504"/>
      <c r="BG19" s="504"/>
      <c r="BH19" s="284">
        <v>0.05</v>
      </c>
      <c r="BI19" s="285"/>
      <c r="BJ19" s="150">
        <f t="shared" si="6"/>
        <v>0</v>
      </c>
      <c r="BK19" s="193"/>
      <c r="BL19" s="288">
        <f t="shared" si="5"/>
        <v>0.2</v>
      </c>
      <c r="BM19" s="281">
        <f t="shared" si="5"/>
        <v>0.05</v>
      </c>
      <c r="BN19" s="282">
        <f t="shared" si="4"/>
        <v>0.25</v>
      </c>
      <c r="BO19" s="551"/>
      <c r="BP19" s="551"/>
      <c r="BQ19" s="553"/>
      <c r="BR19" s="549"/>
      <c r="BS19" s="551"/>
      <c r="BT19" s="553"/>
    </row>
    <row r="20" spans="1:74" ht="104.25" customHeight="1" thickBot="1" x14ac:dyDescent="0.25">
      <c r="A20" s="469"/>
      <c r="B20" s="582"/>
      <c r="C20" s="582"/>
      <c r="D20" s="582"/>
      <c r="E20" s="584"/>
      <c r="F20" s="475"/>
      <c r="G20" s="475"/>
      <c r="H20" s="475"/>
      <c r="I20" s="540"/>
      <c r="J20" s="475"/>
      <c r="K20" s="568"/>
      <c r="L20" s="545"/>
      <c r="M20" s="588"/>
      <c r="N20" s="432"/>
      <c r="O20" s="475"/>
      <c r="P20" s="568"/>
      <c r="Q20" s="545"/>
      <c r="R20" s="571"/>
      <c r="S20" s="432"/>
      <c r="T20" s="475"/>
      <c r="U20" s="568"/>
      <c r="V20" s="545"/>
      <c r="W20" s="571"/>
      <c r="X20" s="432"/>
      <c r="Y20" s="475"/>
      <c r="Z20" s="568"/>
      <c r="AA20" s="545"/>
      <c r="AB20" s="571"/>
      <c r="AC20" s="432"/>
      <c r="AD20" s="577"/>
      <c r="AE20" s="568"/>
      <c r="AF20" s="466"/>
      <c r="AG20" s="514"/>
      <c r="AH20" s="560"/>
      <c r="AI20" s="561"/>
      <c r="AJ20" s="305">
        <v>3</v>
      </c>
      <c r="AK20" s="273" t="s">
        <v>792</v>
      </c>
      <c r="AL20" s="306">
        <v>0.4</v>
      </c>
      <c r="AM20" s="526">
        <f>+AP20</f>
        <v>0.15</v>
      </c>
      <c r="AN20" s="505">
        <f>+AQ20</f>
        <v>0.15</v>
      </c>
      <c r="AO20" s="505">
        <f>+AN20/AM20</f>
        <v>1</v>
      </c>
      <c r="AP20" s="316">
        <v>0.15</v>
      </c>
      <c r="AQ20" s="308">
        <v>0.15</v>
      </c>
      <c r="AR20" s="317">
        <f t="shared" si="0"/>
        <v>1</v>
      </c>
      <c r="AS20" s="526">
        <f>+AV20</f>
        <v>0.15</v>
      </c>
      <c r="AT20" s="505">
        <f>+AW20</f>
        <v>0</v>
      </c>
      <c r="AU20" s="505">
        <f>+AT20/AS20</f>
        <v>0</v>
      </c>
      <c r="AV20" s="316">
        <v>0.15</v>
      </c>
      <c r="AW20" s="307"/>
      <c r="AX20" s="317">
        <f t="shared" si="2"/>
        <v>0</v>
      </c>
      <c r="AY20" s="526">
        <f>+BB20</f>
        <v>0.15</v>
      </c>
      <c r="AZ20" s="505">
        <f>+BC20</f>
        <v>0</v>
      </c>
      <c r="BA20" s="505">
        <f>+AZ20/AY20</f>
        <v>0</v>
      </c>
      <c r="BB20" s="316">
        <v>0.15</v>
      </c>
      <c r="BC20" s="307"/>
      <c r="BD20" s="317">
        <f t="shared" si="1"/>
        <v>0</v>
      </c>
      <c r="BE20" s="526">
        <f>+BH20</f>
        <v>0.15</v>
      </c>
      <c r="BF20" s="505">
        <f>+BI20</f>
        <v>0</v>
      </c>
      <c r="BG20" s="505">
        <f>+BF20/BE20</f>
        <v>0</v>
      </c>
      <c r="BH20" s="316">
        <v>0.15</v>
      </c>
      <c r="BI20" s="308"/>
      <c r="BJ20" s="242">
        <f t="shared" si="6"/>
        <v>0</v>
      </c>
      <c r="BK20" s="309"/>
      <c r="BL20" s="310">
        <f t="shared" si="5"/>
        <v>0.6</v>
      </c>
      <c r="BM20" s="311">
        <f t="shared" si="5"/>
        <v>0.15</v>
      </c>
      <c r="BN20" s="312">
        <f t="shared" si="4"/>
        <v>0.25</v>
      </c>
      <c r="BO20" s="564"/>
      <c r="BP20" s="564"/>
      <c r="BQ20" s="554"/>
      <c r="BR20" s="550"/>
      <c r="BS20" s="552"/>
      <c r="BT20" s="554"/>
    </row>
    <row r="21" spans="1:74" x14ac:dyDescent="0.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row>
    <row r="22" spans="1:74" x14ac:dyDescent="0.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row>
    <row r="23" spans="1:74" x14ac:dyDescent="0.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row>
    <row r="24" spans="1:74" x14ac:dyDescent="0.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row>
    <row r="25" spans="1:74" x14ac:dyDescent="0.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row>
    <row r="26" spans="1:74" x14ac:dyDescent="0.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row>
    <row r="27" spans="1:74" x14ac:dyDescent="0.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row>
    <row r="28" spans="1:74" x14ac:dyDescent="0.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row>
    <row r="29" spans="1:74" x14ac:dyDescent="0.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row>
    <row r="30" spans="1:74" x14ac:dyDescent="0.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row>
    <row r="31" spans="1:74" x14ac:dyDescent="0.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row>
    <row r="32" spans="1:74" x14ac:dyDescent="0.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row>
    <row r="33" spans="2:36" x14ac:dyDescent="0.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row>
    <row r="34" spans="2:36" x14ac:dyDescent="0.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row>
    <row r="35" spans="2:36" x14ac:dyDescent="0.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row>
    <row r="36" spans="2:36" x14ac:dyDescent="0.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row>
    <row r="37" spans="2:36" x14ac:dyDescent="0.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row>
    <row r="38" spans="2:36" x14ac:dyDescent="0.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row>
    <row r="39" spans="2:36" x14ac:dyDescent="0.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row>
    <row r="40" spans="2:36" x14ac:dyDescent="0.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row>
    <row r="41" spans="2:36" x14ac:dyDescent="0.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row>
    <row r="42" spans="2:36" x14ac:dyDescent="0.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row>
    <row r="43" spans="2:36" x14ac:dyDescent="0.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row>
    <row r="44" spans="2:36" x14ac:dyDescent="0.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row>
    <row r="45" spans="2:36" x14ac:dyDescent="0.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row>
    <row r="46" spans="2:36" x14ac:dyDescent="0.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row>
    <row r="47" spans="2:36" x14ac:dyDescent="0.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row>
    <row r="48" spans="2:36" x14ac:dyDescent="0.2">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row>
    <row r="49" spans="2:36" x14ac:dyDescent="0.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row>
    <row r="50" spans="2:36" x14ac:dyDescent="0.2">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row>
    <row r="51" spans="2:36" x14ac:dyDescent="0.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row>
    <row r="52" spans="2:36"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row>
    <row r="53" spans="2:36" x14ac:dyDescent="0.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row>
    <row r="54" spans="2:36" x14ac:dyDescent="0.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row>
    <row r="55" spans="2:36" x14ac:dyDescent="0.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row>
    <row r="56" spans="2:36" x14ac:dyDescent="0.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row>
    <row r="57" spans="2:36" x14ac:dyDescent="0.2">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row>
    <row r="58" spans="2:36" x14ac:dyDescent="0.2">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row>
    <row r="59" spans="2:36" x14ac:dyDescent="0.2">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row>
    <row r="60" spans="2:36" x14ac:dyDescent="0.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row>
    <row r="61" spans="2:36" x14ac:dyDescent="0.2">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row>
    <row r="62" spans="2:36" x14ac:dyDescent="0.2">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row>
    <row r="63" spans="2:36" x14ac:dyDescent="0.2">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row>
    <row r="64" spans="2:36" x14ac:dyDescent="0.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row>
    <row r="65" spans="2:36" x14ac:dyDescent="0.2">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row>
    <row r="66" spans="2:36" x14ac:dyDescent="0.2">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row>
    <row r="67" spans="2:36" x14ac:dyDescent="0.2">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row>
    <row r="68" spans="2:36" x14ac:dyDescent="0.2">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row>
    <row r="69" spans="2:36" x14ac:dyDescent="0.2">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row>
    <row r="70" spans="2:36" x14ac:dyDescent="0.2">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row>
    <row r="71" spans="2:36" x14ac:dyDescent="0.2">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row>
    <row r="72" spans="2:36" x14ac:dyDescent="0.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row>
    <row r="73" spans="2:36" x14ac:dyDescent="0.2">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row>
    <row r="74" spans="2:36" x14ac:dyDescent="0.2">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row>
    <row r="75" spans="2:36" x14ac:dyDescent="0.2">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row>
    <row r="76" spans="2:36" x14ac:dyDescent="0.2">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row>
    <row r="77" spans="2:36" x14ac:dyDescent="0.2">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row>
    <row r="78" spans="2:36" x14ac:dyDescent="0.2">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row>
    <row r="79" spans="2:36" x14ac:dyDescent="0.2">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row>
    <row r="80" spans="2:36" x14ac:dyDescent="0.2">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row>
    <row r="81" spans="2:85" x14ac:dyDescent="0.2">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row>
    <row r="82" spans="2:85" x14ac:dyDescent="0.2">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row>
    <row r="83" spans="2:85" x14ac:dyDescent="0.2">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row>
    <row r="84" spans="2:85" x14ac:dyDescent="0.2">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row>
    <row r="85" spans="2:85" x14ac:dyDescent="0.2">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row>
    <row r="86" spans="2:85" x14ac:dyDescent="0.2">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row>
    <row r="87" spans="2:85" x14ac:dyDescent="0.2">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row>
    <row r="88" spans="2:85" x14ac:dyDescent="0.2">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row>
    <row r="89" spans="2:85" x14ac:dyDescent="0.2">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row>
    <row r="90" spans="2:85" x14ac:dyDescent="0.2">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row>
    <row r="91" spans="2:85" x14ac:dyDescent="0.2">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row>
    <row r="92" spans="2:85" x14ac:dyDescent="0.2">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row>
    <row r="93" spans="2:85" x14ac:dyDescent="0.2">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row>
    <row r="94" spans="2:85" x14ac:dyDescent="0.2">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row>
    <row r="95" spans="2:85" x14ac:dyDescent="0.2">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row>
    <row r="96" spans="2:85" x14ac:dyDescent="0.2">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row>
    <row r="97" spans="2:85" x14ac:dyDescent="0.2">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row>
    <row r="98" spans="2:85" x14ac:dyDescent="0.2">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row>
    <row r="99" spans="2:85" x14ac:dyDescent="0.2">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row>
    <row r="100" spans="2:85" x14ac:dyDescent="0.2">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row>
    <row r="101" spans="2:85" x14ac:dyDescent="0.2">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row>
    <row r="102" spans="2:85" x14ac:dyDescent="0.2">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row>
    <row r="103" spans="2:85" x14ac:dyDescent="0.2">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row>
    <row r="104" spans="2:85" x14ac:dyDescent="0.2">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row>
    <row r="105" spans="2:85" x14ac:dyDescent="0.2">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row>
    <row r="106" spans="2:85" x14ac:dyDescent="0.2">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row>
    <row r="107" spans="2:85" x14ac:dyDescent="0.2">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row>
    <row r="108" spans="2:85" x14ac:dyDescent="0.2">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row>
    <row r="109" spans="2:85" x14ac:dyDescent="0.2">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row>
    <row r="110" spans="2:85" x14ac:dyDescent="0.2">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row>
    <row r="111" spans="2:85" x14ac:dyDescent="0.2">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row>
    <row r="112" spans="2:85" x14ac:dyDescent="0.2">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row>
    <row r="113" spans="2:85" x14ac:dyDescent="0.2">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row>
    <row r="114" spans="2:85" x14ac:dyDescent="0.2">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row>
    <row r="115" spans="2:85" x14ac:dyDescent="0.2">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row>
    <row r="116" spans="2:85" x14ac:dyDescent="0.2">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row>
    <row r="117" spans="2:85" x14ac:dyDescent="0.2">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row>
    <row r="118" spans="2:85" x14ac:dyDescent="0.2">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row>
    <row r="119" spans="2:85" x14ac:dyDescent="0.2">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row>
    <row r="120" spans="2:85" x14ac:dyDescent="0.2">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row>
    <row r="121" spans="2:85" x14ac:dyDescent="0.2">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row>
    <row r="122" spans="2:85" x14ac:dyDescent="0.2">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row>
    <row r="123" spans="2:85" x14ac:dyDescent="0.2">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row>
    <row r="124" spans="2:85" x14ac:dyDescent="0.2">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row>
    <row r="125" spans="2:85" x14ac:dyDescent="0.2">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row>
    <row r="126" spans="2:85" x14ac:dyDescent="0.2">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row>
    <row r="127" spans="2:85" x14ac:dyDescent="0.2">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row>
    <row r="128" spans="2:85" x14ac:dyDescent="0.2">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c r="CA128" s="193"/>
      <c r="CB128" s="193"/>
      <c r="CC128" s="193"/>
      <c r="CD128" s="193"/>
      <c r="CE128" s="193"/>
      <c r="CF128" s="193"/>
      <c r="CG128" s="193"/>
    </row>
    <row r="129" spans="2:85" x14ac:dyDescent="0.2">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row>
    <row r="130" spans="2:85" x14ac:dyDescent="0.2">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row>
    <row r="131" spans="2:85" x14ac:dyDescent="0.2">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row>
    <row r="132" spans="2:85" x14ac:dyDescent="0.2">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row>
    <row r="133" spans="2:85" x14ac:dyDescent="0.2">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row>
    <row r="134" spans="2:85" x14ac:dyDescent="0.2">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row>
    <row r="135" spans="2:85" x14ac:dyDescent="0.2">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row>
    <row r="136" spans="2:85" x14ac:dyDescent="0.2">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row>
    <row r="137" spans="2:85" x14ac:dyDescent="0.2">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193"/>
      <c r="BY137" s="193"/>
      <c r="BZ137" s="193"/>
      <c r="CA137" s="193"/>
      <c r="CB137" s="193"/>
      <c r="CC137" s="193"/>
      <c r="CD137" s="193"/>
      <c r="CE137" s="193"/>
      <c r="CF137" s="193"/>
      <c r="CG137" s="193"/>
    </row>
    <row r="138" spans="2:85" x14ac:dyDescent="0.2">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row>
    <row r="139" spans="2:85" x14ac:dyDescent="0.2">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row>
    <row r="140" spans="2:85" x14ac:dyDescent="0.2">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row>
    <row r="141" spans="2:85" x14ac:dyDescent="0.2">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row>
    <row r="142" spans="2:85" x14ac:dyDescent="0.2">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row>
    <row r="143" spans="2:85" x14ac:dyDescent="0.2">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row>
    <row r="144" spans="2:85" x14ac:dyDescent="0.2">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row>
    <row r="145" spans="2:85" x14ac:dyDescent="0.2">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row>
    <row r="146" spans="2:85" x14ac:dyDescent="0.2">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row>
    <row r="147" spans="2:85" x14ac:dyDescent="0.2">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row>
    <row r="148" spans="2:85" x14ac:dyDescent="0.2">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row>
    <row r="149" spans="2:85" x14ac:dyDescent="0.2">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3"/>
      <c r="BQ149" s="193"/>
      <c r="BR149" s="193"/>
      <c r="BS149" s="193"/>
      <c r="BT149" s="193"/>
      <c r="BU149" s="193"/>
      <c r="BV149" s="193"/>
      <c r="BW149" s="193"/>
      <c r="BX149" s="193"/>
      <c r="BY149" s="193"/>
      <c r="BZ149" s="193"/>
      <c r="CA149" s="193"/>
      <c r="CB149" s="193"/>
      <c r="CC149" s="193"/>
      <c r="CD149" s="193"/>
      <c r="CE149" s="193"/>
      <c r="CF149" s="193"/>
      <c r="CG149" s="193"/>
    </row>
    <row r="150" spans="2:85" x14ac:dyDescent="0.2">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c r="CA150" s="193"/>
      <c r="CB150" s="193"/>
      <c r="CC150" s="193"/>
      <c r="CD150" s="193"/>
      <c r="CE150" s="193"/>
      <c r="CF150" s="193"/>
      <c r="CG150" s="193"/>
    </row>
    <row r="151" spans="2:85" x14ac:dyDescent="0.2">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c r="BS151" s="193"/>
      <c r="BT151" s="193"/>
      <c r="BU151" s="193"/>
      <c r="BV151" s="193"/>
      <c r="BW151" s="193"/>
      <c r="BX151" s="193"/>
      <c r="BY151" s="193"/>
      <c r="BZ151" s="193"/>
      <c r="CA151" s="193"/>
      <c r="CB151" s="193"/>
      <c r="CC151" s="193"/>
      <c r="CD151" s="193"/>
      <c r="CE151" s="193"/>
      <c r="CF151" s="193"/>
      <c r="CG151" s="193"/>
    </row>
    <row r="152" spans="2:85" x14ac:dyDescent="0.2">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row>
    <row r="153" spans="2:85" x14ac:dyDescent="0.2">
      <c r="B153" s="193"/>
      <c r="C153" s="193"/>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3"/>
      <c r="BM153" s="193"/>
      <c r="BN153" s="193"/>
      <c r="BO153" s="193"/>
      <c r="BP153" s="193"/>
      <c r="BQ153" s="193"/>
      <c r="BR153" s="193"/>
      <c r="BS153" s="193"/>
      <c r="BT153" s="193"/>
      <c r="BU153" s="193"/>
      <c r="BV153" s="193"/>
      <c r="BW153" s="193"/>
      <c r="BX153" s="193"/>
      <c r="BY153" s="193"/>
      <c r="BZ153" s="193"/>
      <c r="CA153" s="193"/>
      <c r="CB153" s="193"/>
      <c r="CC153" s="193"/>
      <c r="CD153" s="193"/>
      <c r="CE153" s="193"/>
      <c r="CF153" s="193"/>
      <c r="CG153" s="193"/>
    </row>
    <row r="154" spans="2:85" x14ac:dyDescent="0.2">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row>
    <row r="155" spans="2:85" x14ac:dyDescent="0.2">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c r="BS155" s="193"/>
      <c r="BT155" s="193"/>
      <c r="BU155" s="193"/>
      <c r="BV155" s="193"/>
      <c r="BW155" s="193"/>
      <c r="BX155" s="193"/>
      <c r="BY155" s="193"/>
      <c r="BZ155" s="193"/>
      <c r="CA155" s="193"/>
      <c r="CB155" s="193"/>
      <c r="CC155" s="193"/>
      <c r="CD155" s="193"/>
      <c r="CE155" s="193"/>
      <c r="CF155" s="193"/>
      <c r="CG155" s="193"/>
    </row>
    <row r="156" spans="2:85" x14ac:dyDescent="0.2">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c r="AQ156" s="193"/>
      <c r="AR156" s="193"/>
      <c r="AS156" s="193"/>
      <c r="AT156" s="193"/>
      <c r="AU156" s="193"/>
      <c r="AV156" s="193"/>
      <c r="AW156" s="193"/>
      <c r="AX156" s="193"/>
      <c r="AY156" s="193"/>
      <c r="AZ156" s="193"/>
      <c r="BA156" s="193"/>
      <c r="BB156" s="193"/>
      <c r="BC156" s="193"/>
      <c r="BD156" s="193"/>
      <c r="BE156" s="193"/>
      <c r="BF156" s="193"/>
      <c r="BG156" s="193"/>
      <c r="BH156" s="193"/>
      <c r="BI156" s="193"/>
      <c r="BJ156" s="193"/>
      <c r="BK156" s="193"/>
      <c r="BL156" s="193"/>
      <c r="BM156" s="193"/>
      <c r="BN156" s="193"/>
      <c r="BO156" s="193"/>
      <c r="BP156" s="193"/>
      <c r="BQ156" s="193"/>
      <c r="BR156" s="193"/>
      <c r="BS156" s="193"/>
      <c r="BT156" s="193"/>
      <c r="BU156" s="193"/>
      <c r="BV156" s="193"/>
      <c r="BW156" s="193"/>
      <c r="BX156" s="193"/>
      <c r="BY156" s="193"/>
      <c r="BZ156" s="193"/>
      <c r="CA156" s="193"/>
      <c r="CB156" s="193"/>
      <c r="CC156" s="193"/>
      <c r="CD156" s="193"/>
      <c r="CE156" s="193"/>
      <c r="CF156" s="193"/>
      <c r="CG156" s="193"/>
    </row>
    <row r="157" spans="2:85" x14ac:dyDescent="0.2">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193"/>
      <c r="BU157" s="193"/>
      <c r="BV157" s="193"/>
      <c r="BW157" s="193"/>
      <c r="BX157" s="193"/>
      <c r="BY157" s="193"/>
      <c r="BZ157" s="193"/>
      <c r="CA157" s="193"/>
      <c r="CB157" s="193"/>
      <c r="CC157" s="193"/>
      <c r="CD157" s="193"/>
      <c r="CE157" s="193"/>
      <c r="CF157" s="193"/>
      <c r="CG157" s="193"/>
    </row>
    <row r="158" spans="2:85" x14ac:dyDescent="0.2">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3"/>
      <c r="BM158" s="193"/>
      <c r="BN158" s="193"/>
      <c r="BO158" s="193"/>
      <c r="BP158" s="193"/>
      <c r="BQ158" s="193"/>
      <c r="BR158" s="193"/>
      <c r="BS158" s="193"/>
      <c r="BT158" s="193"/>
      <c r="BU158" s="193"/>
      <c r="BV158" s="193"/>
      <c r="BW158" s="193"/>
      <c r="BX158" s="193"/>
      <c r="BY158" s="193"/>
      <c r="BZ158" s="193"/>
      <c r="CA158" s="193"/>
      <c r="CB158" s="193"/>
      <c r="CC158" s="193"/>
      <c r="CD158" s="193"/>
      <c r="CE158" s="193"/>
      <c r="CF158" s="193"/>
      <c r="CG158" s="193"/>
    </row>
    <row r="159" spans="2:85" x14ac:dyDescent="0.2">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c r="AV159" s="193"/>
      <c r="AW159" s="193"/>
      <c r="AX159" s="193"/>
      <c r="AY159" s="193"/>
      <c r="AZ159" s="193"/>
      <c r="BA159" s="193"/>
      <c r="BB159" s="193"/>
      <c r="BC159" s="193"/>
      <c r="BD159" s="193"/>
      <c r="BE159" s="193"/>
      <c r="BF159" s="193"/>
      <c r="BG159" s="193"/>
      <c r="BH159" s="193"/>
      <c r="BI159" s="193"/>
      <c r="BJ159" s="193"/>
      <c r="BK159" s="193"/>
      <c r="BL159" s="193"/>
      <c r="BM159" s="193"/>
      <c r="BN159" s="193"/>
      <c r="BO159" s="193"/>
      <c r="BP159" s="193"/>
      <c r="BQ159" s="193"/>
      <c r="BR159" s="193"/>
      <c r="BS159" s="193"/>
      <c r="BT159" s="193"/>
      <c r="BU159" s="193"/>
      <c r="BV159" s="193"/>
      <c r="BW159" s="193"/>
      <c r="BX159" s="193"/>
      <c r="BY159" s="193"/>
      <c r="BZ159" s="193"/>
      <c r="CA159" s="193"/>
      <c r="CB159" s="193"/>
      <c r="CC159" s="193"/>
      <c r="CD159" s="193"/>
      <c r="CE159" s="193"/>
      <c r="CF159" s="193"/>
      <c r="CG159" s="193"/>
    </row>
    <row r="160" spans="2:85" x14ac:dyDescent="0.2">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193"/>
      <c r="BJ160" s="193"/>
      <c r="BK160" s="193"/>
      <c r="BL160" s="193"/>
      <c r="BM160" s="193"/>
      <c r="BN160" s="193"/>
      <c r="BO160" s="193"/>
      <c r="BP160" s="193"/>
      <c r="BQ160" s="193"/>
      <c r="BR160" s="193"/>
      <c r="BS160" s="193"/>
      <c r="BT160" s="193"/>
      <c r="BU160" s="193"/>
      <c r="BV160" s="193"/>
      <c r="BW160" s="193"/>
      <c r="BX160" s="193"/>
      <c r="BY160" s="193"/>
      <c r="BZ160" s="193"/>
      <c r="CA160" s="193"/>
      <c r="CB160" s="193"/>
      <c r="CC160" s="193"/>
      <c r="CD160" s="193"/>
      <c r="CE160" s="193"/>
      <c r="CF160" s="193"/>
      <c r="CG160" s="193"/>
    </row>
    <row r="161" spans="2:85" x14ac:dyDescent="0.2">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c r="BS161" s="193"/>
      <c r="BT161" s="193"/>
      <c r="BU161" s="193"/>
      <c r="BV161" s="193"/>
      <c r="BW161" s="193"/>
      <c r="BX161" s="193"/>
      <c r="BY161" s="193"/>
      <c r="BZ161" s="193"/>
      <c r="CA161" s="193"/>
      <c r="CB161" s="193"/>
      <c r="CC161" s="193"/>
      <c r="CD161" s="193"/>
      <c r="CE161" s="193"/>
      <c r="CF161" s="193"/>
      <c r="CG161" s="193"/>
    </row>
    <row r="162" spans="2:85" x14ac:dyDescent="0.2">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row>
    <row r="163" spans="2:85" x14ac:dyDescent="0.2">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row>
    <row r="164" spans="2:85" x14ac:dyDescent="0.2">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F164" s="193"/>
      <c r="CG164" s="193"/>
    </row>
    <row r="165" spans="2:85" x14ac:dyDescent="0.2">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row>
    <row r="166" spans="2:85" x14ac:dyDescent="0.2">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c r="BS166" s="193"/>
      <c r="BT166" s="193"/>
      <c r="BU166" s="193"/>
      <c r="BV166" s="193"/>
      <c r="BW166" s="193"/>
      <c r="BX166" s="193"/>
      <c r="BY166" s="193"/>
      <c r="BZ166" s="193"/>
      <c r="CA166" s="193"/>
      <c r="CB166" s="193"/>
      <c r="CC166" s="193"/>
      <c r="CD166" s="193"/>
      <c r="CE166" s="193"/>
      <c r="CF166" s="193"/>
      <c r="CG166" s="193"/>
    </row>
    <row r="167" spans="2:85" x14ac:dyDescent="0.2">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c r="CA167" s="193"/>
      <c r="CB167" s="193"/>
      <c r="CC167" s="193"/>
      <c r="CD167" s="193"/>
      <c r="CE167" s="193"/>
      <c r="CF167" s="193"/>
      <c r="CG167" s="193"/>
    </row>
    <row r="168" spans="2:85" x14ac:dyDescent="0.2">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CG168" s="193"/>
    </row>
    <row r="169" spans="2:85" x14ac:dyDescent="0.2">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c r="CA169" s="193"/>
      <c r="CB169" s="193"/>
      <c r="CC169" s="193"/>
      <c r="CD169" s="193"/>
      <c r="CE169" s="193"/>
      <c r="CF169" s="193"/>
      <c r="CG169" s="193"/>
    </row>
    <row r="170" spans="2:85" x14ac:dyDescent="0.2">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3"/>
      <c r="BM170" s="193"/>
      <c r="BN170" s="193"/>
      <c r="BO170" s="193"/>
      <c r="BP170" s="193"/>
      <c r="BQ170" s="193"/>
      <c r="BR170" s="193"/>
      <c r="BS170" s="193"/>
      <c r="BT170" s="193"/>
      <c r="BU170" s="193"/>
      <c r="BV170" s="193"/>
      <c r="BW170" s="193"/>
      <c r="BX170" s="193"/>
      <c r="BY170" s="193"/>
      <c r="BZ170" s="193"/>
      <c r="CA170" s="193"/>
      <c r="CB170" s="193"/>
      <c r="CC170" s="193"/>
      <c r="CD170" s="193"/>
      <c r="CE170" s="193"/>
      <c r="CF170" s="193"/>
      <c r="CG170" s="193"/>
    </row>
    <row r="171" spans="2:85" x14ac:dyDescent="0.2">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3"/>
      <c r="BL171" s="193"/>
      <c r="BM171" s="193"/>
      <c r="BN171" s="193"/>
      <c r="BO171" s="193"/>
      <c r="BP171" s="193"/>
      <c r="BQ171" s="193"/>
      <c r="BR171" s="193"/>
      <c r="BS171" s="193"/>
      <c r="BT171" s="193"/>
      <c r="BU171" s="193"/>
      <c r="BV171" s="193"/>
      <c r="BW171" s="193"/>
      <c r="BX171" s="193"/>
      <c r="BY171" s="193"/>
      <c r="BZ171" s="193"/>
      <c r="CA171" s="193"/>
      <c r="CB171" s="193"/>
      <c r="CC171" s="193"/>
      <c r="CD171" s="193"/>
      <c r="CE171" s="193"/>
      <c r="CF171" s="193"/>
      <c r="CG171" s="193"/>
    </row>
    <row r="172" spans="2:85" x14ac:dyDescent="0.2">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c r="CA172" s="193"/>
      <c r="CB172" s="193"/>
      <c r="CC172" s="193"/>
      <c r="CD172" s="193"/>
      <c r="CE172" s="193"/>
      <c r="CF172" s="193"/>
      <c r="CG172" s="193"/>
    </row>
    <row r="173" spans="2:85" x14ac:dyDescent="0.2">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row>
    <row r="174" spans="2:85" x14ac:dyDescent="0.2">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row>
    <row r="175" spans="2:85" x14ac:dyDescent="0.2">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193"/>
    </row>
    <row r="176" spans="2:85" x14ac:dyDescent="0.2">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row>
    <row r="177" spans="2:85" x14ac:dyDescent="0.2">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row>
    <row r="178" spans="2:85" x14ac:dyDescent="0.2">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row>
    <row r="179" spans="2:85" x14ac:dyDescent="0.2">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row>
    <row r="180" spans="2:85" x14ac:dyDescent="0.2">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3"/>
      <c r="BI180" s="193"/>
      <c r="BJ180" s="193"/>
      <c r="BK180" s="193"/>
      <c r="BL180" s="193"/>
      <c r="BM180" s="193"/>
      <c r="BN180" s="193"/>
      <c r="BO180" s="193"/>
      <c r="BP180" s="193"/>
      <c r="BQ180" s="193"/>
      <c r="BR180" s="193"/>
      <c r="BS180" s="193"/>
      <c r="BT180" s="193"/>
      <c r="BU180" s="193"/>
      <c r="BV180" s="193"/>
      <c r="BW180" s="193"/>
      <c r="BX180" s="193"/>
      <c r="BY180" s="193"/>
      <c r="BZ180" s="193"/>
      <c r="CA180" s="193"/>
      <c r="CB180" s="193"/>
      <c r="CC180" s="193"/>
      <c r="CD180" s="193"/>
      <c r="CE180" s="193"/>
      <c r="CF180" s="193"/>
      <c r="CG180" s="193"/>
    </row>
    <row r="181" spans="2:85" x14ac:dyDescent="0.2">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93"/>
      <c r="BY181" s="193"/>
      <c r="BZ181" s="193"/>
      <c r="CA181" s="193"/>
      <c r="CB181" s="193"/>
      <c r="CC181" s="193"/>
      <c r="CD181" s="193"/>
      <c r="CE181" s="193"/>
      <c r="CF181" s="193"/>
      <c r="CG181" s="193"/>
    </row>
    <row r="182" spans="2:85" x14ac:dyDescent="0.2">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row>
    <row r="183" spans="2:85" x14ac:dyDescent="0.2">
      <c r="B183" s="193"/>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3"/>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row>
    <row r="184" spans="2:85" x14ac:dyDescent="0.2">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193"/>
      <c r="BH184" s="193"/>
      <c r="BI184" s="193"/>
      <c r="BJ184" s="193"/>
      <c r="BK184" s="193"/>
      <c r="BL184" s="193"/>
      <c r="BM184" s="193"/>
      <c r="BN184" s="193"/>
      <c r="BO184" s="193"/>
      <c r="BP184" s="193"/>
      <c r="BQ184" s="193"/>
      <c r="BR184" s="193"/>
      <c r="BS184" s="193"/>
      <c r="BT184" s="193"/>
      <c r="BU184" s="193"/>
      <c r="BV184" s="193"/>
      <c r="BW184" s="193"/>
      <c r="BX184" s="193"/>
      <c r="BY184" s="193"/>
      <c r="BZ184" s="193"/>
      <c r="CA184" s="193"/>
      <c r="CB184" s="193"/>
      <c r="CC184" s="193"/>
      <c r="CD184" s="193"/>
      <c r="CE184" s="193"/>
      <c r="CF184" s="193"/>
      <c r="CG184" s="193"/>
    </row>
    <row r="185" spans="2:85" x14ac:dyDescent="0.2">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c r="BS185" s="193"/>
      <c r="BT185" s="193"/>
      <c r="BU185" s="193"/>
      <c r="BV185" s="193"/>
      <c r="BW185" s="193"/>
      <c r="BX185" s="193"/>
      <c r="BY185" s="193"/>
      <c r="BZ185" s="193"/>
      <c r="CA185" s="193"/>
      <c r="CB185" s="193"/>
      <c r="CC185" s="193"/>
      <c r="CD185" s="193"/>
      <c r="CE185" s="193"/>
      <c r="CF185" s="193"/>
      <c r="CG185" s="193"/>
    </row>
    <row r="186" spans="2:85" x14ac:dyDescent="0.2">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193"/>
      <c r="BA186" s="193"/>
      <c r="BB186" s="193"/>
      <c r="BC186" s="193"/>
      <c r="BD186" s="193"/>
      <c r="BE186" s="193"/>
      <c r="BF186" s="193"/>
      <c r="BG186" s="193"/>
      <c r="BH186" s="193"/>
      <c r="BI186" s="193"/>
      <c r="BJ186" s="193"/>
      <c r="BK186" s="193"/>
      <c r="BL186" s="193"/>
      <c r="BM186" s="193"/>
      <c r="BN186" s="193"/>
      <c r="BO186" s="193"/>
      <c r="BP186" s="193"/>
      <c r="BQ186" s="193"/>
      <c r="BR186" s="193"/>
      <c r="BS186" s="193"/>
      <c r="BT186" s="193"/>
      <c r="BU186" s="193"/>
      <c r="BV186" s="193"/>
      <c r="BW186" s="193"/>
      <c r="BX186" s="193"/>
      <c r="BY186" s="193"/>
      <c r="BZ186" s="193"/>
      <c r="CA186" s="193"/>
      <c r="CB186" s="193"/>
      <c r="CC186" s="193"/>
      <c r="CD186" s="193"/>
      <c r="CE186" s="193"/>
      <c r="CF186" s="193"/>
      <c r="CG186" s="193"/>
    </row>
    <row r="187" spans="2:85" x14ac:dyDescent="0.2">
      <c r="B187" s="193"/>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3"/>
      <c r="AY187" s="193"/>
      <c r="AZ187" s="193"/>
      <c r="BA187" s="193"/>
      <c r="BB187" s="193"/>
      <c r="BC187" s="193"/>
      <c r="BD187" s="193"/>
      <c r="BE187" s="193"/>
      <c r="BF187" s="193"/>
      <c r="BG187" s="193"/>
      <c r="BH187" s="193"/>
      <c r="BI187" s="193"/>
      <c r="BJ187" s="193"/>
      <c r="BK187" s="193"/>
      <c r="BL187" s="193"/>
      <c r="BM187" s="193"/>
      <c r="BN187" s="193"/>
      <c r="BO187" s="193"/>
      <c r="BP187" s="193"/>
      <c r="BQ187" s="193"/>
      <c r="BR187" s="193"/>
      <c r="BS187" s="193"/>
      <c r="BT187" s="193"/>
      <c r="BU187" s="193"/>
      <c r="BV187" s="193"/>
      <c r="BW187" s="193"/>
      <c r="BX187" s="193"/>
      <c r="BY187" s="193"/>
      <c r="BZ187" s="193"/>
      <c r="CA187" s="193"/>
      <c r="CB187" s="193"/>
      <c r="CC187" s="193"/>
      <c r="CD187" s="193"/>
      <c r="CE187" s="193"/>
      <c r="CF187" s="193"/>
      <c r="CG187" s="193"/>
    </row>
    <row r="188" spans="2:85" x14ac:dyDescent="0.2">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193"/>
      <c r="BU188" s="193"/>
      <c r="BV188" s="193"/>
      <c r="BW188" s="193"/>
      <c r="BX188" s="193"/>
      <c r="BY188" s="193"/>
      <c r="BZ188" s="193"/>
      <c r="CA188" s="193"/>
      <c r="CB188" s="193"/>
      <c r="CC188" s="193"/>
      <c r="CD188" s="193"/>
      <c r="CE188" s="193"/>
      <c r="CF188" s="193"/>
      <c r="CG188" s="193"/>
    </row>
    <row r="189" spans="2:85" x14ac:dyDescent="0.2">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c r="AV189" s="193"/>
      <c r="AW189" s="193"/>
      <c r="AX189" s="193"/>
      <c r="AY189" s="193"/>
      <c r="AZ189" s="193"/>
      <c r="BA189" s="193"/>
      <c r="BB189" s="193"/>
      <c r="BC189" s="193"/>
      <c r="BD189" s="193"/>
      <c r="BE189" s="193"/>
      <c r="BF189" s="193"/>
      <c r="BG189" s="193"/>
      <c r="BH189" s="193"/>
      <c r="BI189" s="193"/>
      <c r="BJ189" s="193"/>
      <c r="BK189" s="193"/>
      <c r="BL189" s="193"/>
      <c r="BM189" s="193"/>
      <c r="BN189" s="193"/>
      <c r="BO189" s="193"/>
      <c r="BP189" s="193"/>
      <c r="BQ189" s="193"/>
      <c r="BR189" s="193"/>
      <c r="BS189" s="193"/>
      <c r="BT189" s="193"/>
      <c r="BU189" s="193"/>
      <c r="BV189" s="193"/>
      <c r="BW189" s="193"/>
      <c r="BX189" s="193"/>
      <c r="BY189" s="193"/>
      <c r="BZ189" s="193"/>
      <c r="CA189" s="193"/>
      <c r="CB189" s="193"/>
      <c r="CC189" s="193"/>
      <c r="CD189" s="193"/>
      <c r="CE189" s="193"/>
      <c r="CF189" s="193"/>
      <c r="CG189" s="193"/>
    </row>
    <row r="190" spans="2:85" x14ac:dyDescent="0.2">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3"/>
      <c r="AY190" s="193"/>
      <c r="AZ190" s="193"/>
      <c r="BA190" s="193"/>
      <c r="BB190" s="193"/>
      <c r="BC190" s="193"/>
      <c r="BD190" s="193"/>
      <c r="BE190" s="193"/>
      <c r="BF190" s="193"/>
      <c r="BG190" s="193"/>
      <c r="BH190" s="193"/>
      <c r="BI190" s="193"/>
      <c r="BJ190" s="193"/>
      <c r="BK190" s="193"/>
      <c r="BL190" s="193"/>
      <c r="BM190" s="193"/>
      <c r="BN190" s="193"/>
      <c r="BO190" s="193"/>
      <c r="BP190" s="193"/>
      <c r="BQ190" s="193"/>
      <c r="BR190" s="193"/>
      <c r="BS190" s="193"/>
      <c r="BT190" s="193"/>
      <c r="BU190" s="193"/>
      <c r="BV190" s="193"/>
      <c r="BW190" s="193"/>
      <c r="BX190" s="193"/>
      <c r="BY190" s="193"/>
      <c r="BZ190" s="193"/>
      <c r="CA190" s="193"/>
      <c r="CB190" s="193"/>
      <c r="CC190" s="193"/>
      <c r="CD190" s="193"/>
      <c r="CE190" s="193"/>
      <c r="CF190" s="193"/>
      <c r="CG190" s="193"/>
    </row>
    <row r="191" spans="2:85" x14ac:dyDescent="0.2">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c r="BS191" s="193"/>
      <c r="BT191" s="193"/>
      <c r="BU191" s="193"/>
      <c r="BV191" s="193"/>
      <c r="BW191" s="193"/>
      <c r="BX191" s="193"/>
      <c r="BY191" s="193"/>
      <c r="BZ191" s="193"/>
      <c r="CA191" s="193"/>
      <c r="CB191" s="193"/>
      <c r="CC191" s="193"/>
      <c r="CD191" s="193"/>
      <c r="CE191" s="193"/>
      <c r="CF191" s="193"/>
      <c r="CG191" s="193"/>
    </row>
    <row r="192" spans="2:85" x14ac:dyDescent="0.2">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c r="BS192" s="193"/>
      <c r="BT192" s="193"/>
      <c r="BU192" s="193"/>
      <c r="BV192" s="193"/>
      <c r="BW192" s="193"/>
      <c r="BX192" s="193"/>
      <c r="BY192" s="193"/>
      <c r="BZ192" s="193"/>
      <c r="CA192" s="193"/>
      <c r="CB192" s="193"/>
      <c r="CC192" s="193"/>
      <c r="CD192" s="193"/>
      <c r="CE192" s="193"/>
      <c r="CF192" s="193"/>
      <c r="CG192" s="193"/>
    </row>
    <row r="193" spans="2:85" x14ac:dyDescent="0.2">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3"/>
      <c r="AR193" s="193"/>
      <c r="AS193" s="193"/>
      <c r="AT193" s="193"/>
      <c r="AU193" s="193"/>
      <c r="AV193" s="193"/>
      <c r="AW193" s="193"/>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c r="BS193" s="193"/>
      <c r="BT193" s="193"/>
      <c r="BU193" s="193"/>
      <c r="BV193" s="193"/>
      <c r="BW193" s="193"/>
      <c r="BX193" s="193"/>
      <c r="BY193" s="193"/>
      <c r="BZ193" s="193"/>
      <c r="CA193" s="193"/>
      <c r="CB193" s="193"/>
      <c r="CC193" s="193"/>
      <c r="CD193" s="193"/>
      <c r="CE193" s="193"/>
      <c r="CF193" s="193"/>
      <c r="CG193" s="193"/>
    </row>
    <row r="194" spans="2:85" x14ac:dyDescent="0.2">
      <c r="B194" s="193"/>
      <c r="C194" s="193"/>
      <c r="D194" s="193"/>
      <c r="E194" s="193"/>
      <c r="F194" s="193"/>
      <c r="G194" s="193"/>
      <c r="H194" s="193"/>
      <c r="I194" s="193"/>
      <c r="J194" s="193"/>
      <c r="K194" s="193"/>
      <c r="L194" s="193"/>
      <c r="M194" s="193"/>
      <c r="N194" s="193"/>
      <c r="O194" s="193"/>
      <c r="P194" s="193"/>
      <c r="Q194" s="193"/>
      <c r="R194" s="193"/>
      <c r="S194" s="193"/>
      <c r="T194" s="193"/>
      <c r="U194" s="193"/>
      <c r="V194" s="193"/>
      <c r="W194" s="193"/>
      <c r="X194" s="193"/>
      <c r="Y194" s="193"/>
      <c r="Z194" s="193"/>
      <c r="AA194" s="193"/>
      <c r="AB194" s="193"/>
      <c r="AC194" s="193"/>
      <c r="AD194" s="193"/>
      <c r="AE194" s="193"/>
      <c r="AF194" s="193"/>
      <c r="AG194" s="193"/>
      <c r="AH194" s="193"/>
      <c r="AI194" s="193"/>
      <c r="AJ194" s="193"/>
      <c r="AK194" s="193"/>
      <c r="AL194" s="193"/>
      <c r="AM194" s="193"/>
      <c r="AN194" s="193"/>
      <c r="AO194" s="193"/>
      <c r="AP194" s="193"/>
      <c r="AQ194" s="193"/>
      <c r="AR194" s="193"/>
      <c r="AS194" s="193"/>
      <c r="AT194" s="193"/>
      <c r="AU194" s="193"/>
      <c r="AV194" s="193"/>
      <c r="AW194" s="193"/>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c r="BS194" s="193"/>
      <c r="BT194" s="193"/>
      <c r="BU194" s="193"/>
      <c r="BV194" s="193"/>
      <c r="BW194" s="193"/>
      <c r="BX194" s="193"/>
      <c r="BY194" s="193"/>
      <c r="BZ194" s="193"/>
      <c r="CA194" s="193"/>
      <c r="CB194" s="193"/>
      <c r="CC194" s="193"/>
      <c r="CD194" s="193"/>
      <c r="CE194" s="193"/>
      <c r="CF194" s="193"/>
      <c r="CG194" s="193"/>
    </row>
    <row r="195" spans="2:85" x14ac:dyDescent="0.2">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row>
    <row r="196" spans="2:85" x14ac:dyDescent="0.2">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row>
    <row r="197" spans="2:85" x14ac:dyDescent="0.2">
      <c r="B197" s="193"/>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c r="AA197" s="193"/>
      <c r="AB197" s="193"/>
      <c r="AC197" s="193"/>
      <c r="AD197" s="193"/>
      <c r="AE197" s="193"/>
      <c r="AF197" s="193"/>
      <c r="AG197" s="193"/>
      <c r="AH197" s="193"/>
      <c r="AI197" s="193"/>
      <c r="AJ197" s="193"/>
      <c r="AK197" s="193"/>
      <c r="AL197" s="193"/>
      <c r="AM197" s="193"/>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3"/>
      <c r="BQ197" s="193"/>
      <c r="BR197" s="193"/>
      <c r="BS197" s="193"/>
      <c r="BT197" s="193"/>
      <c r="BU197" s="193"/>
      <c r="BV197" s="193"/>
      <c r="BW197" s="193"/>
      <c r="BX197" s="193"/>
      <c r="BY197" s="193"/>
      <c r="BZ197" s="193"/>
      <c r="CA197" s="193"/>
      <c r="CB197" s="193"/>
      <c r="CC197" s="193"/>
      <c r="CD197" s="193"/>
      <c r="CE197" s="193"/>
      <c r="CF197" s="193"/>
      <c r="CG197" s="193"/>
    </row>
    <row r="198" spans="2:85" x14ac:dyDescent="0.2">
      <c r="B198" s="193"/>
      <c r="C198" s="193"/>
      <c r="D198" s="193"/>
      <c r="E198" s="193"/>
      <c r="F198" s="193"/>
      <c r="G198" s="193"/>
      <c r="H198" s="193"/>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c r="AL198" s="193"/>
      <c r="AM198" s="193"/>
      <c r="AN198" s="193"/>
      <c r="AO198" s="193"/>
      <c r="AP198" s="193"/>
      <c r="AQ198" s="193"/>
      <c r="AR198" s="193"/>
      <c r="AS198" s="193"/>
      <c r="AT198" s="193"/>
      <c r="AU198" s="193"/>
      <c r="AV198" s="193"/>
      <c r="AW198" s="193"/>
      <c r="AX198" s="193"/>
      <c r="AY198" s="193"/>
      <c r="AZ198" s="193"/>
      <c r="BA198" s="193"/>
      <c r="BB198" s="193"/>
      <c r="BC198" s="193"/>
      <c r="BD198" s="193"/>
      <c r="BE198" s="193"/>
      <c r="BF198" s="193"/>
      <c r="BG198" s="193"/>
      <c r="BH198" s="193"/>
      <c r="BI198" s="193"/>
      <c r="BJ198" s="193"/>
      <c r="BK198" s="193"/>
      <c r="BL198" s="193"/>
      <c r="BM198" s="193"/>
      <c r="BN198" s="193"/>
      <c r="BO198" s="193"/>
      <c r="BP198" s="193"/>
      <c r="BQ198" s="193"/>
      <c r="BR198" s="193"/>
      <c r="BS198" s="193"/>
      <c r="BT198" s="193"/>
      <c r="BU198" s="193"/>
      <c r="BV198" s="193"/>
      <c r="BW198" s="193"/>
      <c r="BX198" s="193"/>
      <c r="BY198" s="193"/>
      <c r="BZ198" s="193"/>
      <c r="CA198" s="193"/>
      <c r="CB198" s="193"/>
      <c r="CC198" s="193"/>
      <c r="CD198" s="193"/>
      <c r="CE198" s="193"/>
      <c r="CF198" s="193"/>
      <c r="CG198" s="193"/>
    </row>
    <row r="199" spans="2:85" x14ac:dyDescent="0.2">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c r="AN199" s="193"/>
      <c r="AO199" s="193"/>
      <c r="AP199" s="193"/>
      <c r="AQ199" s="193"/>
      <c r="AR199" s="193"/>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row>
    <row r="200" spans="2:85" x14ac:dyDescent="0.2">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row>
    <row r="201" spans="2:85" x14ac:dyDescent="0.2">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row>
    <row r="202" spans="2:85" x14ac:dyDescent="0.2">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row>
    <row r="203" spans="2:85" x14ac:dyDescent="0.2">
      <c r="B203" s="193"/>
      <c r="C203" s="193"/>
      <c r="D203" s="193"/>
      <c r="E203" s="193"/>
      <c r="F203" s="193"/>
      <c r="G203" s="193"/>
      <c r="H203" s="193"/>
      <c r="I203" s="193"/>
      <c r="J203" s="193"/>
      <c r="K203" s="193"/>
      <c r="L203" s="193"/>
      <c r="M203" s="193"/>
      <c r="N203" s="19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3"/>
      <c r="AN203" s="193"/>
      <c r="AO203" s="193"/>
      <c r="AP203" s="193"/>
      <c r="AQ203" s="193"/>
      <c r="AR203" s="193"/>
      <c r="AS203" s="193"/>
      <c r="AT203" s="193"/>
      <c r="AU203" s="193"/>
      <c r="AV203" s="193"/>
      <c r="AW203" s="193"/>
      <c r="AX203" s="193"/>
      <c r="AY203" s="193"/>
      <c r="AZ203" s="193"/>
      <c r="BA203" s="193"/>
      <c r="BB203" s="193"/>
      <c r="BC203" s="193"/>
      <c r="BD203" s="193"/>
      <c r="BE203" s="193"/>
      <c r="BF203" s="193"/>
      <c r="BG203" s="193"/>
      <c r="BH203" s="193"/>
      <c r="BI203" s="193"/>
      <c r="BJ203" s="193"/>
      <c r="BK203" s="193"/>
      <c r="BL203" s="193"/>
      <c r="BM203" s="193"/>
      <c r="BN203" s="193"/>
      <c r="BO203" s="193"/>
      <c r="BP203" s="193"/>
      <c r="BQ203" s="193"/>
      <c r="BR203" s="193"/>
      <c r="BS203" s="193"/>
      <c r="BT203" s="193"/>
      <c r="BU203" s="193"/>
      <c r="BV203" s="193"/>
      <c r="BW203" s="193"/>
      <c r="BX203" s="193"/>
      <c r="BY203" s="193"/>
      <c r="BZ203" s="193"/>
      <c r="CA203" s="193"/>
      <c r="CB203" s="193"/>
      <c r="CC203" s="193"/>
      <c r="CD203" s="193"/>
      <c r="CE203" s="193"/>
      <c r="CF203" s="193"/>
      <c r="CG203" s="193"/>
    </row>
    <row r="204" spans="2:85" x14ac:dyDescent="0.2">
      <c r="B204" s="193"/>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193"/>
      <c r="AM204" s="193"/>
      <c r="AN204" s="193"/>
      <c r="AO204" s="193"/>
      <c r="AP204" s="193"/>
      <c r="AQ204" s="193"/>
      <c r="AR204" s="193"/>
      <c r="AS204" s="193"/>
      <c r="AT204" s="193"/>
      <c r="AU204" s="193"/>
      <c r="AV204" s="193"/>
      <c r="AW204" s="193"/>
      <c r="AX204" s="193"/>
      <c r="AY204" s="193"/>
      <c r="AZ204" s="193"/>
      <c r="BA204" s="193"/>
      <c r="BB204" s="193"/>
      <c r="BC204" s="193"/>
      <c r="BD204" s="193"/>
      <c r="BE204" s="193"/>
      <c r="BF204" s="193"/>
      <c r="BG204" s="193"/>
      <c r="BH204" s="193"/>
      <c r="BI204" s="193"/>
      <c r="BJ204" s="193"/>
      <c r="BK204" s="193"/>
      <c r="BL204" s="193"/>
      <c r="BM204" s="193"/>
      <c r="BN204" s="193"/>
      <c r="BO204" s="193"/>
      <c r="BP204" s="193"/>
      <c r="BQ204" s="193"/>
      <c r="BR204" s="193"/>
      <c r="BS204" s="193"/>
      <c r="BT204" s="193"/>
      <c r="BU204" s="193"/>
      <c r="BV204" s="193"/>
      <c r="BW204" s="193"/>
      <c r="BX204" s="193"/>
      <c r="BY204" s="193"/>
      <c r="BZ204" s="193"/>
      <c r="CA204" s="193"/>
      <c r="CB204" s="193"/>
      <c r="CC204" s="193"/>
      <c r="CD204" s="193"/>
      <c r="CE204" s="193"/>
      <c r="CF204" s="193"/>
      <c r="CG204" s="193"/>
    </row>
    <row r="205" spans="2:85" x14ac:dyDescent="0.2">
      <c r="B205" s="193"/>
      <c r="C205" s="193"/>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193"/>
      <c r="BH205" s="193"/>
      <c r="BI205" s="193"/>
      <c r="BJ205" s="193"/>
      <c r="BK205" s="193"/>
      <c r="BL205" s="193"/>
      <c r="BM205" s="193"/>
      <c r="BN205" s="193"/>
      <c r="BO205" s="193"/>
      <c r="BP205" s="193"/>
      <c r="BQ205" s="193"/>
      <c r="BR205" s="193"/>
      <c r="BS205" s="193"/>
      <c r="BT205" s="193"/>
      <c r="BU205" s="193"/>
      <c r="BV205" s="193"/>
      <c r="BW205" s="193"/>
      <c r="BX205" s="193"/>
      <c r="BY205" s="193"/>
      <c r="BZ205" s="193"/>
      <c r="CA205" s="193"/>
      <c r="CB205" s="193"/>
      <c r="CC205" s="193"/>
      <c r="CD205" s="193"/>
      <c r="CE205" s="193"/>
      <c r="CF205" s="193"/>
      <c r="CG205" s="193"/>
    </row>
    <row r="206" spans="2:85" x14ac:dyDescent="0.2">
      <c r="B206" s="193"/>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3"/>
      <c r="AP206" s="193"/>
      <c r="AQ206" s="193"/>
      <c r="AR206" s="193"/>
      <c r="AS206" s="193"/>
      <c r="AT206" s="193"/>
      <c r="AU206" s="193"/>
      <c r="AV206" s="193"/>
      <c r="AW206" s="193"/>
      <c r="AX206" s="193"/>
      <c r="AY206" s="193"/>
      <c r="AZ206" s="193"/>
      <c r="BA206" s="193"/>
      <c r="BB206" s="193"/>
      <c r="BC206" s="193"/>
      <c r="BD206" s="193"/>
      <c r="BE206" s="193"/>
      <c r="BF206" s="193"/>
      <c r="BG206" s="193"/>
      <c r="BH206" s="193"/>
      <c r="BI206" s="193"/>
      <c r="BJ206" s="193"/>
      <c r="BK206" s="193"/>
      <c r="BL206" s="193"/>
      <c r="BM206" s="193"/>
      <c r="BN206" s="193"/>
      <c r="BO206" s="193"/>
      <c r="BP206" s="193"/>
      <c r="BQ206" s="193"/>
      <c r="BR206" s="193"/>
      <c r="BS206" s="193"/>
      <c r="BT206" s="193"/>
      <c r="BU206" s="193"/>
      <c r="BV206" s="193"/>
      <c r="BW206" s="193"/>
      <c r="BX206" s="193"/>
      <c r="BY206" s="193"/>
      <c r="BZ206" s="193"/>
      <c r="CA206" s="193"/>
      <c r="CB206" s="193"/>
      <c r="CC206" s="193"/>
      <c r="CD206" s="193"/>
      <c r="CE206" s="193"/>
      <c r="CF206" s="193"/>
      <c r="CG206" s="193"/>
    </row>
    <row r="207" spans="2:85" x14ac:dyDescent="0.2">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P207" s="193"/>
      <c r="AQ207" s="193"/>
      <c r="AR207" s="193"/>
      <c r="AS207" s="193"/>
      <c r="AT207" s="193"/>
      <c r="AU207" s="193"/>
      <c r="AV207" s="193"/>
      <c r="AW207" s="193"/>
      <c r="AX207" s="193"/>
      <c r="AY207" s="193"/>
      <c r="AZ207" s="193"/>
      <c r="BA207" s="193"/>
      <c r="BB207" s="193"/>
      <c r="BC207" s="193"/>
      <c r="BD207" s="193"/>
      <c r="BE207" s="193"/>
      <c r="BF207" s="193"/>
      <c r="BG207" s="193"/>
      <c r="BH207" s="193"/>
      <c r="BI207" s="193"/>
      <c r="BJ207" s="193"/>
      <c r="BK207" s="193"/>
      <c r="BL207" s="193"/>
      <c r="BM207" s="193"/>
      <c r="BN207" s="193"/>
      <c r="BO207" s="193"/>
      <c r="BP207" s="193"/>
      <c r="BQ207" s="193"/>
      <c r="BR207" s="193"/>
      <c r="BS207" s="193"/>
      <c r="BT207" s="193"/>
      <c r="BU207" s="193"/>
      <c r="BV207" s="193"/>
      <c r="BW207" s="193"/>
      <c r="BX207" s="193"/>
      <c r="BY207" s="193"/>
      <c r="BZ207" s="193"/>
      <c r="CA207" s="193"/>
      <c r="CB207" s="193"/>
      <c r="CC207" s="193"/>
      <c r="CD207" s="193"/>
      <c r="CE207" s="193"/>
      <c r="CF207" s="193"/>
      <c r="CG207" s="193"/>
    </row>
    <row r="208" spans="2:85" x14ac:dyDescent="0.2">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c r="BS208" s="193"/>
      <c r="BT208" s="193"/>
      <c r="BU208" s="193"/>
      <c r="BV208" s="193"/>
      <c r="BW208" s="193"/>
      <c r="BX208" s="193"/>
      <c r="BY208" s="193"/>
      <c r="BZ208" s="193"/>
      <c r="CA208" s="193"/>
      <c r="CB208" s="193"/>
      <c r="CC208" s="193"/>
      <c r="CD208" s="193"/>
      <c r="CE208" s="193"/>
      <c r="CF208" s="193"/>
      <c r="CG208" s="193"/>
    </row>
    <row r="209" spans="2:85" x14ac:dyDescent="0.2">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c r="AR209" s="193"/>
      <c r="AS209" s="193"/>
      <c r="AT209" s="193"/>
      <c r="AU209" s="193"/>
      <c r="AV209" s="193"/>
      <c r="AW209" s="193"/>
      <c r="AX209" s="193"/>
      <c r="AY209" s="193"/>
      <c r="AZ209" s="193"/>
      <c r="BA209" s="193"/>
      <c r="BB209" s="193"/>
      <c r="BC209" s="193"/>
      <c r="BD209" s="193"/>
      <c r="BE209" s="193"/>
      <c r="BF209" s="193"/>
      <c r="BG209" s="193"/>
      <c r="BH209" s="193"/>
      <c r="BI209" s="193"/>
      <c r="BJ209" s="193"/>
      <c r="BK209" s="193"/>
      <c r="BL209" s="193"/>
      <c r="BM209" s="193"/>
      <c r="BN209" s="193"/>
      <c r="BO209" s="193"/>
      <c r="BP209" s="193"/>
      <c r="BQ209" s="193"/>
      <c r="BR209" s="193"/>
      <c r="BS209" s="193"/>
      <c r="BT209" s="193"/>
      <c r="BU209" s="193"/>
      <c r="BV209" s="193"/>
      <c r="BW209" s="193"/>
      <c r="BX209" s="193"/>
      <c r="BY209" s="193"/>
      <c r="BZ209" s="193"/>
      <c r="CA209" s="193"/>
      <c r="CB209" s="193"/>
      <c r="CC209" s="193"/>
      <c r="CD209" s="193"/>
      <c r="CE209" s="193"/>
      <c r="CF209" s="193"/>
      <c r="CG209" s="193"/>
    </row>
    <row r="210" spans="2:85" x14ac:dyDescent="0.2">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K210" s="193"/>
      <c r="AL210" s="193"/>
      <c r="AM210" s="193"/>
      <c r="AN210" s="193"/>
      <c r="AO210" s="193"/>
      <c r="AP210" s="193"/>
      <c r="AQ210" s="193"/>
      <c r="AR210" s="193"/>
      <c r="AS210" s="193"/>
      <c r="AT210" s="193"/>
      <c r="AU210" s="193"/>
      <c r="AV210" s="193"/>
      <c r="AW210" s="193"/>
      <c r="AX210" s="193"/>
      <c r="AY210" s="193"/>
      <c r="AZ210" s="193"/>
      <c r="BA210" s="193"/>
      <c r="BB210" s="193"/>
      <c r="BC210" s="193"/>
      <c r="BD210" s="193"/>
      <c r="BE210" s="193"/>
      <c r="BF210" s="193"/>
      <c r="BG210" s="193"/>
      <c r="BH210" s="193"/>
      <c r="BI210" s="193"/>
      <c r="BJ210" s="193"/>
      <c r="BK210" s="193"/>
      <c r="BL210" s="193"/>
      <c r="BM210" s="193"/>
      <c r="BN210" s="193"/>
      <c r="BO210" s="193"/>
      <c r="BP210" s="193"/>
      <c r="BQ210" s="193"/>
      <c r="BR210" s="193"/>
      <c r="BS210" s="193"/>
      <c r="BT210" s="193"/>
      <c r="BU210" s="193"/>
      <c r="BV210" s="193"/>
      <c r="BW210" s="193"/>
      <c r="BX210" s="193"/>
      <c r="BY210" s="193"/>
      <c r="BZ210" s="193"/>
      <c r="CA210" s="193"/>
      <c r="CB210" s="193"/>
      <c r="CC210" s="193"/>
      <c r="CD210" s="193"/>
      <c r="CE210" s="193"/>
      <c r="CF210" s="193"/>
      <c r="CG210" s="193"/>
    </row>
    <row r="211" spans="2:85" x14ac:dyDescent="0.2">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row>
    <row r="212" spans="2:85" x14ac:dyDescent="0.2">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row>
    <row r="213" spans="2:85" x14ac:dyDescent="0.2">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row>
    <row r="214" spans="2:85" x14ac:dyDescent="0.2">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3"/>
      <c r="AZ214" s="193"/>
      <c r="BA214" s="193"/>
      <c r="BB214" s="193"/>
      <c r="BC214" s="193"/>
      <c r="BD214" s="193"/>
      <c r="BE214" s="193"/>
      <c r="BF214" s="193"/>
      <c r="BG214" s="193"/>
      <c r="BH214" s="193"/>
      <c r="BI214" s="193"/>
      <c r="BJ214" s="193"/>
      <c r="BK214" s="193"/>
      <c r="BL214" s="193"/>
      <c r="BM214" s="193"/>
      <c r="BN214" s="193"/>
      <c r="BO214" s="193"/>
      <c r="BP214" s="193"/>
      <c r="BQ214" s="193"/>
      <c r="BR214" s="193"/>
      <c r="BS214" s="193"/>
      <c r="BT214" s="193"/>
      <c r="BU214" s="193"/>
      <c r="BV214" s="193"/>
      <c r="BW214" s="193"/>
      <c r="BX214" s="193"/>
      <c r="BY214" s="193"/>
      <c r="BZ214" s="193"/>
      <c r="CA214" s="193"/>
      <c r="CB214" s="193"/>
      <c r="CC214" s="193"/>
      <c r="CD214" s="193"/>
      <c r="CE214" s="193"/>
      <c r="CF214" s="193"/>
      <c r="CG214" s="193"/>
    </row>
    <row r="215" spans="2:85" x14ac:dyDescent="0.2">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c r="AR215" s="193"/>
      <c r="AS215" s="193"/>
      <c r="AT215" s="193"/>
      <c r="AU215" s="193"/>
      <c r="AV215" s="193"/>
      <c r="AW215" s="193"/>
      <c r="AX215" s="193"/>
      <c r="AY215" s="193"/>
      <c r="AZ215" s="193"/>
      <c r="BA215" s="193"/>
      <c r="BB215" s="193"/>
      <c r="BC215" s="193"/>
      <c r="BD215" s="193"/>
      <c r="BE215" s="193"/>
      <c r="BF215" s="193"/>
      <c r="BG215" s="193"/>
      <c r="BH215" s="193"/>
      <c r="BI215" s="193"/>
      <c r="BJ215" s="193"/>
      <c r="BK215" s="193"/>
      <c r="BL215" s="193"/>
      <c r="BM215" s="193"/>
      <c r="BN215" s="193"/>
      <c r="BO215" s="193"/>
      <c r="BP215" s="193"/>
      <c r="BQ215" s="193"/>
      <c r="BR215" s="193"/>
      <c r="BS215" s="193"/>
      <c r="BT215" s="193"/>
      <c r="BU215" s="193"/>
      <c r="BV215" s="193"/>
      <c r="BW215" s="193"/>
      <c r="BX215" s="193"/>
      <c r="BY215" s="193"/>
      <c r="BZ215" s="193"/>
      <c r="CA215" s="193"/>
      <c r="CB215" s="193"/>
      <c r="CC215" s="193"/>
      <c r="CD215" s="193"/>
      <c r="CE215" s="193"/>
      <c r="CF215" s="193"/>
      <c r="CG215" s="193"/>
    </row>
    <row r="216" spans="2:85" x14ac:dyDescent="0.2">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c r="AR216" s="193"/>
      <c r="AS216" s="193"/>
      <c r="AT216" s="193"/>
      <c r="AU216" s="193"/>
      <c r="AV216" s="193"/>
      <c r="AW216" s="193"/>
      <c r="AX216" s="193"/>
      <c r="AY216" s="193"/>
      <c r="AZ216" s="193"/>
      <c r="BA216" s="193"/>
      <c r="BB216" s="193"/>
      <c r="BC216" s="193"/>
      <c r="BD216" s="193"/>
      <c r="BE216" s="193"/>
      <c r="BF216" s="193"/>
      <c r="BG216" s="193"/>
      <c r="BH216" s="193"/>
      <c r="BI216" s="193"/>
      <c r="BJ216" s="193"/>
      <c r="BK216" s="193"/>
      <c r="BL216" s="193"/>
      <c r="BM216" s="193"/>
      <c r="BN216" s="193"/>
      <c r="BO216" s="193"/>
      <c r="BP216" s="193"/>
      <c r="BQ216" s="193"/>
      <c r="BR216" s="193"/>
      <c r="BS216" s="193"/>
      <c r="BT216" s="193"/>
      <c r="BU216" s="193"/>
      <c r="BV216" s="193"/>
      <c r="BW216" s="193"/>
      <c r="BX216" s="193"/>
      <c r="BY216" s="193"/>
      <c r="BZ216" s="193"/>
      <c r="CA216" s="193"/>
      <c r="CB216" s="193"/>
      <c r="CC216" s="193"/>
      <c r="CD216" s="193"/>
      <c r="CE216" s="193"/>
      <c r="CF216" s="193"/>
      <c r="CG216" s="193"/>
    </row>
    <row r="217" spans="2:85" x14ac:dyDescent="0.2">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c r="AR217" s="193"/>
      <c r="AS217" s="193"/>
      <c r="AT217" s="193"/>
      <c r="AU217" s="193"/>
      <c r="AV217" s="193"/>
      <c r="AW217" s="193"/>
      <c r="AX217" s="193"/>
      <c r="AY217" s="193"/>
      <c r="AZ217" s="193"/>
      <c r="BA217" s="193"/>
      <c r="BB217" s="193"/>
      <c r="BC217" s="193"/>
      <c r="BD217" s="193"/>
      <c r="BE217" s="193"/>
      <c r="BF217" s="193"/>
      <c r="BG217" s="193"/>
      <c r="BH217" s="193"/>
      <c r="BI217" s="193"/>
      <c r="BJ217" s="193"/>
      <c r="BK217" s="193"/>
      <c r="BL217" s="193"/>
      <c r="BM217" s="193"/>
      <c r="BN217" s="193"/>
      <c r="BO217" s="193"/>
      <c r="BP217" s="193"/>
      <c r="BQ217" s="193"/>
      <c r="BR217" s="193"/>
      <c r="BS217" s="193"/>
      <c r="BT217" s="193"/>
      <c r="BU217" s="193"/>
      <c r="BV217" s="193"/>
      <c r="BW217" s="193"/>
      <c r="BX217" s="193"/>
      <c r="BY217" s="193"/>
      <c r="BZ217" s="193"/>
      <c r="CA217" s="193"/>
      <c r="CB217" s="193"/>
      <c r="CC217" s="193"/>
      <c r="CD217" s="193"/>
      <c r="CE217" s="193"/>
      <c r="CF217" s="193"/>
      <c r="CG217" s="193"/>
    </row>
    <row r="218" spans="2:85" x14ac:dyDescent="0.2">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3"/>
      <c r="AN218" s="193"/>
      <c r="AO218" s="193"/>
      <c r="AP218" s="193"/>
      <c r="AQ218" s="193"/>
      <c r="AR218" s="193"/>
      <c r="AS218" s="193"/>
      <c r="AT218" s="193"/>
      <c r="AU218" s="193"/>
      <c r="AV218" s="193"/>
      <c r="AW218" s="193"/>
      <c r="AX218" s="193"/>
      <c r="AY218" s="193"/>
      <c r="AZ218" s="193"/>
      <c r="BA218" s="193"/>
      <c r="BB218" s="193"/>
      <c r="BC218" s="193"/>
      <c r="BD218" s="193"/>
      <c r="BE218" s="193"/>
      <c r="BF218" s="193"/>
      <c r="BG218" s="193"/>
      <c r="BH218" s="193"/>
      <c r="BI218" s="193"/>
      <c r="BJ218" s="193"/>
      <c r="BK218" s="193"/>
      <c r="BL218" s="193"/>
      <c r="BM218" s="193"/>
      <c r="BN218" s="193"/>
      <c r="BO218" s="193"/>
      <c r="BP218" s="193"/>
      <c r="BQ218" s="193"/>
      <c r="BR218" s="193"/>
      <c r="BS218" s="193"/>
      <c r="BT218" s="193"/>
      <c r="BU218" s="193"/>
      <c r="BV218" s="193"/>
      <c r="BW218" s="193"/>
      <c r="BX218" s="193"/>
      <c r="BY218" s="193"/>
      <c r="BZ218" s="193"/>
      <c r="CA218" s="193"/>
      <c r="CB218" s="193"/>
      <c r="CC218" s="193"/>
      <c r="CD218" s="193"/>
      <c r="CE218" s="193"/>
      <c r="CF218" s="193"/>
      <c r="CG218" s="193"/>
    </row>
    <row r="219" spans="2:85" x14ac:dyDescent="0.2">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c r="BD219" s="193"/>
      <c r="BE219" s="193"/>
      <c r="BF219" s="193"/>
      <c r="BG219" s="193"/>
      <c r="BH219" s="193"/>
      <c r="BI219" s="193"/>
      <c r="BJ219" s="193"/>
      <c r="BK219" s="193"/>
      <c r="BL219" s="193"/>
      <c r="BM219" s="193"/>
      <c r="BN219" s="193"/>
      <c r="BO219" s="193"/>
      <c r="BP219" s="193"/>
      <c r="BQ219" s="193"/>
      <c r="BR219" s="193"/>
      <c r="BS219" s="193"/>
      <c r="BT219" s="193"/>
      <c r="BU219" s="193"/>
      <c r="BV219" s="193"/>
      <c r="BW219" s="193"/>
      <c r="BX219" s="193"/>
      <c r="BY219" s="193"/>
      <c r="BZ219" s="193"/>
      <c r="CA219" s="193"/>
      <c r="CB219" s="193"/>
      <c r="CC219" s="193"/>
      <c r="CD219" s="193"/>
      <c r="CE219" s="193"/>
      <c r="CF219" s="193"/>
      <c r="CG219" s="193"/>
    </row>
    <row r="220" spans="2:85" x14ac:dyDescent="0.2">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c r="AK220" s="193"/>
      <c r="AL220" s="193"/>
      <c r="AM220" s="193"/>
      <c r="AN220" s="193"/>
      <c r="AO220" s="193"/>
      <c r="AP220" s="193"/>
      <c r="AQ220" s="193"/>
      <c r="AR220" s="193"/>
      <c r="AS220" s="193"/>
      <c r="AT220" s="193"/>
      <c r="AU220" s="193"/>
      <c r="AV220" s="193"/>
      <c r="AW220" s="193"/>
      <c r="AX220" s="193"/>
      <c r="AY220" s="193"/>
      <c r="AZ220" s="193"/>
      <c r="BA220" s="193"/>
      <c r="BB220" s="193"/>
      <c r="BC220" s="193"/>
      <c r="BD220" s="193"/>
      <c r="BE220" s="193"/>
      <c r="BF220" s="193"/>
      <c r="BG220" s="193"/>
      <c r="BH220" s="193"/>
      <c r="BI220" s="193"/>
      <c r="BJ220" s="193"/>
      <c r="BK220" s="193"/>
      <c r="BL220" s="193"/>
      <c r="BM220" s="193"/>
      <c r="BN220" s="193"/>
      <c r="BO220" s="193"/>
      <c r="BP220" s="193"/>
      <c r="BQ220" s="193"/>
      <c r="BR220" s="193"/>
      <c r="BS220" s="193"/>
      <c r="BT220" s="193"/>
      <c r="BU220" s="193"/>
      <c r="BV220" s="193"/>
      <c r="BW220" s="193"/>
      <c r="BX220" s="193"/>
      <c r="BY220" s="193"/>
      <c r="BZ220" s="193"/>
      <c r="CA220" s="193"/>
      <c r="CB220" s="193"/>
      <c r="CC220" s="193"/>
      <c r="CD220" s="193"/>
      <c r="CE220" s="193"/>
      <c r="CF220" s="193"/>
      <c r="CG220" s="193"/>
    </row>
    <row r="221" spans="2:85" x14ac:dyDescent="0.2">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3"/>
      <c r="BQ221" s="193"/>
      <c r="BR221" s="193"/>
      <c r="BS221" s="193"/>
      <c r="BT221" s="193"/>
      <c r="BU221" s="193"/>
      <c r="BV221" s="193"/>
      <c r="BW221" s="193"/>
      <c r="BX221" s="193"/>
      <c r="BY221" s="193"/>
      <c r="BZ221" s="193"/>
      <c r="CA221" s="193"/>
      <c r="CB221" s="193"/>
      <c r="CC221" s="193"/>
      <c r="CD221" s="193"/>
      <c r="CE221" s="193"/>
      <c r="CF221" s="193"/>
      <c r="CG221" s="193"/>
    </row>
    <row r="222" spans="2:85" x14ac:dyDescent="0.2">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row>
    <row r="223" spans="2:85" x14ac:dyDescent="0.2">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row>
    <row r="224" spans="2:85" x14ac:dyDescent="0.2">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row>
    <row r="225" spans="2:85" x14ac:dyDescent="0.2">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3"/>
      <c r="AN225" s="193"/>
      <c r="AO225" s="193"/>
      <c r="AP225" s="193"/>
      <c r="AQ225" s="193"/>
      <c r="AR225" s="193"/>
      <c r="AS225" s="193"/>
      <c r="AT225" s="193"/>
      <c r="AU225" s="193"/>
      <c r="AV225" s="193"/>
      <c r="AW225" s="193"/>
      <c r="AX225" s="193"/>
      <c r="AY225" s="193"/>
      <c r="AZ225" s="193"/>
      <c r="BA225" s="193"/>
      <c r="BB225" s="193"/>
      <c r="BC225" s="193"/>
      <c r="BD225" s="193"/>
      <c r="BE225" s="193"/>
      <c r="BF225" s="193"/>
      <c r="BG225" s="193"/>
      <c r="BH225" s="193"/>
      <c r="BI225" s="193"/>
      <c r="BJ225" s="193"/>
      <c r="BK225" s="193"/>
      <c r="BL225" s="193"/>
      <c r="BM225" s="193"/>
      <c r="BN225" s="193"/>
      <c r="BO225" s="193"/>
      <c r="BP225" s="193"/>
      <c r="BQ225" s="193"/>
      <c r="BR225" s="193"/>
      <c r="BS225" s="193"/>
      <c r="BT225" s="193"/>
      <c r="BU225" s="193"/>
      <c r="BV225" s="193"/>
      <c r="BW225" s="193"/>
      <c r="BX225" s="193"/>
      <c r="BY225" s="193"/>
      <c r="BZ225" s="193"/>
      <c r="CA225" s="193"/>
      <c r="CB225" s="193"/>
      <c r="CC225" s="193"/>
      <c r="CD225" s="193"/>
      <c r="CE225" s="193"/>
      <c r="CF225" s="193"/>
      <c r="CG225" s="193"/>
    </row>
    <row r="226" spans="2:85" x14ac:dyDescent="0.2">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c r="AK226" s="193"/>
      <c r="AL226" s="193"/>
      <c r="AM226" s="193"/>
      <c r="AN226" s="193"/>
      <c r="AO226" s="193"/>
      <c r="AP226" s="193"/>
      <c r="AQ226" s="193"/>
      <c r="AR226" s="193"/>
      <c r="AS226" s="193"/>
      <c r="AT226" s="193"/>
      <c r="AU226" s="193"/>
      <c r="AV226" s="193"/>
      <c r="AW226" s="193"/>
      <c r="AX226" s="193"/>
      <c r="AY226" s="193"/>
      <c r="AZ226" s="193"/>
      <c r="BA226" s="193"/>
      <c r="BB226" s="193"/>
      <c r="BC226" s="193"/>
      <c r="BD226" s="193"/>
      <c r="BE226" s="193"/>
      <c r="BF226" s="193"/>
      <c r="BG226" s="193"/>
      <c r="BH226" s="193"/>
      <c r="BI226" s="193"/>
      <c r="BJ226" s="193"/>
      <c r="BK226" s="193"/>
      <c r="BL226" s="193"/>
      <c r="BM226" s="193"/>
      <c r="BN226" s="193"/>
      <c r="BO226" s="193"/>
      <c r="BP226" s="193"/>
      <c r="BQ226" s="193"/>
      <c r="BR226" s="193"/>
      <c r="BS226" s="193"/>
      <c r="BT226" s="193"/>
      <c r="BU226" s="193"/>
      <c r="BV226" s="193"/>
      <c r="BW226" s="193"/>
      <c r="BX226" s="193"/>
      <c r="BY226" s="193"/>
      <c r="BZ226" s="193"/>
      <c r="CA226" s="193"/>
      <c r="CB226" s="193"/>
      <c r="CC226" s="193"/>
      <c r="CD226" s="193"/>
      <c r="CE226" s="193"/>
      <c r="CF226" s="193"/>
      <c r="CG226" s="193"/>
    </row>
    <row r="227" spans="2:85" x14ac:dyDescent="0.2">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3"/>
      <c r="AQ227" s="193"/>
      <c r="AR227" s="193"/>
      <c r="AS227" s="193"/>
      <c r="AT227" s="193"/>
      <c r="AU227" s="193"/>
      <c r="AV227" s="193"/>
      <c r="AW227" s="193"/>
      <c r="AX227" s="193"/>
      <c r="AY227" s="193"/>
      <c r="AZ227" s="193"/>
      <c r="BA227" s="193"/>
      <c r="BB227" s="193"/>
      <c r="BC227" s="193"/>
      <c r="BD227" s="193"/>
      <c r="BE227" s="193"/>
      <c r="BF227" s="193"/>
      <c r="BG227" s="193"/>
      <c r="BH227" s="193"/>
      <c r="BI227" s="193"/>
      <c r="BJ227" s="193"/>
      <c r="BK227" s="193"/>
      <c r="BL227" s="193"/>
      <c r="BM227" s="193"/>
      <c r="BN227" s="193"/>
      <c r="BO227" s="193"/>
      <c r="BP227" s="193"/>
      <c r="BQ227" s="193"/>
      <c r="BR227" s="193"/>
      <c r="BS227" s="193"/>
      <c r="BT227" s="193"/>
      <c r="BU227" s="193"/>
      <c r="BV227" s="193"/>
      <c r="BW227" s="193"/>
      <c r="BX227" s="193"/>
      <c r="BY227" s="193"/>
      <c r="BZ227" s="193"/>
      <c r="CA227" s="193"/>
      <c r="CB227" s="193"/>
      <c r="CC227" s="193"/>
      <c r="CD227" s="193"/>
      <c r="CE227" s="193"/>
      <c r="CF227" s="193"/>
      <c r="CG227" s="193"/>
    </row>
    <row r="228" spans="2:85" x14ac:dyDescent="0.2">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3"/>
      <c r="BC228" s="193"/>
      <c r="BD228" s="193"/>
      <c r="BE228" s="193"/>
      <c r="BF228" s="193"/>
      <c r="BG228" s="193"/>
      <c r="BH228" s="193"/>
      <c r="BI228" s="193"/>
      <c r="BJ228" s="193"/>
      <c r="BK228" s="193"/>
      <c r="BL228" s="193"/>
      <c r="BM228" s="193"/>
      <c r="BN228" s="193"/>
      <c r="BO228" s="193"/>
      <c r="BP228" s="193"/>
      <c r="BQ228" s="193"/>
      <c r="BR228" s="193"/>
      <c r="BS228" s="193"/>
      <c r="BT228" s="193"/>
      <c r="BU228" s="193"/>
      <c r="BV228" s="193"/>
      <c r="BW228" s="193"/>
      <c r="BX228" s="193"/>
      <c r="BY228" s="193"/>
      <c r="BZ228" s="193"/>
      <c r="CA228" s="193"/>
      <c r="CB228" s="193"/>
      <c r="CC228" s="193"/>
      <c r="CD228" s="193"/>
      <c r="CE228" s="193"/>
      <c r="CF228" s="193"/>
      <c r="CG228" s="193"/>
    </row>
    <row r="229" spans="2:85" x14ac:dyDescent="0.2">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93"/>
      <c r="BA229" s="193"/>
      <c r="BB229" s="193"/>
      <c r="BC229" s="193"/>
      <c r="BD229" s="193"/>
      <c r="BE229" s="193"/>
      <c r="BF229" s="193"/>
      <c r="BG229" s="193"/>
      <c r="BH229" s="193"/>
      <c r="BI229" s="193"/>
      <c r="BJ229" s="193"/>
      <c r="BK229" s="193"/>
      <c r="BL229" s="193"/>
      <c r="BM229" s="193"/>
      <c r="BN229" s="193"/>
      <c r="BO229" s="193"/>
      <c r="BP229" s="193"/>
      <c r="BQ229" s="193"/>
      <c r="BR229" s="193"/>
      <c r="BS229" s="193"/>
      <c r="BT229" s="193"/>
      <c r="BU229" s="193"/>
      <c r="BV229" s="193"/>
      <c r="BW229" s="193"/>
      <c r="BX229" s="193"/>
      <c r="BY229" s="193"/>
      <c r="BZ229" s="193"/>
      <c r="CA229" s="193"/>
      <c r="CB229" s="193"/>
      <c r="CC229" s="193"/>
      <c r="CD229" s="193"/>
      <c r="CE229" s="193"/>
      <c r="CF229" s="193"/>
      <c r="CG229" s="193"/>
    </row>
    <row r="230" spans="2:85" x14ac:dyDescent="0.2">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193"/>
      <c r="AS230" s="193"/>
      <c r="AT230" s="193"/>
      <c r="AU230" s="193"/>
      <c r="AV230" s="193"/>
      <c r="AW230" s="193"/>
      <c r="AX230" s="193"/>
      <c r="AY230" s="193"/>
      <c r="AZ230" s="193"/>
      <c r="BA230" s="193"/>
      <c r="BB230" s="193"/>
      <c r="BC230" s="193"/>
      <c r="BD230" s="193"/>
      <c r="BE230" s="193"/>
      <c r="BF230" s="193"/>
      <c r="BG230" s="193"/>
      <c r="BH230" s="193"/>
      <c r="BI230" s="193"/>
      <c r="BJ230" s="193"/>
      <c r="BK230" s="193"/>
      <c r="BL230" s="193"/>
      <c r="BM230" s="193"/>
      <c r="BN230" s="193"/>
      <c r="BO230" s="193"/>
      <c r="BP230" s="193"/>
      <c r="BQ230" s="193"/>
      <c r="BR230" s="193"/>
      <c r="BS230" s="193"/>
      <c r="BT230" s="193"/>
      <c r="BU230" s="193"/>
      <c r="BV230" s="193"/>
      <c r="BW230" s="193"/>
      <c r="BX230" s="193"/>
      <c r="BY230" s="193"/>
      <c r="BZ230" s="193"/>
      <c r="CA230" s="193"/>
      <c r="CB230" s="193"/>
      <c r="CC230" s="193"/>
      <c r="CD230" s="193"/>
      <c r="CE230" s="193"/>
      <c r="CF230" s="193"/>
      <c r="CG230" s="193"/>
    </row>
    <row r="231" spans="2:85" x14ac:dyDescent="0.2">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c r="BY231" s="193"/>
      <c r="BZ231" s="193"/>
      <c r="CA231" s="193"/>
      <c r="CB231" s="193"/>
      <c r="CC231" s="193"/>
      <c r="CD231" s="193"/>
      <c r="CE231" s="193"/>
      <c r="CF231" s="193"/>
      <c r="CG231" s="193"/>
    </row>
    <row r="232" spans="2:85" x14ac:dyDescent="0.2">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row>
    <row r="233" spans="2:85" x14ac:dyDescent="0.2">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row>
    <row r="234" spans="2:85" x14ac:dyDescent="0.2">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row>
    <row r="235" spans="2:85" x14ac:dyDescent="0.2">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row>
    <row r="236" spans="2:85" x14ac:dyDescent="0.2">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row>
    <row r="237" spans="2:85" x14ac:dyDescent="0.2">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row>
    <row r="238" spans="2:85" x14ac:dyDescent="0.2">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c r="AS238" s="193"/>
      <c r="AT238" s="193"/>
      <c r="AU238" s="193"/>
      <c r="AV238" s="193"/>
      <c r="AW238" s="193"/>
      <c r="AX238" s="193"/>
      <c r="AY238" s="193"/>
      <c r="AZ238" s="193"/>
      <c r="BA238" s="193"/>
      <c r="BB238" s="193"/>
      <c r="BC238" s="193"/>
      <c r="BD238" s="193"/>
      <c r="BE238" s="193"/>
      <c r="BF238" s="193"/>
      <c r="BG238" s="193"/>
      <c r="BH238" s="193"/>
      <c r="BI238" s="193"/>
      <c r="BJ238" s="193"/>
      <c r="BK238" s="193"/>
      <c r="BL238" s="193"/>
      <c r="BM238" s="193"/>
      <c r="BN238" s="193"/>
      <c r="BO238" s="193"/>
      <c r="BP238" s="193"/>
      <c r="BQ238" s="193"/>
      <c r="BR238" s="193"/>
      <c r="BS238" s="193"/>
      <c r="BT238" s="193"/>
      <c r="BU238" s="193"/>
      <c r="BV238" s="193"/>
      <c r="BW238" s="193"/>
      <c r="BX238" s="193"/>
      <c r="BY238" s="193"/>
      <c r="BZ238" s="193"/>
      <c r="CA238" s="193"/>
      <c r="CB238" s="193"/>
      <c r="CC238" s="193"/>
      <c r="CD238" s="193"/>
      <c r="CE238" s="193"/>
      <c r="CF238" s="193"/>
      <c r="CG238" s="193"/>
    </row>
    <row r="239" spans="2:85" x14ac:dyDescent="0.2">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3"/>
      <c r="BC239" s="193"/>
      <c r="BD239" s="193"/>
      <c r="BE239" s="193"/>
      <c r="BF239" s="193"/>
      <c r="BG239" s="193"/>
      <c r="BH239" s="193"/>
      <c r="BI239" s="193"/>
      <c r="BJ239" s="193"/>
      <c r="BK239" s="193"/>
      <c r="BL239" s="193"/>
      <c r="BM239" s="193"/>
      <c r="BN239" s="193"/>
      <c r="BO239" s="193"/>
      <c r="BP239" s="193"/>
      <c r="BQ239" s="193"/>
      <c r="BR239" s="193"/>
      <c r="BS239" s="193"/>
      <c r="BT239" s="193"/>
      <c r="BU239" s="193"/>
      <c r="BV239" s="193"/>
      <c r="BW239" s="193"/>
      <c r="BX239" s="193"/>
      <c r="BY239" s="193"/>
      <c r="BZ239" s="193"/>
      <c r="CA239" s="193"/>
      <c r="CB239" s="193"/>
      <c r="CC239" s="193"/>
      <c r="CD239" s="193"/>
      <c r="CE239" s="193"/>
      <c r="CF239" s="193"/>
      <c r="CG239" s="193"/>
    </row>
    <row r="240" spans="2:85" x14ac:dyDescent="0.2">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3"/>
      <c r="AY240" s="193"/>
      <c r="AZ240" s="193"/>
      <c r="BA240" s="193"/>
      <c r="BB240" s="193"/>
      <c r="BC240" s="193"/>
      <c r="BD240" s="193"/>
      <c r="BE240" s="193"/>
      <c r="BF240" s="193"/>
      <c r="BG240" s="193"/>
      <c r="BH240" s="193"/>
      <c r="BI240" s="193"/>
      <c r="BJ240" s="193"/>
      <c r="BK240" s="193"/>
      <c r="BL240" s="193"/>
      <c r="BM240" s="193"/>
      <c r="BN240" s="193"/>
      <c r="BO240" s="193"/>
      <c r="BP240" s="193"/>
      <c r="BQ240" s="193"/>
      <c r="BR240" s="193"/>
      <c r="BS240" s="193"/>
      <c r="BT240" s="193"/>
      <c r="BU240" s="193"/>
      <c r="BV240" s="193"/>
      <c r="BW240" s="193"/>
      <c r="BX240" s="193"/>
      <c r="BY240" s="193"/>
      <c r="BZ240" s="193"/>
      <c r="CA240" s="193"/>
      <c r="CB240" s="193"/>
      <c r="CC240" s="193"/>
      <c r="CD240" s="193"/>
      <c r="CE240" s="193"/>
      <c r="CF240" s="193"/>
      <c r="CG240" s="193"/>
    </row>
    <row r="241" spans="2:85" x14ac:dyDescent="0.2">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c r="BD241" s="193"/>
      <c r="BE241" s="193"/>
      <c r="BF241" s="193"/>
      <c r="BG241" s="193"/>
      <c r="BH241" s="193"/>
      <c r="BI241" s="193"/>
      <c r="BJ241" s="193"/>
      <c r="BK241" s="193"/>
      <c r="BL241" s="193"/>
      <c r="BM241" s="193"/>
      <c r="BN241" s="193"/>
      <c r="BO241" s="193"/>
      <c r="BP241" s="193"/>
      <c r="BQ241" s="193"/>
      <c r="BR241" s="193"/>
      <c r="BS241" s="193"/>
      <c r="BT241" s="193"/>
      <c r="BU241" s="193"/>
      <c r="BV241" s="193"/>
      <c r="BW241" s="193"/>
      <c r="BX241" s="193"/>
      <c r="BY241" s="193"/>
      <c r="BZ241" s="193"/>
      <c r="CA241" s="193"/>
      <c r="CB241" s="193"/>
      <c r="CC241" s="193"/>
      <c r="CD241" s="193"/>
      <c r="CE241" s="193"/>
      <c r="CF241" s="193"/>
      <c r="CG241" s="193"/>
    </row>
    <row r="242" spans="2:85" x14ac:dyDescent="0.2">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c r="BD242" s="193"/>
      <c r="BE242" s="193"/>
      <c r="BF242" s="193"/>
      <c r="BG242" s="193"/>
      <c r="BH242" s="193"/>
      <c r="BI242" s="193"/>
      <c r="BJ242" s="193"/>
      <c r="BK242" s="193"/>
      <c r="BL242" s="193"/>
      <c r="BM242" s="193"/>
      <c r="BN242" s="193"/>
      <c r="BO242" s="193"/>
      <c r="BP242" s="193"/>
      <c r="BQ242" s="193"/>
      <c r="BR242" s="193"/>
      <c r="BS242" s="193"/>
      <c r="BT242" s="193"/>
      <c r="BU242" s="193"/>
      <c r="BV242" s="193"/>
      <c r="BW242" s="193"/>
      <c r="BX242" s="193"/>
      <c r="BY242" s="193"/>
      <c r="BZ242" s="193"/>
      <c r="CA242" s="193"/>
      <c r="CB242" s="193"/>
      <c r="CC242" s="193"/>
      <c r="CD242" s="193"/>
      <c r="CE242" s="193"/>
      <c r="CF242" s="193"/>
      <c r="CG242" s="193"/>
    </row>
    <row r="243" spans="2:85" x14ac:dyDescent="0.2">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3"/>
      <c r="AT243" s="193"/>
      <c r="AU243" s="193"/>
      <c r="AV243" s="193"/>
      <c r="AW243" s="193"/>
      <c r="AX243" s="193"/>
      <c r="AY243" s="193"/>
      <c r="AZ243" s="193"/>
      <c r="BA243" s="193"/>
      <c r="BB243" s="193"/>
      <c r="BC243" s="193"/>
      <c r="BD243" s="193"/>
      <c r="BE243" s="193"/>
      <c r="BF243" s="193"/>
      <c r="BG243" s="193"/>
      <c r="BH243" s="193"/>
      <c r="BI243" s="193"/>
      <c r="BJ243" s="193"/>
      <c r="BK243" s="193"/>
      <c r="BL243" s="193"/>
      <c r="BM243" s="193"/>
      <c r="BN243" s="193"/>
      <c r="BO243" s="193"/>
      <c r="BP243" s="193"/>
      <c r="BQ243" s="193"/>
      <c r="BR243" s="193"/>
      <c r="BS243" s="193"/>
      <c r="BT243" s="193"/>
      <c r="BU243" s="193"/>
      <c r="BV243" s="193"/>
      <c r="BW243" s="193"/>
      <c r="BX243" s="193"/>
      <c r="BY243" s="193"/>
      <c r="BZ243" s="193"/>
      <c r="CA243" s="193"/>
      <c r="CB243" s="193"/>
      <c r="CC243" s="193"/>
      <c r="CD243" s="193"/>
      <c r="CE243" s="193"/>
      <c r="CF243" s="193"/>
      <c r="CG243" s="193"/>
    </row>
    <row r="244" spans="2:85" x14ac:dyDescent="0.2">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row>
    <row r="245" spans="2:85" x14ac:dyDescent="0.2">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row>
    <row r="246" spans="2:85" x14ac:dyDescent="0.2">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row>
    <row r="247" spans="2:85" x14ac:dyDescent="0.2">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row>
    <row r="248" spans="2:85" x14ac:dyDescent="0.2">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row>
    <row r="249" spans="2:85" x14ac:dyDescent="0.2">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193"/>
      <c r="BB249" s="193"/>
      <c r="BC249" s="193"/>
      <c r="BD249" s="193"/>
      <c r="BE249" s="193"/>
      <c r="BF249" s="193"/>
      <c r="BG249" s="193"/>
      <c r="BH249" s="193"/>
      <c r="BI249" s="193"/>
      <c r="BJ249" s="193"/>
      <c r="BK249" s="193"/>
      <c r="BL249" s="193"/>
      <c r="BM249" s="193"/>
      <c r="BN249" s="193"/>
      <c r="BO249" s="193"/>
      <c r="BP249" s="193"/>
      <c r="BQ249" s="193"/>
      <c r="BR249" s="193"/>
      <c r="BS249" s="193"/>
      <c r="BT249" s="193"/>
      <c r="BU249" s="193"/>
      <c r="BV249" s="193"/>
      <c r="BW249" s="193"/>
      <c r="BX249" s="193"/>
      <c r="BY249" s="193"/>
      <c r="BZ249" s="193"/>
      <c r="CA249" s="193"/>
      <c r="CB249" s="193"/>
      <c r="CC249" s="193"/>
      <c r="CD249" s="193"/>
      <c r="CE249" s="193"/>
      <c r="CF249" s="193"/>
      <c r="CG249" s="193"/>
    </row>
    <row r="250" spans="2:85" x14ac:dyDescent="0.2">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193"/>
      <c r="BB250" s="193"/>
      <c r="BC250" s="193"/>
      <c r="BD250" s="193"/>
      <c r="BE250" s="193"/>
      <c r="BF250" s="193"/>
      <c r="BG250" s="193"/>
      <c r="BH250" s="193"/>
      <c r="BI250" s="193"/>
      <c r="BJ250" s="193"/>
      <c r="BK250" s="193"/>
      <c r="BL250" s="193"/>
      <c r="BM250" s="193"/>
      <c r="BN250" s="193"/>
      <c r="BO250" s="193"/>
      <c r="BP250" s="193"/>
      <c r="BQ250" s="193"/>
      <c r="BR250" s="193"/>
      <c r="BS250" s="193"/>
      <c r="BT250" s="193"/>
      <c r="BU250" s="193"/>
      <c r="BV250" s="193"/>
      <c r="BW250" s="193"/>
      <c r="BX250" s="193"/>
      <c r="BY250" s="193"/>
      <c r="BZ250" s="193"/>
      <c r="CA250" s="193"/>
      <c r="CB250" s="193"/>
      <c r="CC250" s="193"/>
      <c r="CD250" s="193"/>
      <c r="CE250" s="193"/>
      <c r="CF250" s="193"/>
      <c r="CG250" s="193"/>
    </row>
    <row r="251" spans="2:85" x14ac:dyDescent="0.2">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3"/>
      <c r="AY251" s="193"/>
      <c r="AZ251" s="193"/>
      <c r="BA251" s="193"/>
      <c r="BB251" s="193"/>
      <c r="BC251" s="193"/>
      <c r="BD251" s="193"/>
      <c r="BE251" s="193"/>
      <c r="BF251" s="193"/>
      <c r="BG251" s="193"/>
      <c r="BH251" s="193"/>
      <c r="BI251" s="193"/>
      <c r="BJ251" s="193"/>
      <c r="BK251" s="193"/>
      <c r="BL251" s="193"/>
      <c r="BM251" s="193"/>
      <c r="BN251" s="193"/>
      <c r="BO251" s="193"/>
      <c r="BP251" s="193"/>
      <c r="BQ251" s="193"/>
      <c r="BR251" s="193"/>
      <c r="BS251" s="193"/>
      <c r="BT251" s="193"/>
      <c r="BU251" s="193"/>
      <c r="BV251" s="193"/>
      <c r="BW251" s="193"/>
      <c r="BX251" s="193"/>
      <c r="BY251" s="193"/>
      <c r="BZ251" s="193"/>
      <c r="CA251" s="193"/>
      <c r="CB251" s="193"/>
      <c r="CC251" s="193"/>
      <c r="CD251" s="193"/>
      <c r="CE251" s="193"/>
      <c r="CF251" s="193"/>
      <c r="CG251" s="193"/>
    </row>
    <row r="252" spans="2:85" x14ac:dyDescent="0.2">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3"/>
      <c r="AY252" s="193"/>
      <c r="AZ252" s="193"/>
      <c r="BA252" s="193"/>
      <c r="BB252" s="193"/>
      <c r="BC252" s="193"/>
      <c r="BD252" s="193"/>
      <c r="BE252" s="193"/>
      <c r="BF252" s="193"/>
      <c r="BG252" s="193"/>
      <c r="BH252" s="193"/>
      <c r="BI252" s="193"/>
      <c r="BJ252" s="193"/>
      <c r="BK252" s="193"/>
      <c r="BL252" s="193"/>
      <c r="BM252" s="193"/>
      <c r="BN252" s="193"/>
      <c r="BO252" s="193"/>
      <c r="BP252" s="193"/>
      <c r="BQ252" s="193"/>
      <c r="BR252" s="193"/>
      <c r="BS252" s="193"/>
      <c r="BT252" s="193"/>
      <c r="BU252" s="193"/>
      <c r="BV252" s="193"/>
      <c r="BW252" s="193"/>
      <c r="BX252" s="193"/>
      <c r="BY252" s="193"/>
      <c r="BZ252" s="193"/>
      <c r="CA252" s="193"/>
      <c r="CB252" s="193"/>
      <c r="CC252" s="193"/>
      <c r="CD252" s="193"/>
      <c r="CE252" s="193"/>
      <c r="CF252" s="193"/>
      <c r="CG252" s="193"/>
    </row>
    <row r="253" spans="2:85" x14ac:dyDescent="0.2">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3"/>
      <c r="AY253" s="193"/>
      <c r="AZ253" s="193"/>
      <c r="BA253" s="193"/>
      <c r="BB253" s="193"/>
      <c r="BC253" s="193"/>
      <c r="BD253" s="193"/>
      <c r="BE253" s="193"/>
      <c r="BF253" s="193"/>
      <c r="BG253" s="193"/>
      <c r="BH253" s="193"/>
      <c r="BI253" s="193"/>
      <c r="BJ253" s="193"/>
      <c r="BK253" s="193"/>
      <c r="BL253" s="193"/>
      <c r="BM253" s="193"/>
      <c r="BN253" s="193"/>
      <c r="BO253" s="193"/>
      <c r="BP253" s="193"/>
      <c r="BQ253" s="193"/>
      <c r="BR253" s="193"/>
      <c r="BS253" s="193"/>
      <c r="BT253" s="193"/>
      <c r="BU253" s="193"/>
      <c r="BV253" s="193"/>
      <c r="BW253" s="193"/>
      <c r="BX253" s="193"/>
      <c r="BY253" s="193"/>
      <c r="BZ253" s="193"/>
      <c r="CA253" s="193"/>
      <c r="CB253" s="193"/>
      <c r="CC253" s="193"/>
      <c r="CD253" s="193"/>
      <c r="CE253" s="193"/>
      <c r="CF253" s="193"/>
      <c r="CG253" s="193"/>
    </row>
    <row r="254" spans="2:85" x14ac:dyDescent="0.2">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c r="AQ254" s="193"/>
      <c r="AR254" s="193"/>
      <c r="AS254" s="193"/>
      <c r="AT254" s="193"/>
      <c r="AU254" s="193"/>
      <c r="AV254" s="193"/>
      <c r="AW254" s="193"/>
      <c r="AX254" s="193"/>
      <c r="AY254" s="193"/>
      <c r="AZ254" s="193"/>
      <c r="BA254" s="193"/>
      <c r="BB254" s="193"/>
      <c r="BC254" s="193"/>
      <c r="BD254" s="193"/>
      <c r="BE254" s="193"/>
      <c r="BF254" s="193"/>
      <c r="BG254" s="193"/>
      <c r="BH254" s="193"/>
      <c r="BI254" s="193"/>
      <c r="BJ254" s="193"/>
      <c r="BK254" s="193"/>
      <c r="BL254" s="193"/>
      <c r="BM254" s="193"/>
      <c r="BN254" s="193"/>
      <c r="BO254" s="193"/>
      <c r="BP254" s="193"/>
      <c r="BQ254" s="193"/>
      <c r="BR254" s="193"/>
      <c r="BS254" s="193"/>
      <c r="BT254" s="193"/>
      <c r="BU254" s="193"/>
      <c r="BV254" s="193"/>
      <c r="BW254" s="193"/>
      <c r="BX254" s="193"/>
      <c r="BY254" s="193"/>
      <c r="BZ254" s="193"/>
      <c r="CA254" s="193"/>
      <c r="CB254" s="193"/>
      <c r="CC254" s="193"/>
      <c r="CD254" s="193"/>
      <c r="CE254" s="193"/>
      <c r="CF254" s="193"/>
      <c r="CG254" s="193"/>
    </row>
    <row r="255" spans="2:85" x14ac:dyDescent="0.2">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row>
    <row r="256" spans="2:85" x14ac:dyDescent="0.2">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row>
    <row r="257" spans="2:85" x14ac:dyDescent="0.2">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row>
    <row r="258" spans="2:85" x14ac:dyDescent="0.2">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193"/>
      <c r="AV258" s="193"/>
      <c r="AW258" s="193"/>
      <c r="AX258" s="193"/>
      <c r="AY258" s="193"/>
      <c r="AZ258" s="193"/>
      <c r="BA258" s="193"/>
      <c r="BB258" s="193"/>
      <c r="BC258" s="193"/>
      <c r="BD258" s="193"/>
      <c r="BE258" s="193"/>
      <c r="BF258" s="193"/>
      <c r="BG258" s="193"/>
      <c r="BH258" s="193"/>
      <c r="BI258" s="193"/>
      <c r="BJ258" s="193"/>
      <c r="BK258" s="193"/>
      <c r="BL258" s="193"/>
      <c r="BM258" s="193"/>
      <c r="BN258" s="193"/>
      <c r="BO258" s="193"/>
      <c r="BP258" s="193"/>
      <c r="BQ258" s="193"/>
      <c r="BR258" s="193"/>
      <c r="BS258" s="193"/>
      <c r="BT258" s="193"/>
      <c r="BU258" s="193"/>
      <c r="BV258" s="193"/>
      <c r="BW258" s="193"/>
      <c r="BX258" s="193"/>
      <c r="BY258" s="193"/>
      <c r="BZ258" s="193"/>
      <c r="CA258" s="193"/>
      <c r="CB258" s="193"/>
      <c r="CC258" s="193"/>
      <c r="CD258" s="193"/>
      <c r="CE258" s="193"/>
      <c r="CF258" s="193"/>
      <c r="CG258" s="193"/>
    </row>
    <row r="259" spans="2:85" x14ac:dyDescent="0.2">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193"/>
      <c r="AV259" s="193"/>
      <c r="AW259" s="193"/>
      <c r="AX259" s="193"/>
      <c r="AY259" s="193"/>
      <c r="AZ259" s="193"/>
      <c r="BA259" s="193"/>
      <c r="BB259" s="193"/>
      <c r="BC259" s="193"/>
      <c r="BD259" s="193"/>
      <c r="BE259" s="193"/>
      <c r="BF259" s="193"/>
      <c r="BG259" s="193"/>
      <c r="BH259" s="193"/>
      <c r="BI259" s="193"/>
      <c r="BJ259" s="193"/>
      <c r="BK259" s="193"/>
      <c r="BL259" s="193"/>
      <c r="BM259" s="193"/>
      <c r="BN259" s="193"/>
      <c r="BO259" s="193"/>
      <c r="BP259" s="193"/>
      <c r="BQ259" s="193"/>
      <c r="BR259" s="193"/>
      <c r="BS259" s="193"/>
      <c r="BT259" s="193"/>
      <c r="BU259" s="193"/>
      <c r="BV259" s="193"/>
      <c r="BW259" s="193"/>
      <c r="BX259" s="193"/>
      <c r="BY259" s="193"/>
      <c r="BZ259" s="193"/>
      <c r="CA259" s="193"/>
      <c r="CB259" s="193"/>
      <c r="CC259" s="193"/>
      <c r="CD259" s="193"/>
      <c r="CE259" s="193"/>
      <c r="CF259" s="193"/>
      <c r="CG259" s="193"/>
    </row>
    <row r="260" spans="2:85" x14ac:dyDescent="0.2">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193"/>
      <c r="AV260" s="193"/>
      <c r="AW260" s="193"/>
      <c r="AX260" s="193"/>
      <c r="AY260" s="193"/>
      <c r="AZ260" s="193"/>
      <c r="BA260" s="193"/>
      <c r="BB260" s="193"/>
      <c r="BC260" s="193"/>
      <c r="BD260" s="193"/>
      <c r="BE260" s="193"/>
      <c r="BF260" s="193"/>
      <c r="BG260" s="193"/>
      <c r="BH260" s="193"/>
      <c r="BI260" s="193"/>
      <c r="BJ260" s="193"/>
      <c r="BK260" s="193"/>
      <c r="BL260" s="193"/>
      <c r="BM260" s="193"/>
      <c r="BN260" s="193"/>
      <c r="BO260" s="193"/>
      <c r="BP260" s="193"/>
      <c r="BQ260" s="193"/>
      <c r="BR260" s="193"/>
      <c r="BS260" s="193"/>
      <c r="BT260" s="193"/>
      <c r="BU260" s="193"/>
      <c r="BV260" s="193"/>
      <c r="BW260" s="193"/>
      <c r="BX260" s="193"/>
      <c r="BY260" s="193"/>
      <c r="BZ260" s="193"/>
      <c r="CA260" s="193"/>
      <c r="CB260" s="193"/>
      <c r="CC260" s="193"/>
      <c r="CD260" s="193"/>
      <c r="CE260" s="193"/>
      <c r="CF260" s="193"/>
      <c r="CG260" s="193"/>
    </row>
    <row r="261" spans="2:85" x14ac:dyDescent="0.2">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row>
    <row r="262" spans="2:85" x14ac:dyDescent="0.2">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row>
    <row r="263" spans="2:85" x14ac:dyDescent="0.2">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row>
    <row r="264" spans="2:85" x14ac:dyDescent="0.2">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3"/>
      <c r="AQ264" s="193"/>
      <c r="AR264" s="193"/>
      <c r="AS264" s="193"/>
      <c r="AT264" s="193"/>
      <c r="AU264" s="193"/>
      <c r="AV264" s="193"/>
      <c r="AW264" s="193"/>
      <c r="AX264" s="193"/>
      <c r="AY264" s="193"/>
      <c r="AZ264" s="193"/>
      <c r="BA264" s="193"/>
      <c r="BB264" s="193"/>
      <c r="BC264" s="193"/>
      <c r="BD264" s="193"/>
      <c r="BE264" s="193"/>
      <c r="BF264" s="193"/>
      <c r="BG264" s="193"/>
      <c r="BH264" s="193"/>
      <c r="BI264" s="193"/>
      <c r="BJ264" s="193"/>
      <c r="BK264" s="193"/>
      <c r="BL264" s="193"/>
      <c r="BM264" s="193"/>
      <c r="BN264" s="193"/>
      <c r="BO264" s="193"/>
      <c r="BP264" s="193"/>
      <c r="BQ264" s="193"/>
      <c r="BR264" s="193"/>
      <c r="BS264" s="193"/>
      <c r="BT264" s="193"/>
      <c r="BU264" s="193"/>
      <c r="BV264" s="193"/>
      <c r="BW264" s="193"/>
      <c r="BX264" s="193"/>
      <c r="BY264" s="193"/>
      <c r="BZ264" s="193"/>
      <c r="CA264" s="193"/>
      <c r="CB264" s="193"/>
      <c r="CC264" s="193"/>
      <c r="CD264" s="193"/>
      <c r="CE264" s="193"/>
      <c r="CF264" s="193"/>
      <c r="CG264" s="193"/>
    </row>
    <row r="265" spans="2:85" x14ac:dyDescent="0.2">
      <c r="B265" s="193"/>
      <c r="C265" s="193"/>
      <c r="D265" s="193"/>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c r="BD265" s="193"/>
      <c r="BE265" s="193"/>
      <c r="BF265" s="193"/>
      <c r="BG265" s="193"/>
      <c r="BH265" s="193"/>
      <c r="BI265" s="193"/>
      <c r="BJ265" s="193"/>
      <c r="BK265" s="193"/>
      <c r="BL265" s="193"/>
      <c r="BM265" s="193"/>
      <c r="BN265" s="193"/>
      <c r="BO265" s="193"/>
      <c r="BP265" s="193"/>
      <c r="BQ265" s="193"/>
      <c r="BR265" s="193"/>
      <c r="BS265" s="193"/>
      <c r="BT265" s="193"/>
      <c r="BU265" s="193"/>
      <c r="BV265" s="193"/>
      <c r="BW265" s="193"/>
      <c r="BX265" s="193"/>
      <c r="BY265" s="193"/>
      <c r="BZ265" s="193"/>
      <c r="CA265" s="193"/>
      <c r="CB265" s="193"/>
      <c r="CC265" s="193"/>
      <c r="CD265" s="193"/>
      <c r="CE265" s="193"/>
      <c r="CF265" s="193"/>
      <c r="CG265" s="193"/>
    </row>
    <row r="266" spans="2:85" x14ac:dyDescent="0.2">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row>
    <row r="267" spans="2:85" x14ac:dyDescent="0.2">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193"/>
      <c r="BM267" s="193"/>
      <c r="BN267" s="193"/>
      <c r="BO267" s="193"/>
      <c r="BP267" s="193"/>
      <c r="BQ267" s="193"/>
      <c r="BR267" s="193"/>
      <c r="BS267" s="193"/>
      <c r="BT267" s="193"/>
      <c r="BU267" s="193"/>
      <c r="BV267" s="193"/>
      <c r="BW267" s="193"/>
      <c r="BX267" s="193"/>
      <c r="BY267" s="193"/>
      <c r="BZ267" s="193"/>
      <c r="CA267" s="193"/>
      <c r="CB267" s="193"/>
      <c r="CC267" s="193"/>
      <c r="CD267" s="193"/>
      <c r="CE267" s="193"/>
      <c r="CF267" s="193"/>
      <c r="CG267" s="193"/>
    </row>
    <row r="268" spans="2:85" x14ac:dyDescent="0.2">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row>
    <row r="269" spans="2:85" x14ac:dyDescent="0.2">
      <c r="B269" s="193"/>
      <c r="C269" s="193"/>
      <c r="D269" s="193"/>
      <c r="E269" s="193"/>
      <c r="F269" s="193"/>
      <c r="G269" s="193"/>
      <c r="H269" s="193"/>
      <c r="I269" s="193"/>
      <c r="J269" s="193"/>
      <c r="K269" s="193"/>
      <c r="L269" s="193"/>
      <c r="M269" s="193"/>
      <c r="N269" s="193"/>
      <c r="O269" s="193"/>
      <c r="P269" s="193"/>
      <c r="Q269" s="193"/>
      <c r="R269" s="193"/>
      <c r="S269" s="193"/>
      <c r="T269" s="193"/>
      <c r="U269" s="193"/>
      <c r="V269" s="193"/>
      <c r="W269" s="193"/>
      <c r="X269" s="193"/>
      <c r="Y269" s="193"/>
      <c r="Z269" s="193"/>
      <c r="AA269" s="193"/>
      <c r="AB269" s="193"/>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c r="AY269" s="193"/>
      <c r="AZ269" s="193"/>
      <c r="BA269" s="193"/>
      <c r="BB269" s="193"/>
      <c r="BC269" s="193"/>
      <c r="BD269" s="193"/>
      <c r="BE269" s="193"/>
      <c r="BF269" s="193"/>
      <c r="BG269" s="193"/>
      <c r="BH269" s="193"/>
      <c r="BI269" s="193"/>
      <c r="BJ269" s="193"/>
      <c r="BK269" s="193"/>
      <c r="BL269" s="193"/>
      <c r="BM269" s="193"/>
      <c r="BN269" s="193"/>
      <c r="BO269" s="193"/>
      <c r="BP269" s="193"/>
      <c r="BQ269" s="193"/>
      <c r="BR269" s="193"/>
      <c r="BS269" s="193"/>
      <c r="BT269" s="193"/>
      <c r="BU269" s="193"/>
      <c r="BV269" s="193"/>
      <c r="BW269" s="193"/>
      <c r="BX269" s="193"/>
      <c r="BY269" s="193"/>
      <c r="BZ269" s="193"/>
      <c r="CA269" s="193"/>
      <c r="CB269" s="193"/>
      <c r="CC269" s="193"/>
      <c r="CD269" s="193"/>
      <c r="CE269" s="193"/>
      <c r="CF269" s="193"/>
      <c r="CG269" s="193"/>
    </row>
    <row r="270" spans="2:85" x14ac:dyDescent="0.2">
      <c r="B270" s="193"/>
      <c r="C270" s="193"/>
      <c r="D270" s="193"/>
      <c r="E270" s="193"/>
      <c r="F270" s="193"/>
      <c r="G270" s="193"/>
      <c r="H270" s="193"/>
      <c r="I270" s="193"/>
      <c r="J270" s="193"/>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c r="AY270" s="193"/>
      <c r="AZ270" s="193"/>
      <c r="BA270" s="193"/>
      <c r="BB270" s="193"/>
      <c r="BC270" s="193"/>
      <c r="BD270" s="193"/>
      <c r="BE270" s="193"/>
      <c r="BF270" s="193"/>
      <c r="BG270" s="193"/>
      <c r="BH270" s="193"/>
      <c r="BI270" s="193"/>
      <c r="BJ270" s="193"/>
      <c r="BK270" s="193"/>
      <c r="BL270" s="193"/>
      <c r="BM270" s="193"/>
      <c r="BN270" s="193"/>
      <c r="BO270" s="193"/>
      <c r="BP270" s="193"/>
      <c r="BQ270" s="193"/>
      <c r="BR270" s="193"/>
      <c r="BS270" s="193"/>
      <c r="BT270" s="193"/>
      <c r="BU270" s="193"/>
      <c r="BV270" s="193"/>
      <c r="BW270" s="193"/>
      <c r="BX270" s="193"/>
      <c r="BY270" s="193"/>
      <c r="BZ270" s="193"/>
      <c r="CA270" s="193"/>
      <c r="CB270" s="193"/>
      <c r="CC270" s="193"/>
      <c r="CD270" s="193"/>
      <c r="CE270" s="193"/>
      <c r="CF270" s="193"/>
      <c r="CG270" s="193"/>
    </row>
    <row r="271" spans="2:85" x14ac:dyDescent="0.2">
      <c r="B271" s="193"/>
      <c r="C271" s="193"/>
      <c r="D271" s="193"/>
      <c r="E271" s="193"/>
      <c r="F271" s="193"/>
      <c r="G271" s="193"/>
      <c r="H271" s="193"/>
      <c r="I271" s="193"/>
      <c r="J271" s="193"/>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c r="AY271" s="193"/>
      <c r="AZ271" s="193"/>
      <c r="BA271" s="193"/>
      <c r="BB271" s="193"/>
      <c r="BC271" s="193"/>
      <c r="BD271" s="193"/>
      <c r="BE271" s="193"/>
      <c r="BF271" s="193"/>
      <c r="BG271" s="193"/>
      <c r="BH271" s="193"/>
      <c r="BI271" s="193"/>
      <c r="BJ271" s="193"/>
      <c r="BK271" s="193"/>
      <c r="BL271" s="193"/>
      <c r="BM271" s="193"/>
      <c r="BN271" s="193"/>
      <c r="BO271" s="193"/>
      <c r="BP271" s="193"/>
      <c r="BQ271" s="193"/>
      <c r="BR271" s="193"/>
      <c r="BS271" s="193"/>
      <c r="BT271" s="193"/>
      <c r="BU271" s="193"/>
      <c r="BV271" s="193"/>
      <c r="BW271" s="193"/>
      <c r="BX271" s="193"/>
      <c r="BY271" s="193"/>
      <c r="BZ271" s="193"/>
      <c r="CA271" s="193"/>
      <c r="CB271" s="193"/>
      <c r="CC271" s="193"/>
      <c r="CD271" s="193"/>
      <c r="CE271" s="193"/>
      <c r="CF271" s="193"/>
      <c r="CG271" s="193"/>
    </row>
    <row r="272" spans="2:85" x14ac:dyDescent="0.2">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row>
    <row r="273" spans="2:85" x14ac:dyDescent="0.2">
      <c r="B273" s="193"/>
      <c r="C273" s="193"/>
      <c r="D273" s="193"/>
      <c r="E273" s="193"/>
      <c r="F273" s="193"/>
      <c r="G273" s="193"/>
      <c r="H273" s="193"/>
      <c r="I273" s="193"/>
      <c r="J273" s="193"/>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c r="AY273" s="193"/>
      <c r="AZ273" s="193"/>
      <c r="BA273" s="193"/>
      <c r="BB273" s="193"/>
      <c r="BC273" s="193"/>
      <c r="BD273" s="193"/>
      <c r="BE273" s="193"/>
      <c r="BF273" s="193"/>
      <c r="BG273" s="193"/>
      <c r="BH273" s="193"/>
      <c r="BI273" s="193"/>
      <c r="BJ273" s="193"/>
      <c r="BK273" s="193"/>
      <c r="BL273" s="193"/>
      <c r="BM273" s="193"/>
      <c r="BN273" s="193"/>
      <c r="BO273" s="193"/>
      <c r="BP273" s="193"/>
      <c r="BQ273" s="193"/>
      <c r="BR273" s="193"/>
      <c r="BS273" s="193"/>
      <c r="BT273" s="193"/>
      <c r="BU273" s="193"/>
      <c r="BV273" s="193"/>
      <c r="BW273" s="193"/>
      <c r="BX273" s="193"/>
      <c r="BY273" s="193"/>
      <c r="BZ273" s="193"/>
      <c r="CA273" s="193"/>
      <c r="CB273" s="193"/>
      <c r="CC273" s="193"/>
      <c r="CD273" s="193"/>
      <c r="CE273" s="193"/>
      <c r="CF273" s="193"/>
      <c r="CG273" s="193"/>
    </row>
    <row r="274" spans="2:85" x14ac:dyDescent="0.2">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row>
    <row r="275" spans="2:85" x14ac:dyDescent="0.2">
      <c r="B275" s="193"/>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c r="AY275" s="193"/>
      <c r="AZ275" s="193"/>
      <c r="BA275" s="193"/>
      <c r="BB275" s="193"/>
      <c r="BC275" s="193"/>
      <c r="BD275" s="193"/>
      <c r="BE275" s="193"/>
      <c r="BF275" s="193"/>
      <c r="BG275" s="193"/>
      <c r="BH275" s="193"/>
      <c r="BI275" s="193"/>
      <c r="BJ275" s="193"/>
      <c r="BK275" s="193"/>
      <c r="BL275" s="193"/>
      <c r="BM275" s="193"/>
      <c r="BN275" s="193"/>
      <c r="BO275" s="193"/>
      <c r="BP275" s="193"/>
      <c r="BQ275" s="193"/>
      <c r="BR275" s="193"/>
      <c r="BS275" s="193"/>
      <c r="BT275" s="193"/>
      <c r="BU275" s="193"/>
      <c r="BV275" s="193"/>
      <c r="BW275" s="193"/>
      <c r="BX275" s="193"/>
      <c r="BY275" s="193"/>
      <c r="BZ275" s="193"/>
      <c r="CA275" s="193"/>
      <c r="CB275" s="193"/>
      <c r="CC275" s="193"/>
      <c r="CD275" s="193"/>
      <c r="CE275" s="193"/>
      <c r="CF275" s="193"/>
      <c r="CG275" s="193"/>
    </row>
    <row r="276" spans="2:85" x14ac:dyDescent="0.2">
      <c r="B276" s="193"/>
      <c r="C276" s="193"/>
      <c r="D276" s="193"/>
      <c r="E276" s="193"/>
      <c r="F276" s="193"/>
      <c r="G276" s="193"/>
      <c r="H276" s="193"/>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c r="BD276" s="193"/>
      <c r="BE276" s="193"/>
      <c r="BF276" s="193"/>
      <c r="BG276" s="193"/>
      <c r="BH276" s="193"/>
      <c r="BI276" s="193"/>
      <c r="BJ276" s="193"/>
      <c r="BK276" s="193"/>
      <c r="BL276" s="193"/>
      <c r="BM276" s="193"/>
      <c r="BN276" s="193"/>
      <c r="BO276" s="193"/>
      <c r="BP276" s="193"/>
      <c r="BQ276" s="193"/>
      <c r="BR276" s="193"/>
      <c r="BS276" s="193"/>
      <c r="BT276" s="193"/>
      <c r="BU276" s="193"/>
      <c r="BV276" s="193"/>
      <c r="BW276" s="193"/>
      <c r="BX276" s="193"/>
      <c r="BY276" s="193"/>
      <c r="BZ276" s="193"/>
      <c r="CA276" s="193"/>
      <c r="CB276" s="193"/>
      <c r="CC276" s="193"/>
      <c r="CD276" s="193"/>
      <c r="CE276" s="193"/>
      <c r="CF276" s="193"/>
      <c r="CG276" s="193"/>
    </row>
    <row r="277" spans="2:85" x14ac:dyDescent="0.2">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row>
    <row r="278" spans="2:85" x14ac:dyDescent="0.2">
      <c r="B278" s="193"/>
      <c r="C278" s="193"/>
      <c r="D278" s="193"/>
      <c r="E278" s="193"/>
      <c r="F278" s="193"/>
      <c r="G278" s="193"/>
      <c r="H278" s="193"/>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c r="BD278" s="193"/>
      <c r="BE278" s="193"/>
      <c r="BF278" s="193"/>
      <c r="BG278" s="193"/>
      <c r="BH278" s="193"/>
      <c r="BI278" s="193"/>
      <c r="BJ278" s="193"/>
      <c r="BK278" s="193"/>
      <c r="BL278" s="193"/>
      <c r="BM278" s="193"/>
      <c r="BN278" s="193"/>
      <c r="BO278" s="193"/>
      <c r="BP278" s="193"/>
      <c r="BQ278" s="193"/>
      <c r="BR278" s="193"/>
      <c r="BS278" s="193"/>
      <c r="BT278" s="193"/>
      <c r="BU278" s="193"/>
      <c r="BV278" s="193"/>
      <c r="BW278" s="193"/>
      <c r="BX278" s="193"/>
      <c r="BY278" s="193"/>
      <c r="BZ278" s="193"/>
      <c r="CA278" s="193"/>
      <c r="CB278" s="193"/>
      <c r="CC278" s="193"/>
      <c r="CD278" s="193"/>
      <c r="CE278" s="193"/>
      <c r="CF278" s="193"/>
      <c r="CG278" s="193"/>
    </row>
    <row r="279" spans="2:85" x14ac:dyDescent="0.2">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row>
    <row r="280" spans="2:85" x14ac:dyDescent="0.2">
      <c r="B280" s="193"/>
      <c r="C280" s="193"/>
      <c r="D280" s="193"/>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c r="BM280" s="193"/>
      <c r="BN280" s="193"/>
      <c r="BO280" s="193"/>
      <c r="BP280" s="193"/>
      <c r="BQ280" s="193"/>
      <c r="BR280" s="193"/>
      <c r="BS280" s="193"/>
      <c r="BT280" s="193"/>
      <c r="BU280" s="193"/>
      <c r="BV280" s="193"/>
      <c r="BW280" s="193"/>
      <c r="BX280" s="193"/>
      <c r="BY280" s="193"/>
      <c r="BZ280" s="193"/>
      <c r="CA280" s="193"/>
      <c r="CB280" s="193"/>
      <c r="CC280" s="193"/>
      <c r="CD280" s="193"/>
      <c r="CE280" s="193"/>
      <c r="CF280" s="193"/>
      <c r="CG280" s="193"/>
    </row>
    <row r="281" spans="2:85" x14ac:dyDescent="0.2">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row>
    <row r="282" spans="2:85" x14ac:dyDescent="0.2">
      <c r="B282" s="193"/>
      <c r="C282" s="193"/>
      <c r="D282" s="193"/>
      <c r="E282" s="193"/>
      <c r="F282" s="193"/>
      <c r="G282" s="193"/>
      <c r="H282" s="193"/>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c r="BD282" s="193"/>
      <c r="BE282" s="193"/>
      <c r="BF282" s="193"/>
      <c r="BG282" s="193"/>
      <c r="BH282" s="193"/>
      <c r="BI282" s="193"/>
      <c r="BJ282" s="193"/>
      <c r="BK282" s="193"/>
      <c r="BL282" s="193"/>
      <c r="BM282" s="193"/>
      <c r="BN282" s="193"/>
      <c r="BO282" s="193"/>
      <c r="BP282" s="193"/>
      <c r="BQ282" s="193"/>
      <c r="BR282" s="193"/>
      <c r="BS282" s="193"/>
      <c r="BT282" s="193"/>
      <c r="BU282" s="193"/>
      <c r="BV282" s="193"/>
      <c r="BW282" s="193"/>
      <c r="BX282" s="193"/>
      <c r="BY282" s="193"/>
      <c r="BZ282" s="193"/>
      <c r="CA282" s="193"/>
      <c r="CB282" s="193"/>
      <c r="CC282" s="193"/>
      <c r="CD282" s="193"/>
      <c r="CE282" s="193"/>
      <c r="CF282" s="193"/>
      <c r="CG282" s="193"/>
    </row>
    <row r="283" spans="2:85" x14ac:dyDescent="0.2">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row>
    <row r="284" spans="2:85" x14ac:dyDescent="0.2">
      <c r="B284" s="193"/>
      <c r="C284" s="193"/>
      <c r="D284" s="193"/>
      <c r="E284" s="193"/>
      <c r="F284" s="193"/>
      <c r="G284" s="193"/>
      <c r="H284" s="193"/>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c r="BD284" s="193"/>
      <c r="BE284" s="193"/>
      <c r="BF284" s="193"/>
      <c r="BG284" s="193"/>
      <c r="BH284" s="193"/>
      <c r="BI284" s="193"/>
      <c r="BJ284" s="193"/>
      <c r="BK284" s="193"/>
      <c r="BL284" s="193"/>
      <c r="BM284" s="193"/>
      <c r="BN284" s="193"/>
      <c r="BO284" s="193"/>
      <c r="BP284" s="193"/>
      <c r="BQ284" s="193"/>
      <c r="BR284" s="193"/>
      <c r="BS284" s="193"/>
      <c r="BT284" s="193"/>
      <c r="BU284" s="193"/>
      <c r="BV284" s="193"/>
      <c r="BW284" s="193"/>
      <c r="BX284" s="193"/>
      <c r="BY284" s="193"/>
      <c r="BZ284" s="193"/>
      <c r="CA284" s="193"/>
      <c r="CB284" s="193"/>
      <c r="CC284" s="193"/>
      <c r="CD284" s="193"/>
      <c r="CE284" s="193"/>
      <c r="CF284" s="193"/>
      <c r="CG284" s="193"/>
    </row>
    <row r="285" spans="2:85" x14ac:dyDescent="0.2">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c r="BD285" s="193"/>
      <c r="BE285" s="193"/>
      <c r="BF285" s="193"/>
      <c r="BG285" s="193"/>
      <c r="BH285" s="193"/>
      <c r="BI285" s="193"/>
      <c r="BJ285" s="193"/>
      <c r="BK285" s="193"/>
      <c r="BL285" s="193"/>
      <c r="BM285" s="193"/>
      <c r="BN285" s="193"/>
      <c r="BO285" s="193"/>
      <c r="BP285" s="193"/>
      <c r="BQ285" s="193"/>
      <c r="BR285" s="193"/>
      <c r="BS285" s="193"/>
      <c r="BT285" s="193"/>
      <c r="BU285" s="193"/>
      <c r="BV285" s="193"/>
      <c r="BW285" s="193"/>
      <c r="BX285" s="193"/>
      <c r="BY285" s="193"/>
      <c r="BZ285" s="193"/>
      <c r="CA285" s="193"/>
      <c r="CB285" s="193"/>
      <c r="CC285" s="193"/>
      <c r="CD285" s="193"/>
      <c r="CE285" s="193"/>
      <c r="CF285" s="193"/>
      <c r="CG285" s="193"/>
    </row>
    <row r="286" spans="2:85" x14ac:dyDescent="0.2">
      <c r="B286" s="193"/>
      <c r="C286" s="193"/>
      <c r="D286" s="193"/>
      <c r="E286" s="193"/>
      <c r="F286" s="193"/>
      <c r="G286" s="193"/>
      <c r="H286" s="193"/>
      <c r="I286" s="193"/>
      <c r="J286" s="193"/>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c r="BD286" s="193"/>
      <c r="BE286" s="193"/>
      <c r="BF286" s="193"/>
      <c r="BG286" s="193"/>
      <c r="BH286" s="193"/>
      <c r="BI286" s="193"/>
      <c r="BJ286" s="193"/>
      <c r="BK286" s="193"/>
      <c r="BL286" s="193"/>
      <c r="BM286" s="193"/>
      <c r="BN286" s="193"/>
      <c r="BO286" s="193"/>
      <c r="BP286" s="193"/>
      <c r="BQ286" s="193"/>
      <c r="BR286" s="193"/>
      <c r="BS286" s="193"/>
      <c r="BT286" s="193"/>
      <c r="BU286" s="193"/>
      <c r="BV286" s="193"/>
      <c r="BW286" s="193"/>
      <c r="BX286" s="193"/>
      <c r="BY286" s="193"/>
      <c r="BZ286" s="193"/>
      <c r="CA286" s="193"/>
      <c r="CB286" s="193"/>
      <c r="CC286" s="193"/>
      <c r="CD286" s="193"/>
      <c r="CE286" s="193"/>
      <c r="CF286" s="193"/>
      <c r="CG286" s="193"/>
    </row>
    <row r="287" spans="2:85" x14ac:dyDescent="0.2">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c r="BD287" s="193"/>
      <c r="BE287" s="193"/>
      <c r="BF287" s="193"/>
      <c r="BG287" s="193"/>
      <c r="BH287" s="193"/>
      <c r="BI287" s="193"/>
      <c r="BJ287" s="193"/>
      <c r="BK287" s="193"/>
      <c r="BL287" s="193"/>
      <c r="BM287" s="193"/>
      <c r="BN287" s="193"/>
      <c r="BO287" s="193"/>
      <c r="BP287" s="193"/>
      <c r="BQ287" s="193"/>
      <c r="BR287" s="193"/>
      <c r="BS287" s="193"/>
      <c r="BT287" s="193"/>
      <c r="BU287" s="193"/>
      <c r="BV287" s="193"/>
      <c r="BW287" s="193"/>
      <c r="BX287" s="193"/>
      <c r="BY287" s="193"/>
      <c r="BZ287" s="193"/>
      <c r="CA287" s="193"/>
      <c r="CB287" s="193"/>
      <c r="CC287" s="193"/>
      <c r="CD287" s="193"/>
      <c r="CE287" s="193"/>
      <c r="CF287" s="193"/>
      <c r="CG287" s="193"/>
    </row>
    <row r="288" spans="2:85" x14ac:dyDescent="0.2">
      <c r="B288" s="193"/>
      <c r="C288" s="193"/>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c r="BD288" s="193"/>
      <c r="BE288" s="193"/>
      <c r="BF288" s="193"/>
      <c r="BG288" s="193"/>
      <c r="BH288" s="193"/>
      <c r="BI288" s="193"/>
      <c r="BJ288" s="193"/>
      <c r="BK288" s="193"/>
      <c r="BL288" s="193"/>
      <c r="BM288" s="193"/>
      <c r="BN288" s="193"/>
      <c r="BO288" s="193"/>
      <c r="BP288" s="193"/>
      <c r="BQ288" s="193"/>
      <c r="BR288" s="193"/>
      <c r="BS288" s="193"/>
      <c r="BT288" s="193"/>
      <c r="BU288" s="193"/>
      <c r="BV288" s="193"/>
      <c r="BW288" s="193"/>
      <c r="BX288" s="193"/>
      <c r="BY288" s="193"/>
      <c r="BZ288" s="193"/>
      <c r="CA288" s="193"/>
      <c r="CB288" s="193"/>
      <c r="CC288" s="193"/>
      <c r="CD288" s="193"/>
      <c r="CE288" s="193"/>
      <c r="CF288" s="193"/>
      <c r="CG288" s="193"/>
    </row>
    <row r="289" spans="2:85" x14ac:dyDescent="0.2">
      <c r="B289" s="193"/>
      <c r="C289" s="193"/>
      <c r="D289" s="193"/>
      <c r="E289" s="193"/>
      <c r="F289" s="193"/>
      <c r="G289" s="193"/>
      <c r="H289" s="193"/>
      <c r="I289" s="193"/>
      <c r="J289" s="193"/>
      <c r="K289" s="193"/>
      <c r="L289" s="193"/>
      <c r="M289" s="193"/>
      <c r="N289" s="193"/>
      <c r="O289" s="193"/>
      <c r="P289" s="193"/>
      <c r="Q289" s="193"/>
      <c r="R289" s="193"/>
      <c r="S289" s="193"/>
      <c r="T289" s="193"/>
      <c r="U289" s="193"/>
      <c r="V289" s="193"/>
      <c r="W289" s="193"/>
      <c r="X289" s="193"/>
      <c r="Y289" s="193"/>
      <c r="Z289" s="193"/>
      <c r="AA289" s="193"/>
      <c r="AB289" s="193"/>
      <c r="AC289" s="193"/>
      <c r="AD289" s="193"/>
      <c r="AE289" s="193"/>
      <c r="AF289" s="193"/>
      <c r="AG289" s="193"/>
      <c r="AH289" s="193"/>
      <c r="AI289" s="193"/>
      <c r="AJ289" s="193"/>
      <c r="AK289" s="193"/>
      <c r="AL289" s="193"/>
      <c r="AM289" s="193"/>
      <c r="AN289" s="193"/>
      <c r="AO289" s="193"/>
      <c r="AP289" s="193"/>
      <c r="AQ289" s="193"/>
      <c r="AR289" s="193"/>
      <c r="AS289" s="193"/>
      <c r="AT289" s="193"/>
      <c r="AU289" s="193"/>
      <c r="AV289" s="193"/>
      <c r="AW289" s="193"/>
      <c r="AX289" s="193"/>
      <c r="AY289" s="193"/>
      <c r="AZ289" s="193"/>
      <c r="BA289" s="193"/>
      <c r="BB289" s="193"/>
      <c r="BC289" s="193"/>
      <c r="BD289" s="193"/>
      <c r="BE289" s="193"/>
      <c r="BF289" s="193"/>
      <c r="BG289" s="193"/>
      <c r="BH289" s="193"/>
      <c r="BI289" s="193"/>
      <c r="BJ289" s="193"/>
      <c r="BK289" s="193"/>
      <c r="BL289" s="193"/>
      <c r="BM289" s="193"/>
      <c r="BN289" s="193"/>
      <c r="BO289" s="193"/>
      <c r="BP289" s="193"/>
      <c r="BQ289" s="193"/>
      <c r="BR289" s="193"/>
      <c r="BS289" s="193"/>
      <c r="BT289" s="193"/>
      <c r="BU289" s="193"/>
      <c r="BV289" s="193"/>
      <c r="BW289" s="193"/>
      <c r="BX289" s="193"/>
      <c r="BY289" s="193"/>
      <c r="BZ289" s="193"/>
      <c r="CA289" s="193"/>
      <c r="CB289" s="193"/>
      <c r="CC289" s="193"/>
      <c r="CD289" s="193"/>
      <c r="CE289" s="193"/>
      <c r="CF289" s="193"/>
      <c r="CG289" s="193"/>
    </row>
    <row r="290" spans="2:85" x14ac:dyDescent="0.2">
      <c r="B290" s="193"/>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93"/>
      <c r="BB290" s="193"/>
      <c r="BC290" s="193"/>
      <c r="BD290" s="193"/>
      <c r="BE290" s="193"/>
      <c r="BF290" s="193"/>
      <c r="BG290" s="193"/>
      <c r="BH290" s="193"/>
      <c r="BI290" s="193"/>
      <c r="BJ290" s="193"/>
      <c r="BK290" s="193"/>
      <c r="BL290" s="193"/>
      <c r="BM290" s="193"/>
      <c r="BN290" s="193"/>
      <c r="BO290" s="193"/>
      <c r="BP290" s="193"/>
      <c r="BQ290" s="193"/>
      <c r="BR290" s="193"/>
      <c r="BS290" s="193"/>
      <c r="BT290" s="193"/>
      <c r="BU290" s="193"/>
      <c r="BV290" s="193"/>
      <c r="BW290" s="193"/>
      <c r="BX290" s="193"/>
      <c r="BY290" s="193"/>
      <c r="BZ290" s="193"/>
      <c r="CA290" s="193"/>
      <c r="CB290" s="193"/>
      <c r="CC290" s="193"/>
      <c r="CD290" s="193"/>
      <c r="CE290" s="193"/>
      <c r="CF290" s="193"/>
      <c r="CG290" s="193"/>
    </row>
    <row r="291" spans="2:85" x14ac:dyDescent="0.2">
      <c r="B291" s="193"/>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93"/>
      <c r="BB291" s="193"/>
      <c r="BC291" s="193"/>
      <c r="BD291" s="193"/>
      <c r="BE291" s="193"/>
      <c r="BF291" s="193"/>
      <c r="BG291" s="193"/>
      <c r="BH291" s="193"/>
      <c r="BI291" s="193"/>
      <c r="BJ291" s="193"/>
      <c r="BK291" s="193"/>
      <c r="BL291" s="193"/>
      <c r="BM291" s="193"/>
      <c r="BN291" s="193"/>
      <c r="BO291" s="193"/>
      <c r="BP291" s="193"/>
      <c r="BQ291" s="193"/>
      <c r="BR291" s="193"/>
      <c r="BS291" s="193"/>
      <c r="BT291" s="193"/>
      <c r="BU291" s="193"/>
      <c r="BV291" s="193"/>
      <c r="BW291" s="193"/>
      <c r="BX291" s="193"/>
      <c r="BY291" s="193"/>
      <c r="BZ291" s="193"/>
      <c r="CA291" s="193"/>
      <c r="CB291" s="193"/>
      <c r="CC291" s="193"/>
      <c r="CD291" s="193"/>
      <c r="CE291" s="193"/>
      <c r="CF291" s="193"/>
      <c r="CG291" s="193"/>
    </row>
    <row r="292" spans="2:85" x14ac:dyDescent="0.2">
      <c r="B292" s="193"/>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c r="BD292" s="193"/>
      <c r="BE292" s="193"/>
      <c r="BF292" s="193"/>
      <c r="BG292" s="193"/>
      <c r="BH292" s="193"/>
      <c r="BI292" s="193"/>
      <c r="BJ292" s="193"/>
      <c r="BK292" s="193"/>
      <c r="BL292" s="193"/>
      <c r="BM292" s="193"/>
      <c r="BN292" s="193"/>
      <c r="BO292" s="193"/>
      <c r="BP292" s="193"/>
      <c r="BQ292" s="193"/>
      <c r="BR292" s="193"/>
      <c r="BS292" s="193"/>
      <c r="BT292" s="193"/>
      <c r="BU292" s="193"/>
      <c r="BV292" s="193"/>
      <c r="BW292" s="193"/>
      <c r="BX292" s="193"/>
      <c r="BY292" s="193"/>
      <c r="BZ292" s="193"/>
      <c r="CA292" s="193"/>
      <c r="CB292" s="193"/>
      <c r="CC292" s="193"/>
      <c r="CD292" s="193"/>
      <c r="CE292" s="193"/>
      <c r="CF292" s="193"/>
      <c r="CG292" s="193"/>
    </row>
    <row r="293" spans="2:85" x14ac:dyDescent="0.2">
      <c r="B293" s="193"/>
      <c r="C293" s="193"/>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c r="BD293" s="193"/>
      <c r="BE293" s="193"/>
      <c r="BF293" s="193"/>
      <c r="BG293" s="193"/>
      <c r="BH293" s="193"/>
      <c r="BI293" s="193"/>
      <c r="BJ293" s="193"/>
      <c r="BK293" s="193"/>
      <c r="BL293" s="193"/>
      <c r="BM293" s="193"/>
      <c r="BN293" s="193"/>
      <c r="BO293" s="193"/>
      <c r="BP293" s="193"/>
      <c r="BQ293" s="193"/>
      <c r="BR293" s="193"/>
      <c r="BS293" s="193"/>
      <c r="BT293" s="193"/>
      <c r="BU293" s="193"/>
      <c r="BV293" s="193"/>
      <c r="BW293" s="193"/>
      <c r="BX293" s="193"/>
      <c r="BY293" s="193"/>
      <c r="BZ293" s="193"/>
      <c r="CA293" s="193"/>
      <c r="CB293" s="193"/>
      <c r="CC293" s="193"/>
      <c r="CD293" s="193"/>
      <c r="CE293" s="193"/>
      <c r="CF293" s="193"/>
      <c r="CG293" s="193"/>
    </row>
    <row r="294" spans="2:85" x14ac:dyDescent="0.2">
      <c r="B294" s="193"/>
      <c r="C294" s="193"/>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c r="BD294" s="193"/>
      <c r="BE294" s="193"/>
      <c r="BF294" s="193"/>
      <c r="BG294" s="193"/>
      <c r="BH294" s="193"/>
      <c r="BI294" s="193"/>
      <c r="BJ294" s="193"/>
      <c r="BK294" s="193"/>
      <c r="BL294" s="193"/>
      <c r="BM294" s="193"/>
      <c r="BN294" s="193"/>
      <c r="BO294" s="193"/>
      <c r="BP294" s="193"/>
      <c r="BQ294" s="193"/>
      <c r="BR294" s="193"/>
      <c r="BS294" s="193"/>
      <c r="BT294" s="193"/>
      <c r="BU294" s="193"/>
      <c r="BV294" s="193"/>
      <c r="BW294" s="193"/>
      <c r="BX294" s="193"/>
      <c r="BY294" s="193"/>
      <c r="BZ294" s="193"/>
      <c r="CA294" s="193"/>
      <c r="CB294" s="193"/>
      <c r="CC294" s="193"/>
      <c r="CD294" s="193"/>
      <c r="CE294" s="193"/>
      <c r="CF294" s="193"/>
      <c r="CG294" s="193"/>
    </row>
    <row r="295" spans="2:85" x14ac:dyDescent="0.2">
      <c r="B295" s="193"/>
      <c r="C295" s="193"/>
      <c r="D295" s="193"/>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row>
    <row r="296" spans="2:85" x14ac:dyDescent="0.2">
      <c r="B296" s="193"/>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93"/>
      <c r="AR296" s="193"/>
      <c r="AS296" s="193"/>
      <c r="AT296" s="193"/>
      <c r="AU296" s="193"/>
      <c r="AV296" s="193"/>
      <c r="AW296" s="193"/>
      <c r="AX296" s="193"/>
      <c r="AY296" s="193"/>
      <c r="AZ296" s="193"/>
      <c r="BA296" s="193"/>
      <c r="BB296" s="193"/>
      <c r="BC296" s="193"/>
      <c r="BD296" s="193"/>
      <c r="BE296" s="193"/>
      <c r="BF296" s="193"/>
      <c r="BG296" s="193"/>
      <c r="BH296" s="193"/>
      <c r="BI296" s="193"/>
      <c r="BJ296" s="193"/>
      <c r="BK296" s="193"/>
      <c r="BL296" s="193"/>
      <c r="BM296" s="193"/>
      <c r="BN296" s="193"/>
      <c r="BO296" s="193"/>
      <c r="BP296" s="193"/>
      <c r="BQ296" s="193"/>
      <c r="BR296" s="193"/>
      <c r="BS296" s="193"/>
      <c r="BT296" s="193"/>
      <c r="BU296" s="193"/>
      <c r="BV296" s="193"/>
      <c r="BW296" s="193"/>
      <c r="BX296" s="193"/>
      <c r="BY296" s="193"/>
      <c r="BZ296" s="193"/>
      <c r="CA296" s="193"/>
      <c r="CB296" s="193"/>
      <c r="CC296" s="193"/>
      <c r="CD296" s="193"/>
      <c r="CE296" s="193"/>
      <c r="CF296" s="193"/>
      <c r="CG296" s="193"/>
    </row>
    <row r="297" spans="2:85" x14ac:dyDescent="0.2">
      <c r="B297" s="193"/>
      <c r="C297" s="193"/>
      <c r="D297" s="193"/>
      <c r="E297" s="193"/>
      <c r="F297" s="193"/>
      <c r="G297" s="193"/>
      <c r="H297" s="193"/>
      <c r="I297" s="193"/>
      <c r="J297" s="193"/>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c r="BD297" s="193"/>
      <c r="BE297" s="193"/>
      <c r="BF297" s="193"/>
      <c r="BG297" s="193"/>
      <c r="BH297" s="193"/>
      <c r="BI297" s="193"/>
      <c r="BJ297" s="193"/>
      <c r="BK297" s="193"/>
      <c r="BL297" s="193"/>
      <c r="BM297" s="193"/>
      <c r="BN297" s="193"/>
      <c r="BO297" s="193"/>
      <c r="BP297" s="193"/>
      <c r="BQ297" s="193"/>
      <c r="BR297" s="193"/>
      <c r="BS297" s="193"/>
      <c r="BT297" s="193"/>
      <c r="BU297" s="193"/>
      <c r="BV297" s="193"/>
      <c r="BW297" s="193"/>
      <c r="BX297" s="193"/>
      <c r="BY297" s="193"/>
      <c r="BZ297" s="193"/>
      <c r="CA297" s="193"/>
      <c r="CB297" s="193"/>
      <c r="CC297" s="193"/>
      <c r="CD297" s="193"/>
      <c r="CE297" s="193"/>
      <c r="CF297" s="193"/>
      <c r="CG297" s="193"/>
    </row>
    <row r="298" spans="2:85" x14ac:dyDescent="0.2">
      <c r="B298" s="193"/>
      <c r="C298" s="193"/>
      <c r="D298" s="193"/>
      <c r="E298" s="193"/>
      <c r="F298" s="193"/>
      <c r="G298" s="193"/>
      <c r="H298" s="193"/>
      <c r="I298" s="193"/>
      <c r="J298" s="193"/>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93"/>
      <c r="AQ298" s="193"/>
      <c r="AR298" s="193"/>
      <c r="AS298" s="193"/>
      <c r="AT298" s="193"/>
      <c r="AU298" s="193"/>
      <c r="AV298" s="193"/>
      <c r="AW298" s="193"/>
      <c r="AX298" s="193"/>
      <c r="AY298" s="193"/>
      <c r="AZ298" s="193"/>
      <c r="BA298" s="193"/>
      <c r="BB298" s="193"/>
      <c r="BC298" s="193"/>
      <c r="BD298" s="193"/>
      <c r="BE298" s="193"/>
      <c r="BF298" s="193"/>
      <c r="BG298" s="193"/>
      <c r="BH298" s="193"/>
      <c r="BI298" s="193"/>
      <c r="BJ298" s="193"/>
      <c r="BK298" s="193"/>
      <c r="BL298" s="193"/>
      <c r="BM298" s="193"/>
      <c r="BN298" s="193"/>
      <c r="BO298" s="193"/>
      <c r="BP298" s="193"/>
      <c r="BQ298" s="193"/>
      <c r="BR298" s="193"/>
      <c r="BS298" s="193"/>
      <c r="BT298" s="193"/>
      <c r="BU298" s="193"/>
      <c r="BV298" s="193"/>
      <c r="BW298" s="193"/>
      <c r="BX298" s="193"/>
      <c r="BY298" s="193"/>
      <c r="BZ298" s="193"/>
      <c r="CA298" s="193"/>
      <c r="CB298" s="193"/>
      <c r="CC298" s="193"/>
      <c r="CD298" s="193"/>
      <c r="CE298" s="193"/>
      <c r="CF298" s="193"/>
      <c r="CG298" s="193"/>
    </row>
    <row r="299" spans="2:85" x14ac:dyDescent="0.2">
      <c r="B299" s="193"/>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93"/>
      <c r="AR299" s="193"/>
      <c r="AS299" s="193"/>
      <c r="AT299" s="193"/>
      <c r="AU299" s="193"/>
      <c r="AV299" s="193"/>
      <c r="AW299" s="193"/>
      <c r="AX299" s="193"/>
      <c r="AY299" s="193"/>
      <c r="AZ299" s="193"/>
      <c r="BA299" s="193"/>
      <c r="BB299" s="193"/>
      <c r="BC299" s="193"/>
      <c r="BD299" s="193"/>
      <c r="BE299" s="193"/>
      <c r="BF299" s="193"/>
      <c r="BG299" s="193"/>
      <c r="BH299" s="193"/>
      <c r="BI299" s="193"/>
      <c r="BJ299" s="193"/>
      <c r="BK299" s="193"/>
      <c r="BL299" s="193"/>
      <c r="BM299" s="193"/>
      <c r="BN299" s="193"/>
      <c r="BO299" s="193"/>
      <c r="BP299" s="193"/>
      <c r="BQ299" s="193"/>
      <c r="BR299" s="193"/>
      <c r="BS299" s="193"/>
      <c r="BT299" s="193"/>
      <c r="BU299" s="193"/>
      <c r="BV299" s="193"/>
      <c r="BW299" s="193"/>
      <c r="BX299" s="193"/>
      <c r="BY299" s="193"/>
      <c r="BZ299" s="193"/>
      <c r="CA299" s="193"/>
      <c r="CB299" s="193"/>
      <c r="CC299" s="193"/>
      <c r="CD299" s="193"/>
      <c r="CE299" s="193"/>
      <c r="CF299" s="193"/>
      <c r="CG299" s="193"/>
    </row>
    <row r="300" spans="2:85" x14ac:dyDescent="0.2">
      <c r="B300" s="193"/>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c r="BD300" s="193"/>
      <c r="BE300" s="193"/>
      <c r="BF300" s="193"/>
      <c r="BG300" s="193"/>
      <c r="BH300" s="193"/>
      <c r="BI300" s="193"/>
      <c r="BJ300" s="193"/>
      <c r="BK300" s="193"/>
      <c r="BL300" s="193"/>
      <c r="BM300" s="193"/>
      <c r="BN300" s="193"/>
      <c r="BO300" s="193"/>
      <c r="BP300" s="193"/>
      <c r="BQ300" s="193"/>
      <c r="BR300" s="193"/>
      <c r="BS300" s="193"/>
      <c r="BT300" s="193"/>
      <c r="BU300" s="193"/>
      <c r="BV300" s="193"/>
      <c r="BW300" s="193"/>
      <c r="BX300" s="193"/>
      <c r="BY300" s="193"/>
      <c r="BZ300" s="193"/>
      <c r="CA300" s="193"/>
      <c r="CB300" s="193"/>
      <c r="CC300" s="193"/>
      <c r="CD300" s="193"/>
      <c r="CE300" s="193"/>
      <c r="CF300" s="193"/>
      <c r="CG300" s="193"/>
    </row>
    <row r="301" spans="2:85" x14ac:dyDescent="0.2">
      <c r="B301" s="193"/>
      <c r="C301" s="193"/>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c r="BD301" s="193"/>
      <c r="BE301" s="193"/>
      <c r="BF301" s="193"/>
      <c r="BG301" s="193"/>
      <c r="BH301" s="193"/>
      <c r="BI301" s="193"/>
      <c r="BJ301" s="193"/>
      <c r="BK301" s="193"/>
      <c r="BL301" s="193"/>
      <c r="BM301" s="193"/>
      <c r="BN301" s="193"/>
      <c r="BO301" s="193"/>
      <c r="BP301" s="193"/>
      <c r="BQ301" s="193"/>
      <c r="BR301" s="193"/>
      <c r="BS301" s="193"/>
      <c r="BT301" s="193"/>
      <c r="BU301" s="193"/>
      <c r="BV301" s="193"/>
      <c r="BW301" s="193"/>
      <c r="BX301" s="193"/>
      <c r="BY301" s="193"/>
      <c r="BZ301" s="193"/>
      <c r="CA301" s="193"/>
      <c r="CB301" s="193"/>
      <c r="CC301" s="193"/>
      <c r="CD301" s="193"/>
      <c r="CE301" s="193"/>
      <c r="CF301" s="193"/>
      <c r="CG301" s="193"/>
    </row>
    <row r="302" spans="2:85" x14ac:dyDescent="0.2">
      <c r="B302" s="193"/>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c r="BD302" s="193"/>
      <c r="BE302" s="193"/>
      <c r="BF302" s="193"/>
      <c r="BG302" s="193"/>
      <c r="BH302" s="193"/>
      <c r="BI302" s="193"/>
      <c r="BJ302" s="193"/>
      <c r="BK302" s="193"/>
      <c r="BL302" s="193"/>
      <c r="BM302" s="193"/>
      <c r="BN302" s="193"/>
      <c r="BO302" s="193"/>
      <c r="BP302" s="193"/>
      <c r="BQ302" s="193"/>
      <c r="BR302" s="193"/>
      <c r="BS302" s="193"/>
      <c r="BT302" s="193"/>
      <c r="BU302" s="193"/>
      <c r="BV302" s="193"/>
      <c r="BW302" s="193"/>
      <c r="BX302" s="193"/>
      <c r="BY302" s="193"/>
      <c r="BZ302" s="193"/>
      <c r="CA302" s="193"/>
      <c r="CB302" s="193"/>
      <c r="CC302" s="193"/>
      <c r="CD302" s="193"/>
      <c r="CE302" s="193"/>
      <c r="CF302" s="193"/>
      <c r="CG302" s="193"/>
    </row>
    <row r="303" spans="2:85" x14ac:dyDescent="0.2">
      <c r="B303" s="193"/>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c r="BD303" s="193"/>
      <c r="BE303" s="193"/>
      <c r="BF303" s="193"/>
      <c r="BG303" s="193"/>
      <c r="BH303" s="193"/>
      <c r="BI303" s="193"/>
      <c r="BJ303" s="193"/>
      <c r="BK303" s="193"/>
      <c r="BL303" s="193"/>
      <c r="BM303" s="193"/>
      <c r="BN303" s="193"/>
      <c r="BO303" s="193"/>
      <c r="BP303" s="193"/>
      <c r="BQ303" s="193"/>
      <c r="BR303" s="193"/>
      <c r="BS303" s="193"/>
      <c r="BT303" s="193"/>
      <c r="BU303" s="193"/>
      <c r="BV303" s="193"/>
      <c r="BW303" s="193"/>
      <c r="BX303" s="193"/>
      <c r="BY303" s="193"/>
      <c r="BZ303" s="193"/>
      <c r="CA303" s="193"/>
      <c r="CB303" s="193"/>
      <c r="CC303" s="193"/>
      <c r="CD303" s="193"/>
      <c r="CE303" s="193"/>
      <c r="CF303" s="193"/>
      <c r="CG303" s="193"/>
    </row>
    <row r="304" spans="2:85" x14ac:dyDescent="0.2">
      <c r="B304" s="193"/>
      <c r="C304" s="193"/>
      <c r="D304" s="193"/>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c r="BD304" s="193"/>
      <c r="BE304" s="193"/>
      <c r="BF304" s="193"/>
      <c r="BG304" s="193"/>
      <c r="BH304" s="193"/>
      <c r="BI304" s="193"/>
      <c r="BJ304" s="193"/>
      <c r="BK304" s="193"/>
      <c r="BL304" s="193"/>
      <c r="BM304" s="193"/>
      <c r="BN304" s="193"/>
      <c r="BO304" s="193"/>
      <c r="BP304" s="193"/>
      <c r="BQ304" s="193"/>
      <c r="BR304" s="193"/>
      <c r="BS304" s="193"/>
      <c r="BT304" s="193"/>
      <c r="BU304" s="193"/>
      <c r="BV304" s="193"/>
      <c r="BW304" s="193"/>
      <c r="BX304" s="193"/>
      <c r="BY304" s="193"/>
      <c r="BZ304" s="193"/>
      <c r="CA304" s="193"/>
      <c r="CB304" s="193"/>
      <c r="CC304" s="193"/>
      <c r="CD304" s="193"/>
      <c r="CE304" s="193"/>
      <c r="CF304" s="193"/>
      <c r="CG304" s="193"/>
    </row>
    <row r="305" spans="2:85" x14ac:dyDescent="0.2">
      <c r="B305" s="193"/>
      <c r="C305" s="193"/>
      <c r="D305" s="193"/>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c r="BD305" s="193"/>
      <c r="BE305" s="193"/>
      <c r="BF305" s="193"/>
      <c r="BG305" s="193"/>
      <c r="BH305" s="193"/>
      <c r="BI305" s="193"/>
      <c r="BJ305" s="193"/>
      <c r="BK305" s="193"/>
      <c r="BL305" s="193"/>
      <c r="BM305" s="193"/>
      <c r="BN305" s="193"/>
      <c r="BO305" s="193"/>
      <c r="BP305" s="193"/>
      <c r="BQ305" s="193"/>
      <c r="BR305" s="193"/>
      <c r="BS305" s="193"/>
      <c r="BT305" s="193"/>
      <c r="BU305" s="193"/>
      <c r="BV305" s="193"/>
      <c r="BW305" s="193"/>
      <c r="BX305" s="193"/>
      <c r="BY305" s="193"/>
      <c r="BZ305" s="193"/>
      <c r="CA305" s="193"/>
      <c r="CB305" s="193"/>
      <c r="CC305" s="193"/>
      <c r="CD305" s="193"/>
      <c r="CE305" s="193"/>
      <c r="CF305" s="193"/>
      <c r="CG305" s="193"/>
    </row>
    <row r="306" spans="2:85" x14ac:dyDescent="0.2">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c r="BD306" s="193"/>
      <c r="BE306" s="193"/>
      <c r="BF306" s="193"/>
      <c r="BG306" s="193"/>
      <c r="BH306" s="193"/>
      <c r="BI306" s="193"/>
      <c r="BJ306" s="193"/>
      <c r="BK306" s="193"/>
      <c r="BL306" s="193"/>
      <c r="BM306" s="193"/>
      <c r="BN306" s="193"/>
      <c r="BO306" s="193"/>
      <c r="BP306" s="193"/>
      <c r="BQ306" s="193"/>
      <c r="BR306" s="193"/>
      <c r="BS306" s="193"/>
      <c r="BT306" s="193"/>
      <c r="BU306" s="193"/>
      <c r="BV306" s="193"/>
      <c r="BW306" s="193"/>
      <c r="BX306" s="193"/>
      <c r="BY306" s="193"/>
      <c r="BZ306" s="193"/>
      <c r="CA306" s="193"/>
      <c r="CB306" s="193"/>
      <c r="CC306" s="193"/>
      <c r="CD306" s="193"/>
      <c r="CE306" s="193"/>
      <c r="CF306" s="193"/>
      <c r="CG306" s="193"/>
    </row>
    <row r="307" spans="2:85" x14ac:dyDescent="0.2">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c r="BD307" s="193"/>
      <c r="BE307" s="193"/>
      <c r="BF307" s="193"/>
      <c r="BG307" s="193"/>
      <c r="BH307" s="193"/>
      <c r="BI307" s="193"/>
      <c r="BJ307" s="193"/>
      <c r="BK307" s="193"/>
      <c r="BL307" s="193"/>
      <c r="BM307" s="193"/>
      <c r="BN307" s="193"/>
      <c r="BO307" s="193"/>
      <c r="BP307" s="193"/>
      <c r="BQ307" s="193"/>
      <c r="BR307" s="193"/>
      <c r="BS307" s="193"/>
      <c r="BT307" s="193"/>
      <c r="BU307" s="193"/>
      <c r="BV307" s="193"/>
      <c r="BW307" s="193"/>
      <c r="BX307" s="193"/>
      <c r="BY307" s="193"/>
      <c r="BZ307" s="193"/>
      <c r="CA307" s="193"/>
      <c r="CB307" s="193"/>
      <c r="CC307" s="193"/>
      <c r="CD307" s="193"/>
      <c r="CE307" s="193"/>
      <c r="CF307" s="193"/>
      <c r="CG307" s="193"/>
    </row>
    <row r="308" spans="2:85" x14ac:dyDescent="0.2">
      <c r="B308" s="193"/>
      <c r="C308" s="193"/>
      <c r="D308" s="193"/>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3"/>
      <c r="BQ308" s="193"/>
      <c r="BR308" s="193"/>
      <c r="BS308" s="193"/>
      <c r="BT308" s="193"/>
      <c r="BU308" s="193"/>
      <c r="BV308" s="193"/>
      <c r="BW308" s="193"/>
      <c r="BX308" s="193"/>
      <c r="BY308" s="193"/>
      <c r="BZ308" s="193"/>
      <c r="CA308" s="193"/>
      <c r="CB308" s="193"/>
      <c r="CC308" s="193"/>
      <c r="CD308" s="193"/>
      <c r="CE308" s="193"/>
      <c r="CF308" s="193"/>
      <c r="CG308" s="193"/>
    </row>
    <row r="309" spans="2:85" x14ac:dyDescent="0.2">
      <c r="B309" s="193"/>
      <c r="C309" s="193"/>
      <c r="D309" s="193"/>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c r="BD309" s="193"/>
      <c r="BE309" s="193"/>
      <c r="BF309" s="193"/>
      <c r="BG309" s="193"/>
      <c r="BH309" s="193"/>
      <c r="BI309" s="193"/>
      <c r="BJ309" s="193"/>
      <c r="BK309" s="193"/>
      <c r="BL309" s="193"/>
      <c r="BM309" s="193"/>
      <c r="BN309" s="193"/>
      <c r="BO309" s="193"/>
      <c r="BP309" s="193"/>
      <c r="BQ309" s="193"/>
      <c r="BR309" s="193"/>
      <c r="BS309" s="193"/>
      <c r="BT309" s="193"/>
      <c r="BU309" s="193"/>
      <c r="BV309" s="193"/>
      <c r="BW309" s="193"/>
      <c r="BX309" s="193"/>
      <c r="BY309" s="193"/>
      <c r="BZ309" s="193"/>
      <c r="CA309" s="193"/>
      <c r="CB309" s="193"/>
      <c r="CC309" s="193"/>
      <c r="CD309" s="193"/>
      <c r="CE309" s="193"/>
      <c r="CF309" s="193"/>
      <c r="CG309" s="193"/>
    </row>
    <row r="310" spans="2:85" x14ac:dyDescent="0.2">
      <c r="B310" s="193"/>
      <c r="C310" s="193"/>
      <c r="D310" s="193"/>
      <c r="E310" s="193"/>
      <c r="F310" s="193"/>
      <c r="G310" s="193"/>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c r="BD310" s="193"/>
      <c r="BE310" s="193"/>
      <c r="BF310" s="193"/>
      <c r="BG310" s="193"/>
      <c r="BH310" s="193"/>
      <c r="BI310" s="193"/>
      <c r="BJ310" s="193"/>
      <c r="BK310" s="193"/>
      <c r="BL310" s="193"/>
      <c r="BM310" s="193"/>
      <c r="BN310" s="193"/>
      <c r="BO310" s="193"/>
      <c r="BP310" s="193"/>
      <c r="BQ310" s="193"/>
      <c r="BR310" s="193"/>
      <c r="BS310" s="193"/>
      <c r="BT310" s="193"/>
      <c r="BU310" s="193"/>
      <c r="BV310" s="193"/>
      <c r="BW310" s="193"/>
      <c r="BX310" s="193"/>
      <c r="BY310" s="193"/>
      <c r="BZ310" s="193"/>
      <c r="CA310" s="193"/>
      <c r="CB310" s="193"/>
      <c r="CC310" s="193"/>
      <c r="CD310" s="193"/>
      <c r="CE310" s="193"/>
      <c r="CF310" s="193"/>
      <c r="CG310" s="193"/>
    </row>
    <row r="311" spans="2:85" x14ac:dyDescent="0.2">
      <c r="B311" s="193"/>
      <c r="C311" s="193"/>
      <c r="D311" s="193"/>
      <c r="E311" s="193"/>
      <c r="F311" s="193"/>
      <c r="G311" s="193"/>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3"/>
      <c r="AY311" s="193"/>
      <c r="AZ311" s="193"/>
      <c r="BA311" s="193"/>
      <c r="BB311" s="193"/>
      <c r="BC311" s="193"/>
      <c r="BD311" s="193"/>
      <c r="BE311" s="193"/>
      <c r="BF311" s="193"/>
      <c r="BG311" s="193"/>
      <c r="BH311" s="193"/>
      <c r="BI311" s="193"/>
      <c r="BJ311" s="193"/>
      <c r="BK311" s="193"/>
      <c r="BL311" s="193"/>
      <c r="BM311" s="193"/>
      <c r="BN311" s="193"/>
      <c r="BO311" s="193"/>
      <c r="BP311" s="193"/>
      <c r="BQ311" s="193"/>
      <c r="BR311" s="193"/>
      <c r="BS311" s="193"/>
      <c r="BT311" s="193"/>
      <c r="BU311" s="193"/>
      <c r="BV311" s="193"/>
      <c r="BW311" s="193"/>
      <c r="BX311" s="193"/>
      <c r="BY311" s="193"/>
      <c r="BZ311" s="193"/>
      <c r="CA311" s="193"/>
      <c r="CB311" s="193"/>
      <c r="CC311" s="193"/>
      <c r="CD311" s="193"/>
      <c r="CE311" s="193"/>
      <c r="CF311" s="193"/>
      <c r="CG311" s="193"/>
    </row>
    <row r="312" spans="2:85" x14ac:dyDescent="0.2">
      <c r="B312" s="193"/>
      <c r="C312" s="193"/>
      <c r="D312" s="193"/>
      <c r="E312" s="193"/>
      <c r="F312" s="193"/>
      <c r="G312" s="193"/>
      <c r="H312" s="193"/>
      <c r="I312" s="193"/>
      <c r="J312" s="193"/>
      <c r="K312" s="193"/>
      <c r="L312" s="193"/>
      <c r="M312" s="193"/>
      <c r="N312" s="193"/>
      <c r="O312" s="193"/>
      <c r="P312" s="193"/>
      <c r="Q312" s="193"/>
      <c r="R312" s="193"/>
      <c r="S312" s="193"/>
      <c r="T312" s="193"/>
      <c r="U312" s="193"/>
      <c r="V312" s="193"/>
      <c r="W312" s="193"/>
      <c r="X312" s="193"/>
      <c r="Y312" s="193"/>
      <c r="Z312" s="193"/>
      <c r="AA312" s="193"/>
      <c r="AB312" s="193"/>
      <c r="AC312" s="193"/>
      <c r="AD312" s="193"/>
      <c r="AE312" s="193"/>
      <c r="AF312" s="193"/>
      <c r="AG312" s="193"/>
      <c r="AH312" s="193"/>
      <c r="AI312" s="193"/>
      <c r="AJ312" s="193"/>
      <c r="AK312" s="193"/>
      <c r="AL312" s="193"/>
      <c r="AM312" s="193"/>
      <c r="AN312" s="193"/>
      <c r="AO312" s="193"/>
      <c r="AP312" s="193"/>
      <c r="AQ312" s="193"/>
      <c r="AR312" s="193"/>
      <c r="AS312" s="193"/>
      <c r="AT312" s="193"/>
      <c r="AU312" s="193"/>
      <c r="AV312" s="193"/>
      <c r="AW312" s="193"/>
      <c r="AX312" s="193"/>
      <c r="AY312" s="193"/>
      <c r="AZ312" s="193"/>
      <c r="BA312" s="193"/>
      <c r="BB312" s="193"/>
      <c r="BC312" s="193"/>
      <c r="BD312" s="193"/>
      <c r="BE312" s="193"/>
      <c r="BF312" s="193"/>
      <c r="BG312" s="193"/>
      <c r="BH312" s="193"/>
      <c r="BI312" s="193"/>
      <c r="BJ312" s="193"/>
      <c r="BK312" s="193"/>
      <c r="BL312" s="193"/>
      <c r="BM312" s="193"/>
      <c r="BN312" s="193"/>
      <c r="BO312" s="193"/>
      <c r="BP312" s="193"/>
      <c r="BQ312" s="193"/>
      <c r="BR312" s="193"/>
      <c r="BS312" s="193"/>
      <c r="BT312" s="193"/>
      <c r="BU312" s="193"/>
      <c r="BV312" s="193"/>
      <c r="BW312" s="193"/>
      <c r="BX312" s="193"/>
      <c r="BY312" s="193"/>
      <c r="BZ312" s="193"/>
      <c r="CA312" s="193"/>
      <c r="CB312" s="193"/>
      <c r="CC312" s="193"/>
      <c r="CD312" s="193"/>
      <c r="CE312" s="193"/>
      <c r="CF312" s="193"/>
      <c r="CG312" s="193"/>
    </row>
    <row r="313" spans="2:85" x14ac:dyDescent="0.2">
      <c r="B313" s="193"/>
      <c r="C313" s="193"/>
      <c r="D313" s="193"/>
      <c r="E313" s="193"/>
      <c r="F313" s="193"/>
      <c r="G313" s="193"/>
      <c r="H313" s="193"/>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c r="AR313" s="193"/>
      <c r="AS313" s="193"/>
      <c r="AT313" s="193"/>
      <c r="AU313" s="193"/>
      <c r="AV313" s="193"/>
      <c r="AW313" s="193"/>
      <c r="AX313" s="193"/>
      <c r="AY313" s="193"/>
      <c r="AZ313" s="193"/>
      <c r="BA313" s="193"/>
      <c r="BB313" s="193"/>
      <c r="BC313" s="193"/>
      <c r="BD313" s="193"/>
      <c r="BE313" s="193"/>
      <c r="BF313" s="193"/>
      <c r="BG313" s="193"/>
      <c r="BH313" s="193"/>
      <c r="BI313" s="193"/>
      <c r="BJ313" s="193"/>
      <c r="BK313" s="193"/>
      <c r="BL313" s="193"/>
      <c r="BM313" s="193"/>
      <c r="BN313" s="193"/>
      <c r="BO313" s="193"/>
      <c r="BP313" s="193"/>
      <c r="BQ313" s="193"/>
      <c r="BR313" s="193"/>
      <c r="BS313" s="193"/>
      <c r="BT313" s="193"/>
      <c r="BU313" s="193"/>
      <c r="BV313" s="193"/>
      <c r="BW313" s="193"/>
      <c r="BX313" s="193"/>
      <c r="BY313" s="193"/>
      <c r="BZ313" s="193"/>
      <c r="CA313" s="193"/>
      <c r="CB313" s="193"/>
      <c r="CC313" s="193"/>
      <c r="CD313" s="193"/>
      <c r="CE313" s="193"/>
      <c r="CF313" s="193"/>
      <c r="CG313" s="193"/>
    </row>
    <row r="314" spans="2:85" x14ac:dyDescent="0.2">
      <c r="B314" s="193"/>
      <c r="C314" s="193"/>
      <c r="D314" s="193"/>
      <c r="E314" s="193"/>
      <c r="F314" s="193"/>
      <c r="G314" s="193"/>
      <c r="H314" s="193"/>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3"/>
      <c r="AY314" s="193"/>
      <c r="AZ314" s="193"/>
      <c r="BA314" s="193"/>
      <c r="BB314" s="193"/>
      <c r="BC314" s="193"/>
      <c r="BD314" s="193"/>
      <c r="BE314" s="193"/>
      <c r="BF314" s="193"/>
      <c r="BG314" s="193"/>
      <c r="BH314" s="193"/>
      <c r="BI314" s="193"/>
      <c r="BJ314" s="193"/>
      <c r="BK314" s="193"/>
      <c r="BL314" s="193"/>
      <c r="BM314" s="193"/>
      <c r="BN314" s="193"/>
      <c r="BO314" s="193"/>
      <c r="BP314" s="193"/>
      <c r="BQ314" s="193"/>
      <c r="BR314" s="193"/>
      <c r="BS314" s="193"/>
      <c r="BT314" s="193"/>
      <c r="BU314" s="193"/>
      <c r="BV314" s="193"/>
      <c r="BW314" s="193"/>
      <c r="BX314" s="193"/>
      <c r="BY314" s="193"/>
      <c r="BZ314" s="193"/>
      <c r="CA314" s="193"/>
      <c r="CB314" s="193"/>
      <c r="CC314" s="193"/>
      <c r="CD314" s="193"/>
      <c r="CE314" s="193"/>
      <c r="CF314" s="193"/>
      <c r="CG314" s="193"/>
    </row>
    <row r="315" spans="2:85" x14ac:dyDescent="0.2">
      <c r="B315" s="193"/>
      <c r="C315" s="193"/>
      <c r="D315" s="193"/>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193"/>
      <c r="BA315" s="193"/>
      <c r="BB315" s="193"/>
      <c r="BC315" s="193"/>
      <c r="BD315" s="193"/>
      <c r="BE315" s="193"/>
      <c r="BF315" s="193"/>
      <c r="BG315" s="193"/>
      <c r="BH315" s="193"/>
      <c r="BI315" s="193"/>
      <c r="BJ315" s="193"/>
      <c r="BK315" s="193"/>
      <c r="BL315" s="193"/>
      <c r="BM315" s="193"/>
      <c r="BN315" s="193"/>
      <c r="BO315" s="193"/>
      <c r="BP315" s="193"/>
      <c r="BQ315" s="193"/>
      <c r="BR315" s="193"/>
      <c r="BS315" s="193"/>
      <c r="BT315" s="193"/>
      <c r="BU315" s="193"/>
      <c r="BV315" s="193"/>
      <c r="BW315" s="193"/>
      <c r="BX315" s="193"/>
      <c r="BY315" s="193"/>
      <c r="BZ315" s="193"/>
      <c r="CA315" s="193"/>
      <c r="CB315" s="193"/>
      <c r="CC315" s="193"/>
      <c r="CD315" s="193"/>
      <c r="CE315" s="193"/>
      <c r="CF315" s="193"/>
      <c r="CG315" s="193"/>
    </row>
    <row r="316" spans="2:85" x14ac:dyDescent="0.2">
      <c r="B316" s="193"/>
      <c r="C316" s="193"/>
      <c r="D316" s="193"/>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193"/>
      <c r="BA316" s="193"/>
      <c r="BB316" s="193"/>
      <c r="BC316" s="193"/>
      <c r="BD316" s="193"/>
      <c r="BE316" s="193"/>
      <c r="BF316" s="193"/>
      <c r="BG316" s="193"/>
      <c r="BH316" s="193"/>
      <c r="BI316" s="193"/>
      <c r="BJ316" s="193"/>
      <c r="BK316" s="193"/>
      <c r="BL316" s="193"/>
      <c r="BM316" s="193"/>
      <c r="BN316" s="193"/>
      <c r="BO316" s="193"/>
      <c r="BP316" s="193"/>
      <c r="BQ316" s="193"/>
      <c r="BR316" s="193"/>
      <c r="BS316" s="193"/>
      <c r="BT316" s="193"/>
      <c r="BU316" s="193"/>
      <c r="BV316" s="193"/>
      <c r="BW316" s="193"/>
      <c r="BX316" s="193"/>
      <c r="BY316" s="193"/>
      <c r="BZ316" s="193"/>
      <c r="CA316" s="193"/>
      <c r="CB316" s="193"/>
      <c r="CC316" s="193"/>
      <c r="CD316" s="193"/>
      <c r="CE316" s="193"/>
      <c r="CF316" s="193"/>
      <c r="CG316" s="193"/>
    </row>
    <row r="317" spans="2:85" x14ac:dyDescent="0.2">
      <c r="B317" s="193"/>
      <c r="C317" s="193"/>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c r="AR317" s="193"/>
      <c r="AS317" s="193"/>
      <c r="AT317" s="193"/>
      <c r="AU317" s="193"/>
      <c r="AV317" s="193"/>
      <c r="AW317" s="193"/>
      <c r="AX317" s="193"/>
      <c r="AY317" s="193"/>
      <c r="AZ317" s="193"/>
      <c r="BA317" s="193"/>
      <c r="BB317" s="193"/>
      <c r="BC317" s="193"/>
      <c r="BD317" s="193"/>
      <c r="BE317" s="193"/>
      <c r="BF317" s="193"/>
      <c r="BG317" s="193"/>
      <c r="BH317" s="193"/>
      <c r="BI317" s="193"/>
      <c r="BJ317" s="193"/>
      <c r="BK317" s="193"/>
      <c r="BL317" s="193"/>
      <c r="BM317" s="193"/>
      <c r="BN317" s="193"/>
      <c r="BO317" s="193"/>
      <c r="BP317" s="193"/>
      <c r="BQ317" s="193"/>
      <c r="BR317" s="193"/>
      <c r="BS317" s="193"/>
      <c r="BT317" s="193"/>
      <c r="BU317" s="193"/>
      <c r="BV317" s="193"/>
      <c r="BW317" s="193"/>
      <c r="BX317" s="193"/>
      <c r="BY317" s="193"/>
      <c r="BZ317" s="193"/>
      <c r="CA317" s="193"/>
      <c r="CB317" s="193"/>
      <c r="CC317" s="193"/>
      <c r="CD317" s="193"/>
      <c r="CE317" s="193"/>
      <c r="CF317" s="193"/>
      <c r="CG317" s="193"/>
    </row>
    <row r="318" spans="2:85" x14ac:dyDescent="0.2">
      <c r="B318" s="193"/>
      <c r="C318" s="193"/>
      <c r="D318" s="193"/>
      <c r="E318" s="193"/>
      <c r="F318" s="193"/>
      <c r="G318" s="193"/>
      <c r="H318" s="193"/>
      <c r="I318" s="193"/>
      <c r="J318" s="193"/>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c r="AP318" s="193"/>
      <c r="AQ318" s="193"/>
      <c r="AR318" s="193"/>
      <c r="AS318" s="193"/>
      <c r="AT318" s="193"/>
      <c r="AU318" s="193"/>
      <c r="AV318" s="193"/>
      <c r="AW318" s="193"/>
      <c r="AX318" s="193"/>
      <c r="AY318" s="193"/>
      <c r="AZ318" s="193"/>
      <c r="BA318" s="193"/>
      <c r="BB318" s="193"/>
      <c r="BC318" s="193"/>
      <c r="BD318" s="193"/>
      <c r="BE318" s="193"/>
      <c r="BF318" s="193"/>
      <c r="BG318" s="193"/>
      <c r="BH318" s="193"/>
      <c r="BI318" s="193"/>
      <c r="BJ318" s="193"/>
      <c r="BK318" s="193"/>
      <c r="BL318" s="193"/>
      <c r="BM318" s="193"/>
      <c r="BN318" s="193"/>
      <c r="BO318" s="193"/>
      <c r="BP318" s="193"/>
      <c r="BQ318" s="193"/>
      <c r="BR318" s="193"/>
      <c r="BS318" s="193"/>
      <c r="BT318" s="193"/>
      <c r="BU318" s="193"/>
      <c r="BV318" s="193"/>
      <c r="BW318" s="193"/>
      <c r="BX318" s="193"/>
      <c r="BY318" s="193"/>
      <c r="BZ318" s="193"/>
      <c r="CA318" s="193"/>
      <c r="CB318" s="193"/>
      <c r="CC318" s="193"/>
      <c r="CD318" s="193"/>
      <c r="CE318" s="193"/>
      <c r="CF318" s="193"/>
      <c r="CG318" s="193"/>
    </row>
    <row r="319" spans="2:85" x14ac:dyDescent="0.2">
      <c r="B319" s="193"/>
      <c r="C319" s="193"/>
      <c r="D319" s="193"/>
      <c r="E319" s="193"/>
      <c r="F319" s="193"/>
      <c r="G319" s="193"/>
      <c r="H319" s="193"/>
      <c r="I319" s="193"/>
      <c r="J319" s="193"/>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c r="AP319" s="193"/>
      <c r="AQ319" s="193"/>
      <c r="AR319" s="193"/>
      <c r="AS319" s="193"/>
      <c r="AT319" s="193"/>
      <c r="AU319" s="193"/>
      <c r="AV319" s="193"/>
      <c r="AW319" s="193"/>
      <c r="AX319" s="193"/>
      <c r="AY319" s="193"/>
      <c r="AZ319" s="193"/>
      <c r="BA319" s="193"/>
      <c r="BB319" s="193"/>
      <c r="BC319" s="193"/>
      <c r="BD319" s="193"/>
      <c r="BE319" s="193"/>
      <c r="BF319" s="193"/>
      <c r="BG319" s="193"/>
      <c r="BH319" s="193"/>
      <c r="BI319" s="193"/>
      <c r="BJ319" s="193"/>
      <c r="BK319" s="193"/>
      <c r="BL319" s="193"/>
      <c r="BM319" s="193"/>
      <c r="BN319" s="193"/>
      <c r="BO319" s="193"/>
      <c r="BP319" s="193"/>
      <c r="BQ319" s="193"/>
      <c r="BR319" s="193"/>
      <c r="BS319" s="193"/>
      <c r="BT319" s="193"/>
      <c r="BU319" s="193"/>
      <c r="BV319" s="193"/>
      <c r="BW319" s="193"/>
      <c r="BX319" s="193"/>
      <c r="BY319" s="193"/>
      <c r="BZ319" s="193"/>
      <c r="CA319" s="193"/>
      <c r="CB319" s="193"/>
      <c r="CC319" s="193"/>
      <c r="CD319" s="193"/>
      <c r="CE319" s="193"/>
      <c r="CF319" s="193"/>
      <c r="CG319" s="193"/>
    </row>
    <row r="320" spans="2:85" x14ac:dyDescent="0.2">
      <c r="B320" s="193"/>
      <c r="C320" s="193"/>
      <c r="D320" s="193"/>
      <c r="E320" s="193"/>
      <c r="F320" s="193"/>
      <c r="G320" s="193"/>
      <c r="H320" s="193"/>
      <c r="I320" s="193"/>
      <c r="J320" s="193"/>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c r="BD320" s="193"/>
      <c r="BE320" s="193"/>
      <c r="BF320" s="193"/>
      <c r="BG320" s="193"/>
      <c r="BH320" s="193"/>
      <c r="BI320" s="193"/>
      <c r="BJ320" s="193"/>
      <c r="BK320" s="193"/>
      <c r="BL320" s="193"/>
      <c r="BM320" s="193"/>
      <c r="BN320" s="193"/>
      <c r="BO320" s="193"/>
      <c r="BP320" s="193"/>
      <c r="BQ320" s="193"/>
      <c r="BR320" s="193"/>
      <c r="BS320" s="193"/>
      <c r="BT320" s="193"/>
      <c r="BU320" s="193"/>
      <c r="BV320" s="193"/>
      <c r="BW320" s="193"/>
      <c r="BX320" s="193"/>
      <c r="BY320" s="193"/>
      <c r="BZ320" s="193"/>
      <c r="CA320" s="193"/>
      <c r="CB320" s="193"/>
      <c r="CC320" s="193"/>
      <c r="CD320" s="193"/>
      <c r="CE320" s="193"/>
      <c r="CF320" s="193"/>
      <c r="CG320" s="193"/>
    </row>
    <row r="321" spans="2:85" x14ac:dyDescent="0.2">
      <c r="B321" s="193"/>
      <c r="C321" s="193"/>
      <c r="D321" s="193"/>
      <c r="E321" s="193"/>
      <c r="F321" s="193"/>
      <c r="G321" s="193"/>
      <c r="H321" s="193"/>
      <c r="I321" s="193"/>
      <c r="J321" s="193"/>
      <c r="K321" s="193"/>
      <c r="L321" s="193"/>
      <c r="M321" s="193"/>
      <c r="N321" s="193"/>
      <c r="O321" s="193"/>
      <c r="P321" s="193"/>
      <c r="Q321" s="193"/>
      <c r="R321" s="193"/>
      <c r="S321" s="193"/>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c r="AR321" s="193"/>
      <c r="AS321" s="193"/>
      <c r="AT321" s="193"/>
      <c r="AU321" s="193"/>
      <c r="AV321" s="193"/>
      <c r="AW321" s="193"/>
      <c r="AX321" s="193"/>
      <c r="AY321" s="193"/>
      <c r="AZ321" s="193"/>
      <c r="BA321" s="193"/>
      <c r="BB321" s="193"/>
      <c r="BC321" s="193"/>
      <c r="BD321" s="193"/>
      <c r="BE321" s="193"/>
      <c r="BF321" s="193"/>
      <c r="BG321" s="193"/>
      <c r="BH321" s="193"/>
      <c r="BI321" s="193"/>
      <c r="BJ321" s="193"/>
      <c r="BK321" s="193"/>
      <c r="BL321" s="193"/>
      <c r="BM321" s="193"/>
      <c r="BN321" s="193"/>
      <c r="BO321" s="193"/>
      <c r="BP321" s="193"/>
      <c r="BQ321" s="193"/>
      <c r="BR321" s="193"/>
      <c r="BS321" s="193"/>
      <c r="BT321" s="193"/>
      <c r="BU321" s="193"/>
      <c r="BV321" s="193"/>
      <c r="BW321" s="193"/>
      <c r="BX321" s="193"/>
      <c r="BY321" s="193"/>
      <c r="BZ321" s="193"/>
      <c r="CA321" s="193"/>
      <c r="CB321" s="193"/>
      <c r="CC321" s="193"/>
      <c r="CD321" s="193"/>
      <c r="CE321" s="193"/>
      <c r="CF321" s="193"/>
      <c r="CG321" s="193"/>
    </row>
    <row r="322" spans="2:85" x14ac:dyDescent="0.2">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c r="BD322" s="193"/>
      <c r="BE322" s="193"/>
      <c r="BF322" s="193"/>
      <c r="BG322" s="193"/>
      <c r="BH322" s="193"/>
      <c r="BI322" s="193"/>
      <c r="BJ322" s="193"/>
      <c r="BK322" s="193"/>
      <c r="BL322" s="193"/>
      <c r="BM322" s="193"/>
      <c r="BN322" s="193"/>
      <c r="BO322" s="193"/>
      <c r="BP322" s="193"/>
      <c r="BQ322" s="193"/>
      <c r="BR322" s="193"/>
      <c r="BS322" s="193"/>
      <c r="BT322" s="193"/>
      <c r="BU322" s="193"/>
      <c r="BV322" s="193"/>
      <c r="BW322" s="193"/>
      <c r="BX322" s="193"/>
      <c r="BY322" s="193"/>
      <c r="BZ322" s="193"/>
      <c r="CA322" s="193"/>
      <c r="CB322" s="193"/>
      <c r="CC322" s="193"/>
      <c r="CD322" s="193"/>
      <c r="CE322" s="193"/>
      <c r="CF322" s="193"/>
      <c r="CG322" s="193"/>
    </row>
    <row r="323" spans="2:85" x14ac:dyDescent="0.2">
      <c r="B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c r="BD323" s="193"/>
      <c r="BE323" s="193"/>
      <c r="BF323" s="193"/>
      <c r="BG323" s="193"/>
      <c r="BH323" s="193"/>
      <c r="BI323" s="193"/>
      <c r="BJ323" s="193"/>
      <c r="BK323" s="193"/>
      <c r="BL323" s="193"/>
      <c r="BM323" s="193"/>
      <c r="BN323" s="193"/>
      <c r="BO323" s="193"/>
      <c r="BP323" s="193"/>
      <c r="BQ323" s="193"/>
      <c r="BR323" s="193"/>
      <c r="BS323" s="193"/>
      <c r="BT323" s="193"/>
      <c r="BU323" s="193"/>
      <c r="BV323" s="193"/>
      <c r="BW323" s="193"/>
      <c r="BX323" s="193"/>
      <c r="BY323" s="193"/>
      <c r="BZ323" s="193"/>
      <c r="CA323" s="193"/>
      <c r="CB323" s="193"/>
      <c r="CC323" s="193"/>
      <c r="CD323" s="193"/>
      <c r="CE323" s="193"/>
      <c r="CF323" s="193"/>
      <c r="CG323" s="193"/>
    </row>
    <row r="324" spans="2:85" x14ac:dyDescent="0.2">
      <c r="B324" s="193"/>
      <c r="C324" s="193"/>
      <c r="D324" s="193"/>
      <c r="E324" s="193"/>
      <c r="F324" s="193"/>
      <c r="G324" s="193"/>
      <c r="H324" s="193"/>
      <c r="I324" s="193"/>
      <c r="J324" s="193"/>
      <c r="K324" s="193"/>
      <c r="L324" s="193"/>
      <c r="M324" s="193"/>
      <c r="N324" s="193"/>
      <c r="O324" s="193"/>
      <c r="P324" s="193"/>
      <c r="Q324" s="193"/>
      <c r="R324" s="193"/>
      <c r="S324" s="193"/>
      <c r="T324" s="193"/>
      <c r="U324" s="193"/>
      <c r="V324" s="193"/>
      <c r="W324" s="193"/>
      <c r="X324" s="193"/>
      <c r="Y324" s="193"/>
      <c r="Z324" s="193"/>
      <c r="AA324" s="193"/>
      <c r="AB324" s="193"/>
      <c r="AC324" s="193"/>
      <c r="AD324" s="193"/>
      <c r="AE324" s="193"/>
      <c r="AF324" s="193"/>
      <c r="AG324" s="193"/>
      <c r="AH324" s="193"/>
      <c r="AI324" s="193"/>
      <c r="AJ324" s="193"/>
      <c r="AK324" s="193"/>
      <c r="AL324" s="193"/>
      <c r="AM324" s="193"/>
      <c r="AN324" s="193"/>
      <c r="AO324" s="193"/>
      <c r="AP324" s="193"/>
      <c r="AQ324" s="193"/>
      <c r="AR324" s="193"/>
      <c r="AS324" s="193"/>
      <c r="AT324" s="193"/>
      <c r="AU324" s="193"/>
      <c r="AV324" s="193"/>
      <c r="AW324" s="193"/>
      <c r="AX324" s="193"/>
      <c r="AY324" s="193"/>
      <c r="AZ324" s="193"/>
      <c r="BA324" s="193"/>
      <c r="BB324" s="193"/>
      <c r="BC324" s="193"/>
      <c r="BD324" s="193"/>
      <c r="BE324" s="193"/>
      <c r="BF324" s="193"/>
      <c r="BG324" s="193"/>
      <c r="BH324" s="193"/>
      <c r="BI324" s="193"/>
      <c r="BJ324" s="193"/>
      <c r="BK324" s="193"/>
      <c r="BL324" s="193"/>
      <c r="BM324" s="193"/>
      <c r="BN324" s="193"/>
      <c r="BO324" s="193"/>
      <c r="BP324" s="193"/>
      <c r="BQ324" s="193"/>
      <c r="BR324" s="193"/>
      <c r="BS324" s="193"/>
      <c r="BT324" s="193"/>
      <c r="BU324" s="193"/>
      <c r="BV324" s="193"/>
      <c r="BW324" s="193"/>
      <c r="BX324" s="193"/>
      <c r="BY324" s="193"/>
      <c r="BZ324" s="193"/>
      <c r="CA324" s="193"/>
      <c r="CB324" s="193"/>
      <c r="CC324" s="193"/>
      <c r="CD324" s="193"/>
      <c r="CE324" s="193"/>
      <c r="CF324" s="193"/>
      <c r="CG324" s="193"/>
    </row>
    <row r="325" spans="2:85" x14ac:dyDescent="0.2">
      <c r="B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3"/>
      <c r="AK325" s="193"/>
      <c r="AL325" s="193"/>
      <c r="AM325" s="193"/>
      <c r="AN325" s="193"/>
      <c r="AO325" s="193"/>
      <c r="AP325" s="193"/>
      <c r="AQ325" s="193"/>
      <c r="AR325" s="193"/>
      <c r="AS325" s="193"/>
      <c r="AT325" s="193"/>
      <c r="AU325" s="193"/>
      <c r="AV325" s="193"/>
      <c r="AW325" s="193"/>
      <c r="AX325" s="193"/>
      <c r="AY325" s="193"/>
      <c r="AZ325" s="193"/>
      <c r="BA325" s="193"/>
      <c r="BB325" s="193"/>
      <c r="BC325" s="193"/>
      <c r="BD325" s="193"/>
      <c r="BE325" s="193"/>
      <c r="BF325" s="193"/>
      <c r="BG325" s="193"/>
      <c r="BH325" s="193"/>
      <c r="BI325" s="193"/>
      <c r="BJ325" s="193"/>
      <c r="BK325" s="193"/>
      <c r="BL325" s="193"/>
      <c r="BM325" s="193"/>
      <c r="BN325" s="193"/>
      <c r="BO325" s="193"/>
      <c r="BP325" s="193"/>
      <c r="BQ325" s="193"/>
      <c r="BR325" s="193"/>
      <c r="BS325" s="193"/>
      <c r="BT325" s="193"/>
      <c r="BU325" s="193"/>
      <c r="BV325" s="193"/>
      <c r="BW325" s="193"/>
      <c r="BX325" s="193"/>
      <c r="BY325" s="193"/>
      <c r="BZ325" s="193"/>
      <c r="CA325" s="193"/>
      <c r="CB325" s="193"/>
      <c r="CC325" s="193"/>
      <c r="CD325" s="193"/>
      <c r="CE325" s="193"/>
      <c r="CF325" s="193"/>
      <c r="CG325" s="193"/>
    </row>
    <row r="326" spans="2:85" x14ac:dyDescent="0.2">
      <c r="B326" s="193"/>
      <c r="C326" s="193"/>
      <c r="D326" s="193"/>
      <c r="E326" s="193"/>
      <c r="F326" s="193"/>
      <c r="G326" s="193"/>
      <c r="H326" s="193"/>
      <c r="I326" s="193"/>
      <c r="J326" s="193"/>
      <c r="K326" s="193"/>
      <c r="L326" s="193"/>
      <c r="M326" s="193"/>
      <c r="N326" s="193"/>
      <c r="O326" s="193"/>
      <c r="P326" s="193"/>
      <c r="Q326" s="193"/>
      <c r="R326" s="193"/>
      <c r="S326" s="193"/>
      <c r="T326" s="193"/>
      <c r="U326" s="193"/>
      <c r="V326" s="193"/>
      <c r="W326" s="193"/>
      <c r="X326" s="193"/>
      <c r="Y326" s="193"/>
      <c r="Z326" s="193"/>
      <c r="AA326" s="193"/>
      <c r="AB326" s="193"/>
      <c r="AC326" s="193"/>
      <c r="AD326" s="193"/>
      <c r="AE326" s="193"/>
      <c r="AF326" s="193"/>
      <c r="AG326" s="193"/>
      <c r="AH326" s="193"/>
      <c r="AI326" s="193"/>
      <c r="AJ326" s="193"/>
      <c r="AK326" s="193"/>
      <c r="AL326" s="193"/>
      <c r="AM326" s="193"/>
      <c r="AN326" s="193"/>
      <c r="AO326" s="193"/>
      <c r="AP326" s="193"/>
      <c r="AQ326" s="193"/>
      <c r="AR326" s="193"/>
      <c r="AS326" s="193"/>
      <c r="AT326" s="193"/>
      <c r="AU326" s="193"/>
      <c r="AV326" s="193"/>
      <c r="AW326" s="193"/>
      <c r="AX326" s="193"/>
      <c r="AY326" s="193"/>
      <c r="AZ326" s="193"/>
      <c r="BA326" s="193"/>
      <c r="BB326" s="193"/>
      <c r="BC326" s="193"/>
      <c r="BD326" s="193"/>
      <c r="BE326" s="193"/>
      <c r="BF326" s="193"/>
      <c r="BG326" s="193"/>
      <c r="BH326" s="193"/>
      <c r="BI326" s="193"/>
      <c r="BJ326" s="193"/>
      <c r="BK326" s="193"/>
      <c r="BL326" s="193"/>
      <c r="BM326" s="193"/>
      <c r="BN326" s="193"/>
      <c r="BO326" s="193"/>
      <c r="BP326" s="193"/>
      <c r="BQ326" s="193"/>
      <c r="BR326" s="193"/>
      <c r="BS326" s="193"/>
      <c r="BT326" s="193"/>
      <c r="BU326" s="193"/>
      <c r="BV326" s="193"/>
      <c r="BW326" s="193"/>
      <c r="BX326" s="193"/>
      <c r="BY326" s="193"/>
      <c r="BZ326" s="193"/>
      <c r="CA326" s="193"/>
      <c r="CB326" s="193"/>
      <c r="CC326" s="193"/>
      <c r="CD326" s="193"/>
      <c r="CE326" s="193"/>
      <c r="CF326" s="193"/>
      <c r="CG326" s="193"/>
    </row>
    <row r="327" spans="2:85" x14ac:dyDescent="0.2">
      <c r="B327" s="193"/>
      <c r="C327" s="193"/>
      <c r="D327" s="193"/>
      <c r="E327" s="193"/>
      <c r="F327" s="193"/>
      <c r="G327" s="193"/>
      <c r="H327" s="193"/>
      <c r="I327" s="193"/>
      <c r="J327" s="193"/>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3"/>
      <c r="AY327" s="193"/>
      <c r="AZ327" s="193"/>
      <c r="BA327" s="193"/>
      <c r="BB327" s="193"/>
      <c r="BC327" s="193"/>
      <c r="BD327" s="193"/>
      <c r="BE327" s="193"/>
      <c r="BF327" s="193"/>
      <c r="BG327" s="193"/>
      <c r="BH327" s="193"/>
      <c r="BI327" s="193"/>
      <c r="BJ327" s="193"/>
      <c r="BK327" s="193"/>
      <c r="BL327" s="193"/>
      <c r="BM327" s="193"/>
      <c r="BN327" s="193"/>
      <c r="BO327" s="193"/>
      <c r="BP327" s="193"/>
      <c r="BQ327" s="193"/>
      <c r="BR327" s="193"/>
      <c r="BS327" s="193"/>
      <c r="BT327" s="193"/>
      <c r="BU327" s="193"/>
      <c r="BV327" s="193"/>
      <c r="BW327" s="193"/>
      <c r="BX327" s="193"/>
      <c r="BY327" s="193"/>
      <c r="BZ327" s="193"/>
      <c r="CA327" s="193"/>
      <c r="CB327" s="193"/>
      <c r="CC327" s="193"/>
      <c r="CD327" s="193"/>
      <c r="CE327" s="193"/>
      <c r="CF327" s="193"/>
      <c r="CG327" s="193"/>
    </row>
    <row r="328" spans="2:85" x14ac:dyDescent="0.2">
      <c r="B328" s="193"/>
      <c r="C328" s="193"/>
      <c r="D328" s="193"/>
      <c r="E328" s="193"/>
      <c r="F328" s="193"/>
      <c r="G328" s="193"/>
      <c r="H328" s="193"/>
      <c r="I328" s="193"/>
      <c r="J328" s="193"/>
      <c r="K328" s="193"/>
      <c r="L328" s="193"/>
      <c r="M328" s="193"/>
      <c r="N328" s="193"/>
      <c r="O328" s="193"/>
      <c r="P328" s="193"/>
      <c r="Q328" s="193"/>
      <c r="R328" s="193"/>
      <c r="S328" s="193"/>
      <c r="T328" s="193"/>
      <c r="U328" s="193"/>
      <c r="V328" s="193"/>
      <c r="W328" s="193"/>
      <c r="X328" s="193"/>
      <c r="Y328" s="193"/>
      <c r="Z328" s="193"/>
      <c r="AA328" s="193"/>
      <c r="AB328" s="193"/>
      <c r="AC328" s="193"/>
      <c r="AD328" s="193"/>
      <c r="AE328" s="193"/>
      <c r="AF328" s="193"/>
      <c r="AG328" s="193"/>
      <c r="AH328" s="193"/>
      <c r="AI328" s="193"/>
      <c r="AJ328" s="193"/>
      <c r="AK328" s="193"/>
      <c r="AL328" s="193"/>
      <c r="AM328" s="193"/>
      <c r="AN328" s="193"/>
      <c r="AO328" s="193"/>
      <c r="AP328" s="193"/>
      <c r="AQ328" s="193"/>
      <c r="AR328" s="193"/>
      <c r="AS328" s="193"/>
      <c r="AT328" s="193"/>
      <c r="AU328" s="193"/>
      <c r="AV328" s="193"/>
      <c r="AW328" s="193"/>
      <c r="AX328" s="193"/>
      <c r="AY328" s="193"/>
      <c r="AZ328" s="193"/>
      <c r="BA328" s="193"/>
      <c r="BB328" s="193"/>
      <c r="BC328" s="193"/>
      <c r="BD328" s="193"/>
      <c r="BE328" s="193"/>
      <c r="BF328" s="193"/>
      <c r="BG328" s="193"/>
      <c r="BH328" s="193"/>
      <c r="BI328" s="193"/>
      <c r="BJ328" s="193"/>
      <c r="BK328" s="193"/>
      <c r="BL328" s="193"/>
      <c r="BM328" s="193"/>
      <c r="BN328" s="193"/>
      <c r="BO328" s="193"/>
      <c r="BP328" s="193"/>
      <c r="BQ328" s="193"/>
      <c r="BR328" s="193"/>
      <c r="BS328" s="193"/>
      <c r="BT328" s="193"/>
      <c r="BU328" s="193"/>
      <c r="BV328" s="193"/>
      <c r="BW328" s="193"/>
      <c r="BX328" s="193"/>
      <c r="BY328" s="193"/>
      <c r="BZ328" s="193"/>
      <c r="CA328" s="193"/>
      <c r="CB328" s="193"/>
      <c r="CC328" s="193"/>
      <c r="CD328" s="193"/>
      <c r="CE328" s="193"/>
      <c r="CF328" s="193"/>
      <c r="CG328" s="193"/>
    </row>
    <row r="329" spans="2:85" x14ac:dyDescent="0.2">
      <c r="B329" s="193"/>
      <c r="C329" s="193"/>
      <c r="D329" s="193"/>
      <c r="E329" s="193"/>
      <c r="F329" s="193"/>
      <c r="G329" s="193"/>
      <c r="H329" s="193"/>
      <c r="I329" s="193"/>
      <c r="J329" s="193"/>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c r="BD329" s="193"/>
      <c r="BE329" s="193"/>
      <c r="BF329" s="193"/>
      <c r="BG329" s="193"/>
      <c r="BH329" s="193"/>
      <c r="BI329" s="193"/>
      <c r="BJ329" s="193"/>
      <c r="BK329" s="193"/>
      <c r="BL329" s="193"/>
      <c r="BM329" s="193"/>
      <c r="BN329" s="193"/>
      <c r="BO329" s="193"/>
      <c r="BP329" s="193"/>
      <c r="BQ329" s="193"/>
      <c r="BR329" s="193"/>
      <c r="BS329" s="193"/>
      <c r="BT329" s="193"/>
      <c r="BU329" s="193"/>
      <c r="BV329" s="193"/>
      <c r="BW329" s="193"/>
      <c r="BX329" s="193"/>
      <c r="BY329" s="193"/>
      <c r="BZ329" s="193"/>
      <c r="CA329" s="193"/>
      <c r="CB329" s="193"/>
      <c r="CC329" s="193"/>
      <c r="CD329" s="193"/>
      <c r="CE329" s="193"/>
      <c r="CF329" s="193"/>
      <c r="CG329" s="193"/>
    </row>
    <row r="330" spans="2:85" x14ac:dyDescent="0.2">
      <c r="B330" s="193"/>
      <c r="C330" s="193"/>
      <c r="D330" s="193"/>
      <c r="E330" s="193"/>
      <c r="F330" s="193"/>
      <c r="G330" s="193"/>
      <c r="H330" s="193"/>
      <c r="I330" s="193"/>
      <c r="J330" s="193"/>
      <c r="K330" s="193"/>
      <c r="L330" s="193"/>
      <c r="M330" s="193"/>
      <c r="N330" s="193"/>
      <c r="O330" s="193"/>
      <c r="P330" s="193"/>
      <c r="Q330" s="193"/>
      <c r="R330" s="193"/>
      <c r="S330" s="193"/>
      <c r="T330" s="193"/>
      <c r="U330" s="193"/>
      <c r="V330" s="193"/>
      <c r="W330" s="193"/>
      <c r="X330" s="193"/>
      <c r="Y330" s="193"/>
      <c r="Z330" s="193"/>
      <c r="AA330" s="193"/>
      <c r="AB330" s="193"/>
      <c r="AC330" s="193"/>
      <c r="AD330" s="193"/>
      <c r="AE330" s="193"/>
      <c r="AF330" s="193"/>
      <c r="AG330" s="193"/>
      <c r="AH330" s="193"/>
      <c r="AI330" s="193"/>
      <c r="AJ330" s="193"/>
      <c r="AK330" s="193"/>
      <c r="AL330" s="193"/>
      <c r="AM330" s="193"/>
      <c r="AN330" s="193"/>
      <c r="AO330" s="193"/>
      <c r="AP330" s="193"/>
      <c r="AQ330" s="193"/>
      <c r="AR330" s="193"/>
      <c r="AS330" s="193"/>
      <c r="AT330" s="193"/>
      <c r="AU330" s="193"/>
      <c r="AV330" s="193"/>
      <c r="AW330" s="193"/>
      <c r="AX330" s="193"/>
      <c r="AY330" s="193"/>
      <c r="AZ330" s="193"/>
      <c r="BA330" s="193"/>
      <c r="BB330" s="193"/>
      <c r="BC330" s="193"/>
      <c r="BD330" s="193"/>
      <c r="BE330" s="193"/>
      <c r="BF330" s="193"/>
      <c r="BG330" s="193"/>
      <c r="BH330" s="193"/>
      <c r="BI330" s="193"/>
      <c r="BJ330" s="193"/>
      <c r="BK330" s="193"/>
      <c r="BL330" s="193"/>
      <c r="BM330" s="193"/>
      <c r="BN330" s="193"/>
      <c r="BO330" s="193"/>
      <c r="BP330" s="193"/>
      <c r="BQ330" s="193"/>
      <c r="BR330" s="193"/>
      <c r="BS330" s="193"/>
      <c r="BT330" s="193"/>
      <c r="BU330" s="193"/>
      <c r="BV330" s="193"/>
      <c r="BW330" s="193"/>
      <c r="BX330" s="193"/>
      <c r="BY330" s="193"/>
      <c r="BZ330" s="193"/>
      <c r="CA330" s="193"/>
      <c r="CB330" s="193"/>
      <c r="CC330" s="193"/>
      <c r="CD330" s="193"/>
      <c r="CE330" s="193"/>
      <c r="CF330" s="193"/>
      <c r="CG330" s="193"/>
    </row>
    <row r="331" spans="2:85" x14ac:dyDescent="0.2">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c r="BD331" s="193"/>
      <c r="BE331" s="193"/>
      <c r="BF331" s="193"/>
      <c r="BG331" s="193"/>
      <c r="BH331" s="193"/>
      <c r="BI331" s="193"/>
      <c r="BJ331" s="193"/>
      <c r="BK331" s="193"/>
      <c r="BL331" s="193"/>
      <c r="BM331" s="193"/>
      <c r="BN331" s="193"/>
      <c r="BO331" s="193"/>
      <c r="BP331" s="193"/>
      <c r="BQ331" s="193"/>
      <c r="BR331" s="193"/>
      <c r="BS331" s="193"/>
      <c r="BT331" s="193"/>
      <c r="BU331" s="193"/>
      <c r="BV331" s="193"/>
      <c r="BW331" s="193"/>
      <c r="BX331" s="193"/>
      <c r="BY331" s="193"/>
      <c r="BZ331" s="193"/>
      <c r="CA331" s="193"/>
      <c r="CB331" s="193"/>
      <c r="CC331" s="193"/>
      <c r="CD331" s="193"/>
      <c r="CE331" s="193"/>
      <c r="CF331" s="193"/>
      <c r="CG331" s="193"/>
    </row>
    <row r="332" spans="2:85" x14ac:dyDescent="0.2">
      <c r="B332" s="193"/>
      <c r="C332" s="193"/>
      <c r="D332" s="193"/>
      <c r="E332" s="193"/>
      <c r="F332" s="193"/>
      <c r="G332" s="193"/>
      <c r="H332" s="193"/>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c r="BD332" s="193"/>
      <c r="BE332" s="193"/>
      <c r="BF332" s="193"/>
      <c r="BG332" s="193"/>
      <c r="BH332" s="193"/>
      <c r="BI332" s="193"/>
      <c r="BJ332" s="193"/>
      <c r="BK332" s="193"/>
      <c r="BL332" s="193"/>
      <c r="BM332" s="193"/>
      <c r="BN332" s="193"/>
      <c r="BO332" s="193"/>
      <c r="BP332" s="193"/>
      <c r="BQ332" s="193"/>
      <c r="BR332" s="193"/>
      <c r="BS332" s="193"/>
      <c r="BT332" s="193"/>
      <c r="BU332" s="193"/>
      <c r="BV332" s="193"/>
      <c r="BW332" s="193"/>
      <c r="BX332" s="193"/>
      <c r="BY332" s="193"/>
      <c r="BZ332" s="193"/>
      <c r="CA332" s="193"/>
      <c r="CB332" s="193"/>
      <c r="CC332" s="193"/>
      <c r="CD332" s="193"/>
      <c r="CE332" s="193"/>
      <c r="CF332" s="193"/>
      <c r="CG332" s="193"/>
    </row>
    <row r="333" spans="2:85" x14ac:dyDescent="0.2">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193"/>
      <c r="AL333" s="193"/>
      <c r="AM333" s="193"/>
      <c r="AN333" s="193"/>
      <c r="AO333" s="193"/>
      <c r="AP333" s="193"/>
      <c r="AQ333" s="193"/>
      <c r="AR333" s="193"/>
      <c r="AS333" s="193"/>
      <c r="AT333" s="193"/>
      <c r="AU333" s="193"/>
      <c r="AV333" s="193"/>
      <c r="AW333" s="193"/>
      <c r="AX333" s="193"/>
      <c r="AY333" s="193"/>
      <c r="AZ333" s="193"/>
      <c r="BA333" s="193"/>
      <c r="BB333" s="193"/>
      <c r="BC333" s="193"/>
      <c r="BD333" s="193"/>
      <c r="BE333" s="193"/>
      <c r="BF333" s="193"/>
      <c r="BG333" s="193"/>
      <c r="BH333" s="193"/>
      <c r="BI333" s="193"/>
      <c r="BJ333" s="193"/>
      <c r="BK333" s="193"/>
      <c r="BL333" s="193"/>
      <c r="BM333" s="193"/>
      <c r="BN333" s="193"/>
      <c r="BO333" s="193"/>
      <c r="BP333" s="193"/>
      <c r="BQ333" s="193"/>
      <c r="BR333" s="193"/>
      <c r="BS333" s="193"/>
      <c r="BT333" s="193"/>
      <c r="BU333" s="193"/>
      <c r="BV333" s="193"/>
      <c r="BW333" s="193"/>
      <c r="BX333" s="193"/>
      <c r="BY333" s="193"/>
      <c r="BZ333" s="193"/>
      <c r="CA333" s="193"/>
      <c r="CB333" s="193"/>
      <c r="CC333" s="193"/>
      <c r="CD333" s="193"/>
      <c r="CE333" s="193"/>
      <c r="CF333" s="193"/>
      <c r="CG333" s="193"/>
    </row>
    <row r="334" spans="2:85" x14ac:dyDescent="0.2">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3"/>
      <c r="AL334" s="193"/>
      <c r="AM334" s="193"/>
      <c r="AN334" s="193"/>
      <c r="AO334" s="193"/>
      <c r="AP334" s="193"/>
      <c r="AQ334" s="193"/>
      <c r="AR334" s="193"/>
      <c r="AS334" s="193"/>
      <c r="AT334" s="193"/>
      <c r="AU334" s="193"/>
      <c r="AV334" s="193"/>
      <c r="AW334" s="193"/>
      <c r="AX334" s="193"/>
      <c r="AY334" s="193"/>
      <c r="AZ334" s="193"/>
      <c r="BA334" s="193"/>
      <c r="BB334" s="193"/>
      <c r="BC334" s="193"/>
      <c r="BD334" s="193"/>
      <c r="BE334" s="193"/>
      <c r="BF334" s="193"/>
      <c r="BG334" s="193"/>
      <c r="BH334" s="193"/>
      <c r="BI334" s="193"/>
      <c r="BJ334" s="193"/>
      <c r="BK334" s="193"/>
      <c r="BL334" s="193"/>
      <c r="BM334" s="193"/>
      <c r="BN334" s="193"/>
      <c r="BO334" s="193"/>
      <c r="BP334" s="193"/>
      <c r="BQ334" s="193"/>
      <c r="BR334" s="193"/>
      <c r="BS334" s="193"/>
      <c r="BT334" s="193"/>
      <c r="BU334" s="193"/>
      <c r="BV334" s="193"/>
      <c r="BW334" s="193"/>
      <c r="BX334" s="193"/>
      <c r="BY334" s="193"/>
      <c r="BZ334" s="193"/>
      <c r="CA334" s="193"/>
      <c r="CB334" s="193"/>
      <c r="CC334" s="193"/>
      <c r="CD334" s="193"/>
      <c r="CE334" s="193"/>
      <c r="CF334" s="193"/>
      <c r="CG334" s="193"/>
    </row>
    <row r="335" spans="2:85" x14ac:dyDescent="0.2">
      <c r="B335" s="193"/>
      <c r="C335" s="193"/>
      <c r="D335" s="193"/>
      <c r="E335" s="193"/>
      <c r="F335" s="193"/>
      <c r="G335" s="193"/>
      <c r="H335" s="193"/>
      <c r="I335" s="193"/>
      <c r="J335" s="193"/>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c r="AP335" s="193"/>
      <c r="AQ335" s="193"/>
      <c r="AR335" s="193"/>
      <c r="AS335" s="193"/>
      <c r="AT335" s="193"/>
      <c r="AU335" s="193"/>
      <c r="AV335" s="193"/>
      <c r="AW335" s="193"/>
      <c r="AX335" s="193"/>
      <c r="AY335" s="193"/>
      <c r="AZ335" s="193"/>
      <c r="BA335" s="193"/>
      <c r="BB335" s="193"/>
      <c r="BC335" s="193"/>
      <c r="BD335" s="193"/>
      <c r="BE335" s="193"/>
      <c r="BF335" s="193"/>
      <c r="BG335" s="193"/>
      <c r="BH335" s="193"/>
      <c r="BI335" s="193"/>
      <c r="BJ335" s="193"/>
      <c r="BK335" s="193"/>
      <c r="BL335" s="193"/>
      <c r="BM335" s="193"/>
      <c r="BN335" s="193"/>
      <c r="BO335" s="193"/>
      <c r="BP335" s="193"/>
      <c r="BQ335" s="193"/>
      <c r="BR335" s="193"/>
      <c r="BS335" s="193"/>
      <c r="BT335" s="193"/>
      <c r="BU335" s="193"/>
      <c r="BV335" s="193"/>
      <c r="BW335" s="193"/>
      <c r="BX335" s="193"/>
      <c r="BY335" s="193"/>
      <c r="BZ335" s="193"/>
      <c r="CA335" s="193"/>
      <c r="CB335" s="193"/>
      <c r="CC335" s="193"/>
      <c r="CD335" s="193"/>
      <c r="CE335" s="193"/>
      <c r="CF335" s="193"/>
      <c r="CG335" s="193"/>
    </row>
    <row r="336" spans="2:85" x14ac:dyDescent="0.2">
      <c r="B336" s="193"/>
      <c r="C336" s="193"/>
      <c r="D336" s="193"/>
      <c r="E336" s="193"/>
      <c r="F336" s="193"/>
      <c r="G336" s="193"/>
      <c r="H336" s="193"/>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c r="BD336" s="193"/>
      <c r="BE336" s="193"/>
      <c r="BF336" s="193"/>
      <c r="BG336" s="193"/>
      <c r="BH336" s="193"/>
      <c r="BI336" s="193"/>
      <c r="BJ336" s="193"/>
      <c r="BK336" s="193"/>
      <c r="BL336" s="193"/>
      <c r="BM336" s="193"/>
      <c r="BN336" s="193"/>
      <c r="BO336" s="193"/>
      <c r="BP336" s="193"/>
      <c r="BQ336" s="193"/>
      <c r="BR336" s="193"/>
      <c r="BS336" s="193"/>
      <c r="BT336" s="193"/>
      <c r="BU336" s="193"/>
      <c r="BV336" s="193"/>
      <c r="BW336" s="193"/>
      <c r="BX336" s="193"/>
      <c r="BY336" s="193"/>
      <c r="BZ336" s="193"/>
      <c r="CA336" s="193"/>
      <c r="CB336" s="193"/>
      <c r="CC336" s="193"/>
      <c r="CD336" s="193"/>
      <c r="CE336" s="193"/>
      <c r="CF336" s="193"/>
      <c r="CG336" s="193"/>
    </row>
    <row r="337" spans="2:85" x14ac:dyDescent="0.2">
      <c r="B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c r="X337" s="193"/>
      <c r="Y337" s="193"/>
      <c r="Z337" s="193"/>
      <c r="AA337" s="193"/>
      <c r="AB337" s="193"/>
      <c r="AC337" s="193"/>
      <c r="AD337" s="193"/>
      <c r="AE337" s="193"/>
      <c r="AF337" s="193"/>
      <c r="AG337" s="193"/>
      <c r="AH337" s="193"/>
      <c r="AI337" s="193"/>
      <c r="AJ337" s="193"/>
      <c r="AK337" s="193"/>
      <c r="AL337" s="193"/>
      <c r="AM337" s="193"/>
      <c r="AN337" s="193"/>
      <c r="AO337" s="193"/>
      <c r="AP337" s="193"/>
      <c r="AQ337" s="193"/>
      <c r="AR337" s="193"/>
      <c r="AS337" s="193"/>
      <c r="AT337" s="193"/>
      <c r="AU337" s="193"/>
      <c r="AV337" s="193"/>
      <c r="AW337" s="193"/>
      <c r="AX337" s="193"/>
      <c r="AY337" s="193"/>
      <c r="AZ337" s="193"/>
      <c r="BA337" s="193"/>
      <c r="BB337" s="193"/>
      <c r="BC337" s="193"/>
      <c r="BD337" s="193"/>
      <c r="BE337" s="193"/>
      <c r="BF337" s="193"/>
      <c r="BG337" s="193"/>
      <c r="BH337" s="193"/>
      <c r="BI337" s="193"/>
      <c r="BJ337" s="193"/>
      <c r="BK337" s="193"/>
      <c r="BL337" s="193"/>
      <c r="BM337" s="193"/>
      <c r="BN337" s="193"/>
      <c r="BO337" s="193"/>
      <c r="BP337" s="193"/>
      <c r="BQ337" s="193"/>
      <c r="BR337" s="193"/>
      <c r="BS337" s="193"/>
      <c r="BT337" s="193"/>
      <c r="BU337" s="193"/>
      <c r="BV337" s="193"/>
      <c r="BW337" s="193"/>
      <c r="BX337" s="193"/>
      <c r="BY337" s="193"/>
      <c r="BZ337" s="193"/>
      <c r="CA337" s="193"/>
      <c r="CB337" s="193"/>
      <c r="CC337" s="193"/>
      <c r="CD337" s="193"/>
      <c r="CE337" s="193"/>
      <c r="CF337" s="193"/>
      <c r="CG337" s="193"/>
    </row>
    <row r="338" spans="2:85" x14ac:dyDescent="0.2">
      <c r="B338" s="193"/>
      <c r="C338" s="193"/>
      <c r="D338" s="193"/>
      <c r="E338" s="193"/>
      <c r="F338" s="193"/>
      <c r="G338" s="193"/>
      <c r="H338" s="193"/>
      <c r="I338" s="193"/>
      <c r="J338" s="193"/>
      <c r="K338" s="193"/>
      <c r="L338" s="193"/>
      <c r="M338" s="193"/>
      <c r="N338" s="193"/>
      <c r="O338" s="193"/>
      <c r="P338" s="193"/>
      <c r="Q338" s="193"/>
      <c r="R338" s="193"/>
      <c r="S338" s="193"/>
      <c r="T338" s="193"/>
      <c r="U338" s="193"/>
      <c r="V338" s="193"/>
      <c r="W338" s="193"/>
      <c r="X338" s="193"/>
      <c r="Y338" s="193"/>
      <c r="Z338" s="193"/>
      <c r="AA338" s="193"/>
      <c r="AB338" s="193"/>
      <c r="AC338" s="193"/>
      <c r="AD338" s="193"/>
      <c r="AE338" s="193"/>
      <c r="AF338" s="193"/>
      <c r="AG338" s="193"/>
      <c r="AH338" s="193"/>
      <c r="AI338" s="193"/>
      <c r="AJ338" s="193"/>
      <c r="AK338" s="193"/>
      <c r="AL338" s="193"/>
      <c r="AM338" s="193"/>
      <c r="AN338" s="193"/>
      <c r="AO338" s="193"/>
      <c r="AP338" s="193"/>
      <c r="AQ338" s="193"/>
      <c r="AR338" s="193"/>
      <c r="AS338" s="193"/>
      <c r="AT338" s="193"/>
      <c r="AU338" s="193"/>
      <c r="AV338" s="193"/>
      <c r="AW338" s="193"/>
      <c r="AX338" s="193"/>
      <c r="AY338" s="193"/>
      <c r="AZ338" s="193"/>
      <c r="BA338" s="193"/>
      <c r="BB338" s="193"/>
      <c r="BC338" s="193"/>
      <c r="BD338" s="193"/>
      <c r="BE338" s="193"/>
      <c r="BF338" s="193"/>
      <c r="BG338" s="193"/>
      <c r="BH338" s="193"/>
      <c r="BI338" s="193"/>
      <c r="BJ338" s="193"/>
      <c r="BK338" s="193"/>
      <c r="BL338" s="193"/>
      <c r="BM338" s="193"/>
      <c r="BN338" s="193"/>
      <c r="BO338" s="193"/>
      <c r="BP338" s="193"/>
      <c r="BQ338" s="193"/>
      <c r="BR338" s="193"/>
      <c r="BS338" s="193"/>
      <c r="BT338" s="193"/>
      <c r="BU338" s="193"/>
      <c r="BV338" s="193"/>
      <c r="BW338" s="193"/>
      <c r="BX338" s="193"/>
      <c r="BY338" s="193"/>
      <c r="BZ338" s="193"/>
      <c r="CA338" s="193"/>
      <c r="CB338" s="193"/>
      <c r="CC338" s="193"/>
      <c r="CD338" s="193"/>
      <c r="CE338" s="193"/>
      <c r="CF338" s="193"/>
      <c r="CG338" s="193"/>
    </row>
    <row r="339" spans="2:85" x14ac:dyDescent="0.2">
      <c r="B339" s="193"/>
      <c r="C339" s="193"/>
      <c r="D339" s="193"/>
      <c r="E339" s="193"/>
      <c r="F339" s="193"/>
      <c r="G339" s="193"/>
      <c r="H339" s="193"/>
      <c r="I339" s="193"/>
      <c r="J339" s="193"/>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3"/>
      <c r="AV339" s="193"/>
      <c r="AW339" s="193"/>
      <c r="AX339" s="193"/>
      <c r="AY339" s="193"/>
      <c r="AZ339" s="193"/>
      <c r="BA339" s="193"/>
      <c r="BB339" s="193"/>
      <c r="BC339" s="193"/>
      <c r="BD339" s="193"/>
      <c r="BE339" s="193"/>
      <c r="BF339" s="193"/>
      <c r="BG339" s="193"/>
      <c r="BH339" s="193"/>
      <c r="BI339" s="193"/>
      <c r="BJ339" s="193"/>
      <c r="BK339" s="193"/>
      <c r="BL339" s="193"/>
      <c r="BM339" s="193"/>
      <c r="BN339" s="193"/>
      <c r="BO339" s="193"/>
      <c r="BP339" s="193"/>
      <c r="BQ339" s="193"/>
      <c r="BR339" s="193"/>
      <c r="BS339" s="193"/>
      <c r="BT339" s="193"/>
      <c r="BU339" s="193"/>
      <c r="BV339" s="193"/>
      <c r="BW339" s="193"/>
      <c r="BX339" s="193"/>
      <c r="BY339" s="193"/>
      <c r="BZ339" s="193"/>
      <c r="CA339" s="193"/>
      <c r="CB339" s="193"/>
      <c r="CC339" s="193"/>
      <c r="CD339" s="193"/>
      <c r="CE339" s="193"/>
      <c r="CF339" s="193"/>
      <c r="CG339" s="193"/>
    </row>
    <row r="340" spans="2:85" x14ac:dyDescent="0.2">
      <c r="B340" s="193"/>
      <c r="C340" s="193"/>
      <c r="D340" s="193"/>
      <c r="E340" s="193"/>
      <c r="F340" s="193"/>
      <c r="G340" s="193"/>
      <c r="H340" s="193"/>
      <c r="I340" s="193"/>
      <c r="J340" s="193"/>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3"/>
      <c r="BA340" s="193"/>
      <c r="BB340" s="193"/>
      <c r="BC340" s="193"/>
      <c r="BD340" s="193"/>
      <c r="BE340" s="193"/>
      <c r="BF340" s="193"/>
      <c r="BG340" s="193"/>
      <c r="BH340" s="193"/>
      <c r="BI340" s="193"/>
      <c r="BJ340" s="193"/>
      <c r="BK340" s="193"/>
      <c r="BL340" s="193"/>
      <c r="BM340" s="193"/>
      <c r="BN340" s="193"/>
      <c r="BO340" s="193"/>
      <c r="BP340" s="193"/>
      <c r="BQ340" s="193"/>
      <c r="BR340" s="193"/>
      <c r="BS340" s="193"/>
      <c r="BT340" s="193"/>
      <c r="BU340" s="193"/>
      <c r="BV340" s="193"/>
      <c r="BW340" s="193"/>
      <c r="BX340" s="193"/>
      <c r="BY340" s="193"/>
      <c r="BZ340" s="193"/>
      <c r="CA340" s="193"/>
      <c r="CB340" s="193"/>
      <c r="CC340" s="193"/>
      <c r="CD340" s="193"/>
      <c r="CE340" s="193"/>
      <c r="CF340" s="193"/>
      <c r="CG340" s="193"/>
    </row>
    <row r="341" spans="2:85" x14ac:dyDescent="0.2">
      <c r="B341" s="193"/>
      <c r="C341" s="193"/>
      <c r="D341" s="193"/>
      <c r="E341" s="193"/>
      <c r="F341" s="193"/>
      <c r="G341" s="193"/>
      <c r="H341" s="193"/>
      <c r="I341" s="193"/>
      <c r="J341" s="193"/>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93"/>
      <c r="AL341" s="193"/>
      <c r="AM341" s="193"/>
      <c r="AN341" s="193"/>
      <c r="AO341" s="193"/>
      <c r="AP341" s="193"/>
      <c r="AQ341" s="193"/>
      <c r="AR341" s="193"/>
      <c r="AS341" s="193"/>
      <c r="AT341" s="193"/>
      <c r="AU341" s="193"/>
      <c r="AV341" s="193"/>
      <c r="AW341" s="193"/>
      <c r="AX341" s="193"/>
      <c r="AY341" s="193"/>
      <c r="AZ341" s="193"/>
      <c r="BA341" s="193"/>
      <c r="BB341" s="193"/>
      <c r="BC341" s="193"/>
      <c r="BD341" s="193"/>
      <c r="BE341" s="193"/>
      <c r="BF341" s="193"/>
      <c r="BG341" s="193"/>
      <c r="BH341" s="193"/>
      <c r="BI341" s="193"/>
      <c r="BJ341" s="193"/>
      <c r="BK341" s="193"/>
      <c r="BL341" s="193"/>
      <c r="BM341" s="193"/>
      <c r="BN341" s="193"/>
      <c r="BO341" s="193"/>
      <c r="BP341" s="193"/>
      <c r="BQ341" s="193"/>
      <c r="BR341" s="193"/>
      <c r="BS341" s="193"/>
      <c r="BT341" s="193"/>
      <c r="BU341" s="193"/>
      <c r="BV341" s="193"/>
      <c r="BW341" s="193"/>
      <c r="BX341" s="193"/>
      <c r="BY341" s="193"/>
      <c r="BZ341" s="193"/>
      <c r="CA341" s="193"/>
      <c r="CB341" s="193"/>
      <c r="CC341" s="193"/>
      <c r="CD341" s="193"/>
      <c r="CE341" s="193"/>
      <c r="CF341" s="193"/>
      <c r="CG341" s="193"/>
    </row>
    <row r="342" spans="2:85" x14ac:dyDescent="0.2">
      <c r="B342" s="193"/>
      <c r="C342" s="193"/>
      <c r="D342" s="193"/>
      <c r="E342" s="193"/>
      <c r="F342" s="193"/>
      <c r="G342" s="193"/>
      <c r="H342" s="193"/>
      <c r="I342" s="193"/>
      <c r="J342" s="193"/>
      <c r="K342" s="193"/>
      <c r="L342" s="193"/>
      <c r="M342" s="193"/>
      <c r="N342" s="193"/>
      <c r="O342" s="193"/>
      <c r="P342" s="193"/>
      <c r="Q342" s="193"/>
      <c r="R342" s="193"/>
      <c r="S342" s="193"/>
      <c r="T342" s="193"/>
      <c r="U342" s="193"/>
      <c r="V342" s="193"/>
      <c r="W342" s="193"/>
      <c r="X342" s="193"/>
      <c r="Y342" s="193"/>
      <c r="Z342" s="193"/>
      <c r="AA342" s="193"/>
      <c r="AB342" s="193"/>
      <c r="AC342" s="193"/>
      <c r="AD342" s="193"/>
      <c r="AE342" s="193"/>
      <c r="AF342" s="193"/>
      <c r="AG342" s="193"/>
      <c r="AH342" s="193"/>
      <c r="AI342" s="193"/>
      <c r="AJ342" s="193"/>
      <c r="AK342" s="193"/>
      <c r="AL342" s="193"/>
      <c r="AM342" s="193"/>
      <c r="AN342" s="193"/>
      <c r="AO342" s="193"/>
      <c r="AP342" s="193"/>
      <c r="AQ342" s="193"/>
      <c r="AR342" s="193"/>
      <c r="AS342" s="193"/>
      <c r="AT342" s="193"/>
      <c r="AU342" s="193"/>
      <c r="AV342" s="193"/>
      <c r="AW342" s="193"/>
      <c r="AX342" s="193"/>
      <c r="AY342" s="193"/>
      <c r="AZ342" s="193"/>
      <c r="BA342" s="193"/>
      <c r="BB342" s="193"/>
      <c r="BC342" s="193"/>
      <c r="BD342" s="193"/>
      <c r="BE342" s="193"/>
      <c r="BF342" s="193"/>
      <c r="BG342" s="193"/>
      <c r="BH342" s="193"/>
      <c r="BI342" s="193"/>
      <c r="BJ342" s="193"/>
      <c r="BK342" s="193"/>
      <c r="BL342" s="193"/>
      <c r="BM342" s="193"/>
      <c r="BN342" s="193"/>
      <c r="BO342" s="193"/>
      <c r="BP342" s="193"/>
      <c r="BQ342" s="193"/>
      <c r="BR342" s="193"/>
      <c r="BS342" s="193"/>
      <c r="BT342" s="193"/>
      <c r="BU342" s="193"/>
      <c r="BV342" s="193"/>
      <c r="BW342" s="193"/>
      <c r="BX342" s="193"/>
      <c r="BY342" s="193"/>
      <c r="BZ342" s="193"/>
      <c r="CA342" s="193"/>
      <c r="CB342" s="193"/>
      <c r="CC342" s="193"/>
      <c r="CD342" s="193"/>
      <c r="CE342" s="193"/>
      <c r="CF342" s="193"/>
      <c r="CG342" s="193"/>
    </row>
    <row r="343" spans="2:85" x14ac:dyDescent="0.2">
      <c r="B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3"/>
      <c r="AA343" s="193"/>
      <c r="AB343" s="193"/>
      <c r="AC343" s="193"/>
      <c r="AD343" s="193"/>
      <c r="AE343" s="193"/>
      <c r="AF343" s="193"/>
      <c r="AG343" s="193"/>
      <c r="AH343" s="193"/>
      <c r="AI343" s="193"/>
      <c r="AJ343" s="193"/>
      <c r="AK343" s="193"/>
      <c r="AL343" s="193"/>
      <c r="AM343" s="193"/>
      <c r="AN343" s="193"/>
      <c r="AO343" s="193"/>
      <c r="AP343" s="193"/>
      <c r="AQ343" s="193"/>
      <c r="AR343" s="193"/>
      <c r="AS343" s="193"/>
      <c r="AT343" s="193"/>
      <c r="AU343" s="193"/>
      <c r="AV343" s="193"/>
      <c r="AW343" s="193"/>
      <c r="AX343" s="193"/>
      <c r="AY343" s="193"/>
      <c r="AZ343" s="193"/>
      <c r="BA343" s="193"/>
      <c r="BB343" s="193"/>
      <c r="BC343" s="193"/>
      <c r="BD343" s="193"/>
      <c r="BE343" s="193"/>
      <c r="BF343" s="193"/>
      <c r="BG343" s="193"/>
      <c r="BH343" s="193"/>
      <c r="BI343" s="193"/>
      <c r="BJ343" s="193"/>
      <c r="BK343" s="193"/>
      <c r="BL343" s="193"/>
      <c r="BM343" s="193"/>
      <c r="BN343" s="193"/>
      <c r="BO343" s="193"/>
      <c r="BP343" s="193"/>
      <c r="BQ343" s="193"/>
      <c r="BR343" s="193"/>
      <c r="BS343" s="193"/>
      <c r="BT343" s="193"/>
      <c r="BU343" s="193"/>
      <c r="BV343" s="193"/>
      <c r="BW343" s="193"/>
      <c r="BX343" s="193"/>
      <c r="BY343" s="193"/>
      <c r="BZ343" s="193"/>
      <c r="CA343" s="193"/>
      <c r="CB343" s="193"/>
      <c r="CC343" s="193"/>
      <c r="CD343" s="193"/>
      <c r="CE343" s="193"/>
      <c r="CF343" s="193"/>
      <c r="CG343" s="193"/>
    </row>
    <row r="344" spans="2:85" x14ac:dyDescent="0.2">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c r="AP344" s="193"/>
      <c r="AQ344" s="193"/>
      <c r="AR344" s="193"/>
      <c r="AS344" s="193"/>
      <c r="AT344" s="193"/>
      <c r="AU344" s="193"/>
      <c r="AV344" s="193"/>
      <c r="AW344" s="193"/>
      <c r="AX344" s="193"/>
      <c r="AY344" s="193"/>
      <c r="AZ344" s="193"/>
      <c r="BA344" s="193"/>
      <c r="BB344" s="193"/>
      <c r="BC344" s="193"/>
      <c r="BD344" s="193"/>
      <c r="BE344" s="193"/>
      <c r="BF344" s="193"/>
      <c r="BG344" s="193"/>
      <c r="BH344" s="193"/>
      <c r="BI344" s="193"/>
      <c r="BJ344" s="193"/>
      <c r="BK344" s="193"/>
      <c r="BL344" s="193"/>
      <c r="BM344" s="193"/>
      <c r="BN344" s="193"/>
      <c r="BO344" s="193"/>
      <c r="BP344" s="193"/>
      <c r="BQ344" s="193"/>
      <c r="BR344" s="193"/>
      <c r="BS344" s="193"/>
      <c r="BT344" s="193"/>
      <c r="BU344" s="193"/>
      <c r="BV344" s="193"/>
      <c r="BW344" s="193"/>
      <c r="BX344" s="193"/>
      <c r="BY344" s="193"/>
      <c r="BZ344" s="193"/>
      <c r="CA344" s="193"/>
      <c r="CB344" s="193"/>
      <c r="CC344" s="193"/>
      <c r="CD344" s="193"/>
      <c r="CE344" s="193"/>
      <c r="CF344" s="193"/>
      <c r="CG344" s="193"/>
    </row>
    <row r="345" spans="2:85" x14ac:dyDescent="0.2">
      <c r="B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3"/>
      <c r="AJ345" s="193"/>
      <c r="AK345" s="193"/>
      <c r="AL345" s="193"/>
      <c r="AM345" s="193"/>
      <c r="AN345" s="193"/>
      <c r="AO345" s="193"/>
      <c r="AP345" s="193"/>
      <c r="AQ345" s="193"/>
      <c r="AR345" s="193"/>
      <c r="AS345" s="193"/>
      <c r="AT345" s="193"/>
      <c r="AU345" s="193"/>
      <c r="AV345" s="193"/>
      <c r="AW345" s="193"/>
      <c r="AX345" s="193"/>
      <c r="AY345" s="193"/>
      <c r="AZ345" s="193"/>
      <c r="BA345" s="193"/>
      <c r="BB345" s="193"/>
      <c r="BC345" s="193"/>
      <c r="BD345" s="193"/>
      <c r="BE345" s="193"/>
      <c r="BF345" s="193"/>
      <c r="BG345" s="193"/>
      <c r="BH345" s="193"/>
      <c r="BI345" s="193"/>
      <c r="BJ345" s="193"/>
      <c r="BK345" s="193"/>
      <c r="BL345" s="193"/>
      <c r="BM345" s="193"/>
      <c r="BN345" s="193"/>
      <c r="BO345" s="193"/>
      <c r="BP345" s="193"/>
      <c r="BQ345" s="193"/>
      <c r="BR345" s="193"/>
      <c r="BS345" s="193"/>
      <c r="BT345" s="193"/>
      <c r="BU345" s="193"/>
      <c r="BV345" s="193"/>
      <c r="BW345" s="193"/>
      <c r="BX345" s="193"/>
      <c r="BY345" s="193"/>
      <c r="BZ345" s="193"/>
      <c r="CA345" s="193"/>
      <c r="CB345" s="193"/>
      <c r="CC345" s="193"/>
      <c r="CD345" s="193"/>
      <c r="CE345" s="193"/>
      <c r="CF345" s="193"/>
      <c r="CG345" s="193"/>
    </row>
    <row r="346" spans="2:85" x14ac:dyDescent="0.2">
      <c r="B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c r="X346" s="193"/>
      <c r="Y346" s="193"/>
      <c r="Z346" s="193"/>
      <c r="AA346" s="193"/>
      <c r="AB346" s="193"/>
      <c r="AC346" s="193"/>
      <c r="AD346" s="193"/>
      <c r="AE346" s="193"/>
      <c r="AF346" s="193"/>
      <c r="AG346" s="193"/>
      <c r="AH346" s="193"/>
      <c r="AI346" s="193"/>
      <c r="AJ346" s="193"/>
      <c r="AK346" s="193"/>
      <c r="AL346" s="193"/>
      <c r="AM346" s="193"/>
      <c r="AN346" s="193"/>
      <c r="AO346" s="193"/>
      <c r="AP346" s="193"/>
      <c r="AQ346" s="193"/>
      <c r="AR346" s="193"/>
      <c r="AS346" s="193"/>
      <c r="AT346" s="193"/>
      <c r="AU346" s="193"/>
      <c r="AV346" s="193"/>
      <c r="AW346" s="193"/>
      <c r="AX346" s="193"/>
      <c r="AY346" s="193"/>
      <c r="AZ346" s="193"/>
      <c r="BA346" s="193"/>
      <c r="BB346" s="193"/>
      <c r="BC346" s="193"/>
      <c r="BD346" s="193"/>
      <c r="BE346" s="193"/>
      <c r="BF346" s="193"/>
      <c r="BG346" s="193"/>
      <c r="BH346" s="193"/>
      <c r="BI346" s="193"/>
      <c r="BJ346" s="193"/>
      <c r="BK346" s="193"/>
      <c r="BL346" s="193"/>
      <c r="BM346" s="193"/>
      <c r="BN346" s="193"/>
      <c r="BO346" s="193"/>
      <c r="BP346" s="193"/>
      <c r="BQ346" s="193"/>
      <c r="BR346" s="193"/>
      <c r="BS346" s="193"/>
      <c r="BT346" s="193"/>
      <c r="BU346" s="193"/>
      <c r="BV346" s="193"/>
      <c r="BW346" s="193"/>
      <c r="BX346" s="193"/>
      <c r="BY346" s="193"/>
      <c r="BZ346" s="193"/>
      <c r="CA346" s="193"/>
      <c r="CB346" s="193"/>
      <c r="CC346" s="193"/>
      <c r="CD346" s="193"/>
      <c r="CE346" s="193"/>
      <c r="CF346" s="193"/>
      <c r="CG346" s="193"/>
    </row>
    <row r="347" spans="2:85" x14ac:dyDescent="0.2">
      <c r="B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c r="X347" s="193"/>
      <c r="Y347" s="193"/>
      <c r="Z347" s="193"/>
      <c r="AA347" s="193"/>
      <c r="AB347" s="193"/>
      <c r="AC347" s="193"/>
      <c r="AD347" s="193"/>
      <c r="AE347" s="193"/>
      <c r="AF347" s="193"/>
      <c r="AG347" s="193"/>
      <c r="AH347" s="193"/>
      <c r="AI347" s="193"/>
      <c r="AJ347" s="193"/>
      <c r="AK347" s="193"/>
      <c r="AL347" s="193"/>
      <c r="AM347" s="193"/>
      <c r="AN347" s="193"/>
      <c r="AO347" s="193"/>
      <c r="AP347" s="193"/>
      <c r="AQ347" s="193"/>
      <c r="AR347" s="193"/>
      <c r="AS347" s="193"/>
      <c r="AT347" s="193"/>
      <c r="AU347" s="193"/>
      <c r="AV347" s="193"/>
      <c r="AW347" s="193"/>
      <c r="AX347" s="193"/>
      <c r="AY347" s="193"/>
      <c r="AZ347" s="193"/>
      <c r="BA347" s="193"/>
      <c r="BB347" s="193"/>
      <c r="BC347" s="193"/>
      <c r="BD347" s="193"/>
      <c r="BE347" s="193"/>
      <c r="BF347" s="193"/>
      <c r="BG347" s="193"/>
      <c r="BH347" s="193"/>
      <c r="BI347" s="193"/>
      <c r="BJ347" s="193"/>
      <c r="BK347" s="193"/>
      <c r="BL347" s="193"/>
      <c r="BM347" s="193"/>
      <c r="BN347" s="193"/>
      <c r="BO347" s="193"/>
      <c r="BP347" s="193"/>
      <c r="BQ347" s="193"/>
      <c r="BR347" s="193"/>
      <c r="BS347" s="193"/>
      <c r="BT347" s="193"/>
      <c r="BU347" s="193"/>
      <c r="BV347" s="193"/>
      <c r="BW347" s="193"/>
      <c r="BX347" s="193"/>
      <c r="BY347" s="193"/>
      <c r="BZ347" s="193"/>
      <c r="CA347" s="193"/>
      <c r="CB347" s="193"/>
      <c r="CC347" s="193"/>
      <c r="CD347" s="193"/>
      <c r="CE347" s="193"/>
      <c r="CF347" s="193"/>
      <c r="CG347" s="193"/>
    </row>
    <row r="348" spans="2:85" x14ac:dyDescent="0.2">
      <c r="B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c r="AR348" s="193"/>
      <c r="AS348" s="193"/>
      <c r="AT348" s="193"/>
      <c r="AU348" s="193"/>
      <c r="AV348" s="193"/>
      <c r="AW348" s="193"/>
      <c r="AX348" s="193"/>
      <c r="AY348" s="193"/>
      <c r="AZ348" s="193"/>
      <c r="BA348" s="193"/>
      <c r="BB348" s="193"/>
      <c r="BC348" s="193"/>
      <c r="BD348" s="193"/>
      <c r="BE348" s="193"/>
      <c r="BF348" s="193"/>
      <c r="BG348" s="193"/>
      <c r="BH348" s="193"/>
      <c r="BI348" s="193"/>
      <c r="BJ348" s="193"/>
      <c r="BK348" s="193"/>
      <c r="BL348" s="193"/>
      <c r="BM348" s="193"/>
      <c r="BN348" s="193"/>
      <c r="BO348" s="193"/>
      <c r="BP348" s="193"/>
      <c r="BQ348" s="193"/>
      <c r="BR348" s="193"/>
      <c r="BS348" s="193"/>
      <c r="BT348" s="193"/>
      <c r="BU348" s="193"/>
      <c r="BV348" s="193"/>
      <c r="BW348" s="193"/>
      <c r="BX348" s="193"/>
      <c r="BY348" s="193"/>
      <c r="BZ348" s="193"/>
      <c r="CA348" s="193"/>
      <c r="CB348" s="193"/>
      <c r="CC348" s="193"/>
      <c r="CD348" s="193"/>
      <c r="CE348" s="193"/>
      <c r="CF348" s="193"/>
      <c r="CG348" s="193"/>
    </row>
    <row r="349" spans="2:85" x14ac:dyDescent="0.2">
      <c r="B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c r="X349" s="193"/>
      <c r="Y349" s="193"/>
      <c r="Z349" s="193"/>
      <c r="AA349" s="193"/>
      <c r="AB349" s="193"/>
      <c r="AC349" s="193"/>
      <c r="AD349" s="193"/>
      <c r="AE349" s="193"/>
      <c r="AF349" s="193"/>
      <c r="AG349" s="193"/>
      <c r="AH349" s="193"/>
      <c r="AI349" s="193"/>
      <c r="AJ349" s="193"/>
      <c r="AK349" s="193"/>
      <c r="AL349" s="193"/>
      <c r="AM349" s="193"/>
      <c r="AN349" s="193"/>
      <c r="AO349" s="193"/>
      <c r="AP349" s="193"/>
      <c r="AQ349" s="193"/>
      <c r="AR349" s="193"/>
      <c r="AS349" s="193"/>
      <c r="AT349" s="193"/>
      <c r="AU349" s="193"/>
      <c r="AV349" s="193"/>
      <c r="AW349" s="193"/>
      <c r="AX349" s="193"/>
      <c r="AY349" s="193"/>
      <c r="AZ349" s="193"/>
      <c r="BA349" s="193"/>
      <c r="BB349" s="193"/>
      <c r="BC349" s="193"/>
      <c r="BD349" s="193"/>
      <c r="BE349" s="193"/>
      <c r="BF349" s="193"/>
      <c r="BG349" s="193"/>
      <c r="BH349" s="193"/>
      <c r="BI349" s="193"/>
      <c r="BJ349" s="193"/>
      <c r="BK349" s="193"/>
      <c r="BL349" s="193"/>
      <c r="BM349" s="193"/>
      <c r="BN349" s="193"/>
      <c r="BO349" s="193"/>
      <c r="BP349" s="193"/>
      <c r="BQ349" s="193"/>
      <c r="BR349" s="193"/>
      <c r="BS349" s="193"/>
      <c r="BT349" s="193"/>
      <c r="BU349" s="193"/>
      <c r="BV349" s="193"/>
      <c r="BW349" s="193"/>
      <c r="BX349" s="193"/>
      <c r="BY349" s="193"/>
      <c r="BZ349" s="193"/>
      <c r="CA349" s="193"/>
      <c r="CB349" s="193"/>
      <c r="CC349" s="193"/>
      <c r="CD349" s="193"/>
      <c r="CE349" s="193"/>
      <c r="CF349" s="193"/>
      <c r="CG349" s="193"/>
    </row>
    <row r="350" spans="2:85" x14ac:dyDescent="0.2">
      <c r="B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c r="X350" s="193"/>
      <c r="Y350" s="193"/>
      <c r="Z350" s="193"/>
      <c r="AA350" s="193"/>
      <c r="AB350" s="193"/>
      <c r="AC350" s="193"/>
      <c r="AD350" s="193"/>
      <c r="AE350" s="193"/>
      <c r="AF350" s="193"/>
      <c r="AG350" s="193"/>
      <c r="AH350" s="193"/>
      <c r="AI350" s="193"/>
      <c r="AJ350" s="193"/>
      <c r="AK350" s="193"/>
      <c r="AL350" s="193"/>
      <c r="AM350" s="193"/>
      <c r="AN350" s="193"/>
      <c r="AO350" s="193"/>
      <c r="AP350" s="193"/>
      <c r="AQ350" s="193"/>
      <c r="AR350" s="193"/>
      <c r="AS350" s="193"/>
      <c r="AT350" s="193"/>
      <c r="AU350" s="193"/>
      <c r="AV350" s="193"/>
      <c r="AW350" s="193"/>
      <c r="AX350" s="193"/>
      <c r="AY350" s="193"/>
      <c r="AZ350" s="193"/>
      <c r="BA350" s="193"/>
      <c r="BB350" s="193"/>
      <c r="BC350" s="193"/>
      <c r="BD350" s="193"/>
      <c r="BE350" s="193"/>
      <c r="BF350" s="193"/>
      <c r="BG350" s="193"/>
      <c r="BH350" s="193"/>
      <c r="BI350" s="193"/>
      <c r="BJ350" s="193"/>
      <c r="BK350" s="193"/>
      <c r="BL350" s="193"/>
      <c r="BM350" s="193"/>
      <c r="BN350" s="193"/>
      <c r="BO350" s="193"/>
      <c r="BP350" s="193"/>
      <c r="BQ350" s="193"/>
      <c r="BR350" s="193"/>
      <c r="BS350" s="193"/>
      <c r="BT350" s="193"/>
      <c r="BU350" s="193"/>
      <c r="BV350" s="193"/>
      <c r="BW350" s="193"/>
      <c r="BX350" s="193"/>
      <c r="BY350" s="193"/>
      <c r="BZ350" s="193"/>
      <c r="CA350" s="193"/>
      <c r="CB350" s="193"/>
      <c r="CC350" s="193"/>
      <c r="CD350" s="193"/>
      <c r="CE350" s="193"/>
      <c r="CF350" s="193"/>
      <c r="CG350" s="193"/>
    </row>
    <row r="351" spans="2:85" x14ac:dyDescent="0.2">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c r="BD351" s="193"/>
      <c r="BE351" s="193"/>
      <c r="BF351" s="193"/>
      <c r="BG351" s="193"/>
      <c r="BH351" s="193"/>
      <c r="BI351" s="193"/>
      <c r="BJ351" s="193"/>
      <c r="BK351" s="193"/>
      <c r="BL351" s="193"/>
      <c r="BM351" s="193"/>
      <c r="BN351" s="193"/>
      <c r="BO351" s="193"/>
      <c r="BP351" s="193"/>
      <c r="BQ351" s="193"/>
      <c r="BR351" s="193"/>
      <c r="BS351" s="193"/>
      <c r="BT351" s="193"/>
      <c r="BU351" s="193"/>
      <c r="BV351" s="193"/>
      <c r="BW351" s="193"/>
      <c r="BX351" s="193"/>
      <c r="BY351" s="193"/>
      <c r="BZ351" s="193"/>
      <c r="CA351" s="193"/>
      <c r="CB351" s="193"/>
      <c r="CC351" s="193"/>
      <c r="CD351" s="193"/>
      <c r="CE351" s="193"/>
      <c r="CF351" s="193"/>
      <c r="CG351" s="193"/>
    </row>
    <row r="352" spans="2:85" x14ac:dyDescent="0.2">
      <c r="B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3"/>
      <c r="AZ352" s="193"/>
      <c r="BA352" s="193"/>
      <c r="BB352" s="193"/>
      <c r="BC352" s="193"/>
      <c r="BD352" s="193"/>
      <c r="BE352" s="193"/>
      <c r="BF352" s="193"/>
      <c r="BG352" s="193"/>
      <c r="BH352" s="193"/>
      <c r="BI352" s="193"/>
      <c r="BJ352" s="193"/>
      <c r="BK352" s="193"/>
      <c r="BL352" s="193"/>
      <c r="BM352" s="193"/>
      <c r="BN352" s="193"/>
      <c r="BO352" s="193"/>
      <c r="BP352" s="193"/>
      <c r="BQ352" s="193"/>
      <c r="BR352" s="193"/>
      <c r="BS352" s="193"/>
      <c r="BT352" s="193"/>
      <c r="BU352" s="193"/>
      <c r="BV352" s="193"/>
      <c r="BW352" s="193"/>
      <c r="BX352" s="193"/>
      <c r="BY352" s="193"/>
      <c r="BZ352" s="193"/>
      <c r="CA352" s="193"/>
      <c r="CB352" s="193"/>
      <c r="CC352" s="193"/>
      <c r="CD352" s="193"/>
      <c r="CE352" s="193"/>
      <c r="CF352" s="193"/>
      <c r="CG352" s="193"/>
    </row>
    <row r="353" spans="2:85" x14ac:dyDescent="0.2">
      <c r="B353" s="193"/>
      <c r="C353" s="193"/>
      <c r="D353" s="193"/>
      <c r="E353" s="193"/>
      <c r="F353" s="193"/>
      <c r="G353" s="193"/>
      <c r="H353" s="193"/>
      <c r="I353" s="193"/>
      <c r="J353" s="193"/>
      <c r="K353" s="193"/>
      <c r="L353" s="193"/>
      <c r="M353" s="193"/>
      <c r="N353" s="193"/>
      <c r="O353" s="193"/>
      <c r="P353" s="193"/>
      <c r="Q353" s="193"/>
      <c r="R353" s="193"/>
      <c r="S353" s="193"/>
      <c r="T353" s="193"/>
      <c r="U353" s="193"/>
      <c r="V353" s="193"/>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3"/>
      <c r="AR353" s="193"/>
      <c r="AS353" s="193"/>
      <c r="AT353" s="193"/>
      <c r="AU353" s="193"/>
      <c r="AV353" s="193"/>
      <c r="AW353" s="193"/>
      <c r="AX353" s="193"/>
      <c r="AY353" s="193"/>
      <c r="AZ353" s="193"/>
      <c r="BA353" s="193"/>
      <c r="BB353" s="193"/>
      <c r="BC353" s="193"/>
      <c r="BD353" s="193"/>
      <c r="BE353" s="193"/>
      <c r="BF353" s="193"/>
      <c r="BG353" s="193"/>
      <c r="BH353" s="193"/>
      <c r="BI353" s="193"/>
      <c r="BJ353" s="193"/>
      <c r="BK353" s="193"/>
      <c r="BL353" s="193"/>
      <c r="BM353" s="193"/>
      <c r="BN353" s="193"/>
      <c r="BO353" s="193"/>
      <c r="BP353" s="193"/>
      <c r="BQ353" s="193"/>
      <c r="BR353" s="193"/>
      <c r="BS353" s="193"/>
      <c r="BT353" s="193"/>
      <c r="BU353" s="193"/>
      <c r="BV353" s="193"/>
      <c r="BW353" s="193"/>
      <c r="BX353" s="193"/>
      <c r="BY353" s="193"/>
      <c r="BZ353" s="193"/>
      <c r="CA353" s="193"/>
      <c r="CB353" s="193"/>
      <c r="CC353" s="193"/>
      <c r="CD353" s="193"/>
      <c r="CE353" s="193"/>
      <c r="CF353" s="193"/>
      <c r="CG353" s="193"/>
    </row>
    <row r="354" spans="2:85" x14ac:dyDescent="0.2">
      <c r="B354" s="193"/>
      <c r="C354" s="193"/>
      <c r="D354" s="193"/>
      <c r="E354" s="193"/>
      <c r="F354" s="193"/>
      <c r="G354" s="193"/>
      <c r="H354" s="193"/>
      <c r="I354" s="193"/>
      <c r="J354" s="193"/>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3"/>
      <c r="AZ354" s="193"/>
      <c r="BA354" s="193"/>
      <c r="BB354" s="193"/>
      <c r="BC354" s="193"/>
      <c r="BD354" s="193"/>
      <c r="BE354" s="193"/>
      <c r="BF354" s="193"/>
      <c r="BG354" s="193"/>
      <c r="BH354" s="193"/>
      <c r="BI354" s="193"/>
      <c r="BJ354" s="193"/>
      <c r="BK354" s="193"/>
      <c r="BL354" s="193"/>
      <c r="BM354" s="193"/>
      <c r="BN354" s="193"/>
      <c r="BO354" s="193"/>
      <c r="BP354" s="193"/>
      <c r="BQ354" s="193"/>
      <c r="BR354" s="193"/>
      <c r="BS354" s="193"/>
      <c r="BT354" s="193"/>
      <c r="BU354" s="193"/>
      <c r="BV354" s="193"/>
      <c r="BW354" s="193"/>
      <c r="BX354" s="193"/>
      <c r="BY354" s="193"/>
      <c r="BZ354" s="193"/>
      <c r="CA354" s="193"/>
      <c r="CB354" s="193"/>
      <c r="CC354" s="193"/>
      <c r="CD354" s="193"/>
      <c r="CE354" s="193"/>
      <c r="CF354" s="193"/>
      <c r="CG354" s="193"/>
    </row>
    <row r="355" spans="2:85" x14ac:dyDescent="0.2">
      <c r="B355" s="193"/>
      <c r="C355" s="193"/>
      <c r="D355" s="193"/>
      <c r="E355" s="193"/>
      <c r="F355" s="193"/>
      <c r="G355" s="193"/>
      <c r="H355" s="193"/>
      <c r="I355" s="193"/>
      <c r="J355" s="193"/>
      <c r="K355" s="193"/>
      <c r="L355" s="193"/>
      <c r="M355" s="193"/>
      <c r="N355" s="193"/>
      <c r="O355" s="193"/>
      <c r="P355" s="193"/>
      <c r="Q355" s="193"/>
      <c r="R355" s="193"/>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c r="AR355" s="193"/>
      <c r="AS355" s="193"/>
      <c r="AT355" s="193"/>
      <c r="AU355" s="193"/>
      <c r="AV355" s="193"/>
      <c r="AW355" s="193"/>
      <c r="AX355" s="193"/>
      <c r="AY355" s="193"/>
      <c r="AZ355" s="193"/>
      <c r="BA355" s="193"/>
      <c r="BB355" s="193"/>
      <c r="BC355" s="193"/>
      <c r="BD355" s="193"/>
      <c r="BE355" s="193"/>
      <c r="BF355" s="193"/>
      <c r="BG355" s="193"/>
      <c r="BH355" s="193"/>
      <c r="BI355" s="193"/>
      <c r="BJ355" s="193"/>
      <c r="BK355" s="193"/>
      <c r="BL355" s="193"/>
      <c r="BM355" s="193"/>
      <c r="BN355" s="193"/>
      <c r="BO355" s="193"/>
      <c r="BP355" s="193"/>
      <c r="BQ355" s="193"/>
      <c r="BR355" s="193"/>
      <c r="BS355" s="193"/>
      <c r="BT355" s="193"/>
      <c r="BU355" s="193"/>
      <c r="BV355" s="193"/>
      <c r="BW355" s="193"/>
      <c r="BX355" s="193"/>
      <c r="BY355" s="193"/>
      <c r="BZ355" s="193"/>
      <c r="CA355" s="193"/>
      <c r="CB355" s="193"/>
      <c r="CC355" s="193"/>
      <c r="CD355" s="193"/>
      <c r="CE355" s="193"/>
      <c r="CF355" s="193"/>
      <c r="CG355" s="193"/>
    </row>
    <row r="356" spans="2:85" x14ac:dyDescent="0.2">
      <c r="B356" s="193"/>
      <c r="C356" s="193"/>
      <c r="D356" s="193"/>
      <c r="E356" s="193"/>
      <c r="F356" s="193"/>
      <c r="G356" s="193"/>
      <c r="H356" s="193"/>
      <c r="I356" s="193"/>
      <c r="J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c r="BD356" s="193"/>
      <c r="BE356" s="193"/>
      <c r="BF356" s="193"/>
      <c r="BG356" s="193"/>
      <c r="BH356" s="193"/>
      <c r="BI356" s="193"/>
      <c r="BJ356" s="193"/>
      <c r="BK356" s="193"/>
      <c r="BL356" s="193"/>
      <c r="BM356" s="193"/>
      <c r="BN356" s="193"/>
      <c r="BO356" s="193"/>
      <c r="BP356" s="193"/>
      <c r="BQ356" s="193"/>
      <c r="BR356" s="193"/>
      <c r="BS356" s="193"/>
      <c r="BT356" s="193"/>
      <c r="BU356" s="193"/>
      <c r="BV356" s="193"/>
      <c r="BW356" s="193"/>
      <c r="BX356" s="193"/>
      <c r="BY356" s="193"/>
      <c r="BZ356" s="193"/>
      <c r="CA356" s="193"/>
      <c r="CB356" s="193"/>
      <c r="CC356" s="193"/>
      <c r="CD356" s="193"/>
      <c r="CE356" s="193"/>
      <c r="CF356" s="193"/>
      <c r="CG356" s="193"/>
    </row>
    <row r="357" spans="2:85" x14ac:dyDescent="0.2">
      <c r="B357" s="193"/>
      <c r="C357" s="193"/>
      <c r="D357" s="193"/>
      <c r="E357" s="193"/>
      <c r="F357" s="193"/>
      <c r="G357" s="193"/>
      <c r="H357" s="193"/>
      <c r="I357" s="193"/>
      <c r="J357" s="193"/>
      <c r="K357" s="193"/>
      <c r="L357" s="193"/>
      <c r="M357" s="193"/>
      <c r="N357" s="193"/>
      <c r="O357" s="193"/>
      <c r="P357" s="193"/>
      <c r="Q357" s="193"/>
      <c r="R357" s="193"/>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3"/>
      <c r="AV357" s="193"/>
      <c r="AW357" s="193"/>
      <c r="AX357" s="193"/>
      <c r="AY357" s="193"/>
      <c r="AZ357" s="193"/>
      <c r="BA357" s="193"/>
      <c r="BB357" s="193"/>
      <c r="BC357" s="193"/>
      <c r="BD357" s="193"/>
      <c r="BE357" s="193"/>
      <c r="BF357" s="193"/>
      <c r="BG357" s="193"/>
      <c r="BH357" s="193"/>
      <c r="BI357" s="193"/>
      <c r="BJ357" s="193"/>
      <c r="BK357" s="193"/>
      <c r="BL357" s="193"/>
      <c r="BM357" s="193"/>
      <c r="BN357" s="193"/>
      <c r="BO357" s="193"/>
      <c r="BP357" s="193"/>
      <c r="BQ357" s="193"/>
      <c r="BR357" s="193"/>
      <c r="BS357" s="193"/>
      <c r="BT357" s="193"/>
      <c r="BU357" s="193"/>
      <c r="BV357" s="193"/>
      <c r="BW357" s="193"/>
      <c r="BX357" s="193"/>
      <c r="BY357" s="193"/>
      <c r="BZ357" s="193"/>
      <c r="CA357" s="193"/>
      <c r="CB357" s="193"/>
      <c r="CC357" s="193"/>
      <c r="CD357" s="193"/>
      <c r="CE357" s="193"/>
      <c r="CF357" s="193"/>
      <c r="CG357" s="193"/>
    </row>
    <row r="358" spans="2:85" x14ac:dyDescent="0.2">
      <c r="B358" s="193"/>
      <c r="C358" s="193"/>
      <c r="D358" s="193"/>
      <c r="E358" s="193"/>
      <c r="F358" s="193"/>
      <c r="G358" s="193"/>
      <c r="H358" s="193"/>
      <c r="I358" s="193"/>
      <c r="J358" s="193"/>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c r="BD358" s="193"/>
      <c r="BE358" s="193"/>
      <c r="BF358" s="193"/>
      <c r="BG358" s="193"/>
      <c r="BH358" s="193"/>
      <c r="BI358" s="193"/>
      <c r="BJ358" s="193"/>
      <c r="BK358" s="193"/>
      <c r="BL358" s="193"/>
      <c r="BM358" s="193"/>
      <c r="BN358" s="193"/>
      <c r="BO358" s="193"/>
      <c r="BP358" s="193"/>
      <c r="BQ358" s="193"/>
      <c r="BR358" s="193"/>
      <c r="BS358" s="193"/>
      <c r="BT358" s="193"/>
      <c r="BU358" s="193"/>
      <c r="BV358" s="193"/>
      <c r="BW358" s="193"/>
      <c r="BX358" s="193"/>
      <c r="BY358" s="193"/>
      <c r="BZ358" s="193"/>
      <c r="CA358" s="193"/>
      <c r="CB358" s="193"/>
      <c r="CC358" s="193"/>
      <c r="CD358" s="193"/>
      <c r="CE358" s="193"/>
      <c r="CF358" s="193"/>
      <c r="CG358" s="193"/>
    </row>
    <row r="359" spans="2:85" x14ac:dyDescent="0.2">
      <c r="B359" s="193"/>
      <c r="C359" s="193"/>
      <c r="D359" s="193"/>
      <c r="E359" s="193"/>
      <c r="F359" s="193"/>
      <c r="G359" s="193"/>
      <c r="H359" s="193"/>
      <c r="I359" s="193"/>
      <c r="J359" s="193"/>
      <c r="K359" s="193"/>
      <c r="L359" s="193"/>
      <c r="M359" s="193"/>
      <c r="N359" s="193"/>
      <c r="O359" s="193"/>
      <c r="P359" s="193"/>
      <c r="Q359" s="193"/>
      <c r="R359" s="193"/>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c r="BD359" s="193"/>
      <c r="BE359" s="193"/>
      <c r="BF359" s="193"/>
      <c r="BG359" s="193"/>
      <c r="BH359" s="193"/>
      <c r="BI359" s="193"/>
      <c r="BJ359" s="193"/>
      <c r="BK359" s="193"/>
      <c r="BL359" s="193"/>
      <c r="BM359" s="193"/>
      <c r="BN359" s="193"/>
      <c r="BO359" s="193"/>
      <c r="BP359" s="193"/>
      <c r="BQ359" s="193"/>
      <c r="BR359" s="193"/>
      <c r="BS359" s="193"/>
      <c r="BT359" s="193"/>
      <c r="BU359" s="193"/>
      <c r="BV359" s="193"/>
      <c r="BW359" s="193"/>
      <c r="BX359" s="193"/>
      <c r="BY359" s="193"/>
      <c r="BZ359" s="193"/>
      <c r="CA359" s="193"/>
      <c r="CB359" s="193"/>
      <c r="CC359" s="193"/>
      <c r="CD359" s="193"/>
      <c r="CE359" s="193"/>
      <c r="CF359" s="193"/>
      <c r="CG359" s="193"/>
    </row>
    <row r="360" spans="2:85" x14ac:dyDescent="0.2">
      <c r="B360" s="193"/>
      <c r="C360" s="193"/>
      <c r="D360" s="193"/>
      <c r="E360" s="193"/>
      <c r="F360" s="193"/>
      <c r="G360" s="193"/>
      <c r="H360" s="193"/>
      <c r="I360" s="193"/>
      <c r="J360" s="193"/>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c r="BD360" s="193"/>
      <c r="BE360" s="193"/>
      <c r="BF360" s="193"/>
      <c r="BG360" s="193"/>
      <c r="BH360" s="193"/>
      <c r="BI360" s="193"/>
      <c r="BJ360" s="193"/>
      <c r="BK360" s="193"/>
      <c r="BL360" s="193"/>
      <c r="BM360" s="193"/>
      <c r="BN360" s="193"/>
      <c r="BO360" s="193"/>
      <c r="BP360" s="193"/>
      <c r="BQ360" s="193"/>
      <c r="BR360" s="193"/>
      <c r="BS360" s="193"/>
      <c r="BT360" s="193"/>
      <c r="BU360" s="193"/>
      <c r="BV360" s="193"/>
      <c r="BW360" s="193"/>
      <c r="BX360" s="193"/>
      <c r="BY360" s="193"/>
      <c r="BZ360" s="193"/>
      <c r="CA360" s="193"/>
      <c r="CB360" s="193"/>
      <c r="CC360" s="193"/>
      <c r="CD360" s="193"/>
      <c r="CE360" s="193"/>
      <c r="CF360" s="193"/>
      <c r="CG360" s="193"/>
    </row>
    <row r="361" spans="2:85" x14ac:dyDescent="0.2">
      <c r="B361" s="193"/>
      <c r="C361" s="193"/>
      <c r="D361" s="193"/>
      <c r="E361" s="193"/>
      <c r="F361" s="193"/>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c r="BD361" s="193"/>
      <c r="BE361" s="193"/>
      <c r="BF361" s="193"/>
      <c r="BG361" s="193"/>
      <c r="BH361" s="193"/>
      <c r="BI361" s="193"/>
      <c r="BJ361" s="193"/>
      <c r="BK361" s="193"/>
      <c r="BL361" s="193"/>
      <c r="BM361" s="193"/>
      <c r="BN361" s="193"/>
      <c r="BO361" s="193"/>
      <c r="BP361" s="193"/>
      <c r="BQ361" s="193"/>
      <c r="BR361" s="193"/>
      <c r="BS361" s="193"/>
      <c r="BT361" s="193"/>
      <c r="BU361" s="193"/>
      <c r="BV361" s="193"/>
      <c r="BW361" s="193"/>
      <c r="BX361" s="193"/>
      <c r="BY361" s="193"/>
      <c r="BZ361" s="193"/>
      <c r="CA361" s="193"/>
      <c r="CB361" s="193"/>
      <c r="CC361" s="193"/>
      <c r="CD361" s="193"/>
      <c r="CE361" s="193"/>
      <c r="CF361" s="193"/>
      <c r="CG361" s="193"/>
    </row>
    <row r="362" spans="2:85" x14ac:dyDescent="0.2">
      <c r="B362" s="193"/>
      <c r="C362" s="193"/>
      <c r="D362" s="193"/>
      <c r="E362" s="193"/>
      <c r="F362" s="193"/>
      <c r="G362" s="193"/>
      <c r="H362" s="193"/>
      <c r="I362" s="193"/>
      <c r="J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c r="BD362" s="193"/>
      <c r="BE362" s="193"/>
      <c r="BF362" s="193"/>
      <c r="BG362" s="193"/>
      <c r="BH362" s="193"/>
      <c r="BI362" s="193"/>
      <c r="BJ362" s="193"/>
      <c r="BK362" s="193"/>
      <c r="BL362" s="193"/>
      <c r="BM362" s="193"/>
      <c r="BN362" s="193"/>
      <c r="BO362" s="193"/>
      <c r="BP362" s="193"/>
      <c r="BQ362" s="193"/>
      <c r="BR362" s="193"/>
      <c r="BS362" s="193"/>
      <c r="BT362" s="193"/>
      <c r="BU362" s="193"/>
      <c r="BV362" s="193"/>
      <c r="BW362" s="193"/>
      <c r="BX362" s="193"/>
      <c r="BY362" s="193"/>
      <c r="BZ362" s="193"/>
      <c r="CA362" s="193"/>
      <c r="CB362" s="193"/>
      <c r="CC362" s="193"/>
      <c r="CD362" s="193"/>
      <c r="CE362" s="193"/>
      <c r="CF362" s="193"/>
      <c r="CG362" s="193"/>
    </row>
    <row r="363" spans="2:85" x14ac:dyDescent="0.2">
      <c r="B363" s="193"/>
      <c r="C363" s="193"/>
      <c r="D363" s="193"/>
      <c r="E363" s="193"/>
      <c r="F363" s="193"/>
      <c r="G363" s="193"/>
      <c r="H363" s="193"/>
      <c r="I363" s="193"/>
      <c r="J363" s="193"/>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3"/>
      <c r="AZ363" s="193"/>
      <c r="BA363" s="193"/>
      <c r="BB363" s="193"/>
      <c r="BC363" s="193"/>
      <c r="BD363" s="193"/>
      <c r="BE363" s="193"/>
      <c r="BF363" s="193"/>
      <c r="BG363" s="193"/>
      <c r="BH363" s="193"/>
      <c r="BI363" s="193"/>
      <c r="BJ363" s="193"/>
      <c r="BK363" s="193"/>
      <c r="BL363" s="193"/>
      <c r="BM363" s="193"/>
      <c r="BN363" s="193"/>
      <c r="BO363" s="193"/>
      <c r="BP363" s="193"/>
      <c r="BQ363" s="193"/>
      <c r="BR363" s="193"/>
      <c r="BS363" s="193"/>
      <c r="BT363" s="193"/>
      <c r="BU363" s="193"/>
      <c r="BV363" s="193"/>
      <c r="BW363" s="193"/>
      <c r="BX363" s="193"/>
      <c r="BY363" s="193"/>
      <c r="BZ363" s="193"/>
      <c r="CA363" s="193"/>
      <c r="CB363" s="193"/>
      <c r="CC363" s="193"/>
      <c r="CD363" s="193"/>
      <c r="CE363" s="193"/>
      <c r="CF363" s="193"/>
      <c r="CG363" s="193"/>
    </row>
    <row r="364" spans="2:85" x14ac:dyDescent="0.2">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c r="BD364" s="193"/>
      <c r="BE364" s="193"/>
      <c r="BF364" s="193"/>
      <c r="BG364" s="193"/>
      <c r="BH364" s="193"/>
      <c r="BI364" s="193"/>
      <c r="BJ364" s="193"/>
      <c r="BK364" s="193"/>
      <c r="BL364" s="193"/>
      <c r="BM364" s="193"/>
      <c r="BN364" s="193"/>
      <c r="BO364" s="193"/>
      <c r="BP364" s="193"/>
      <c r="BQ364" s="193"/>
      <c r="BR364" s="193"/>
      <c r="BS364" s="193"/>
      <c r="BT364" s="193"/>
      <c r="BU364" s="193"/>
      <c r="BV364" s="193"/>
      <c r="BW364" s="193"/>
      <c r="BX364" s="193"/>
      <c r="BY364" s="193"/>
      <c r="BZ364" s="193"/>
      <c r="CA364" s="193"/>
      <c r="CB364" s="193"/>
      <c r="CC364" s="193"/>
      <c r="CD364" s="193"/>
      <c r="CE364" s="193"/>
      <c r="CF364" s="193"/>
      <c r="CG364" s="193"/>
    </row>
    <row r="365" spans="2:85" x14ac:dyDescent="0.2">
      <c r="B365" s="193"/>
      <c r="C365" s="193"/>
      <c r="D365" s="193"/>
      <c r="E365" s="193"/>
      <c r="F365" s="193"/>
      <c r="G365" s="193"/>
      <c r="H365" s="193"/>
      <c r="I365" s="193"/>
      <c r="J365" s="193"/>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c r="BD365" s="193"/>
      <c r="BE365" s="193"/>
      <c r="BF365" s="193"/>
      <c r="BG365" s="193"/>
      <c r="BH365" s="193"/>
      <c r="BI365" s="193"/>
      <c r="BJ365" s="193"/>
      <c r="BK365" s="193"/>
      <c r="BL365" s="193"/>
      <c r="BM365" s="193"/>
      <c r="BN365" s="193"/>
      <c r="BO365" s="193"/>
      <c r="BP365" s="193"/>
      <c r="BQ365" s="193"/>
      <c r="BR365" s="193"/>
      <c r="BS365" s="193"/>
      <c r="BT365" s="193"/>
      <c r="BU365" s="193"/>
      <c r="BV365" s="193"/>
      <c r="BW365" s="193"/>
      <c r="BX365" s="193"/>
      <c r="BY365" s="193"/>
      <c r="BZ365" s="193"/>
      <c r="CA365" s="193"/>
      <c r="CB365" s="193"/>
      <c r="CC365" s="193"/>
      <c r="CD365" s="193"/>
      <c r="CE365" s="193"/>
      <c r="CF365" s="193"/>
      <c r="CG365" s="193"/>
    </row>
    <row r="366" spans="2:85" x14ac:dyDescent="0.2">
      <c r="B366" s="193"/>
      <c r="C366" s="193"/>
      <c r="D366" s="193"/>
      <c r="E366" s="193"/>
      <c r="F366" s="193"/>
      <c r="G366" s="193"/>
      <c r="H366" s="193"/>
      <c r="I366" s="193"/>
      <c r="J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c r="BD366" s="193"/>
      <c r="BE366" s="193"/>
      <c r="BF366" s="193"/>
      <c r="BG366" s="193"/>
      <c r="BH366" s="193"/>
      <c r="BI366" s="193"/>
      <c r="BJ366" s="193"/>
      <c r="BK366" s="193"/>
      <c r="BL366" s="193"/>
      <c r="BM366" s="193"/>
      <c r="BN366" s="193"/>
      <c r="BO366" s="193"/>
      <c r="BP366" s="193"/>
      <c r="BQ366" s="193"/>
      <c r="BR366" s="193"/>
      <c r="BS366" s="193"/>
      <c r="BT366" s="193"/>
      <c r="BU366" s="193"/>
      <c r="BV366" s="193"/>
      <c r="BW366" s="193"/>
      <c r="BX366" s="193"/>
      <c r="BY366" s="193"/>
      <c r="BZ366" s="193"/>
      <c r="CA366" s="193"/>
      <c r="CB366" s="193"/>
      <c r="CC366" s="193"/>
      <c r="CD366" s="193"/>
      <c r="CE366" s="193"/>
      <c r="CF366" s="193"/>
      <c r="CG366" s="193"/>
    </row>
    <row r="367" spans="2:85" x14ac:dyDescent="0.2">
      <c r="B367" s="193"/>
      <c r="C367" s="193"/>
      <c r="D367" s="193"/>
      <c r="E367" s="193"/>
      <c r="F367" s="193"/>
      <c r="G367" s="193"/>
      <c r="H367" s="193"/>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3"/>
      <c r="AY367" s="193"/>
      <c r="AZ367" s="193"/>
      <c r="BA367" s="193"/>
      <c r="BB367" s="193"/>
      <c r="BC367" s="193"/>
      <c r="BD367" s="193"/>
      <c r="BE367" s="193"/>
      <c r="BF367" s="193"/>
      <c r="BG367" s="193"/>
      <c r="BH367" s="193"/>
      <c r="BI367" s="193"/>
      <c r="BJ367" s="193"/>
      <c r="BK367" s="193"/>
      <c r="BL367" s="193"/>
      <c r="BM367" s="193"/>
      <c r="BN367" s="193"/>
      <c r="BO367" s="193"/>
      <c r="BP367" s="193"/>
      <c r="BQ367" s="193"/>
      <c r="BR367" s="193"/>
      <c r="BS367" s="193"/>
      <c r="BT367" s="193"/>
      <c r="BU367" s="193"/>
      <c r="BV367" s="193"/>
      <c r="BW367" s="193"/>
      <c r="BX367" s="193"/>
      <c r="BY367" s="193"/>
      <c r="BZ367" s="193"/>
      <c r="CA367" s="193"/>
      <c r="CB367" s="193"/>
      <c r="CC367" s="193"/>
      <c r="CD367" s="193"/>
      <c r="CE367" s="193"/>
      <c r="CF367" s="193"/>
      <c r="CG367" s="193"/>
    </row>
    <row r="368" spans="2:85" x14ac:dyDescent="0.2">
      <c r="B368" s="193"/>
      <c r="C368" s="193"/>
      <c r="D368" s="193"/>
      <c r="E368" s="193"/>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c r="BD368" s="193"/>
      <c r="BE368" s="193"/>
      <c r="BF368" s="193"/>
      <c r="BG368" s="193"/>
      <c r="BH368" s="193"/>
      <c r="BI368" s="193"/>
      <c r="BJ368" s="193"/>
      <c r="BK368" s="193"/>
      <c r="BL368" s="193"/>
      <c r="BM368" s="193"/>
      <c r="BN368" s="193"/>
      <c r="BO368" s="193"/>
      <c r="BP368" s="193"/>
      <c r="BQ368" s="193"/>
      <c r="BR368" s="193"/>
      <c r="BS368" s="193"/>
      <c r="BT368" s="193"/>
      <c r="BU368" s="193"/>
      <c r="BV368" s="193"/>
      <c r="BW368" s="193"/>
      <c r="BX368" s="193"/>
      <c r="BY368" s="193"/>
      <c r="BZ368" s="193"/>
      <c r="CA368" s="193"/>
      <c r="CB368" s="193"/>
      <c r="CC368" s="193"/>
      <c r="CD368" s="193"/>
      <c r="CE368" s="193"/>
      <c r="CF368" s="193"/>
      <c r="CG368" s="193"/>
    </row>
    <row r="369" spans="2:85" x14ac:dyDescent="0.2">
      <c r="B369" s="193"/>
      <c r="C369" s="193"/>
      <c r="D369" s="193"/>
      <c r="E369" s="193"/>
      <c r="F369" s="193"/>
      <c r="G369" s="193"/>
      <c r="H369" s="193"/>
      <c r="I369" s="193"/>
      <c r="J369" s="193"/>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3"/>
      <c r="AZ369" s="193"/>
      <c r="BA369" s="193"/>
      <c r="BB369" s="193"/>
      <c r="BC369" s="193"/>
      <c r="BD369" s="193"/>
      <c r="BE369" s="193"/>
      <c r="BF369" s="193"/>
      <c r="BG369" s="193"/>
      <c r="BH369" s="193"/>
      <c r="BI369" s="193"/>
      <c r="BJ369" s="193"/>
      <c r="BK369" s="193"/>
      <c r="BL369" s="193"/>
      <c r="BM369" s="193"/>
      <c r="BN369" s="193"/>
      <c r="BO369" s="193"/>
      <c r="BP369" s="193"/>
      <c r="BQ369" s="193"/>
      <c r="BR369" s="193"/>
      <c r="BS369" s="193"/>
      <c r="BT369" s="193"/>
      <c r="BU369" s="193"/>
      <c r="BV369" s="193"/>
      <c r="BW369" s="193"/>
      <c r="BX369" s="193"/>
      <c r="BY369" s="193"/>
      <c r="BZ369" s="193"/>
      <c r="CA369" s="193"/>
      <c r="CB369" s="193"/>
      <c r="CC369" s="193"/>
      <c r="CD369" s="193"/>
      <c r="CE369" s="193"/>
      <c r="CF369" s="193"/>
      <c r="CG369" s="193"/>
    </row>
    <row r="370" spans="2:85" x14ac:dyDescent="0.2">
      <c r="B370" s="193"/>
      <c r="C370" s="193"/>
      <c r="D370" s="193"/>
      <c r="E370" s="193"/>
      <c r="F370" s="193"/>
      <c r="G370" s="193"/>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3"/>
      <c r="AZ370" s="193"/>
      <c r="BA370" s="193"/>
      <c r="BB370" s="193"/>
      <c r="BC370" s="193"/>
      <c r="BD370" s="193"/>
      <c r="BE370" s="193"/>
      <c r="BF370" s="193"/>
      <c r="BG370" s="193"/>
      <c r="BH370" s="193"/>
      <c r="BI370" s="193"/>
      <c r="BJ370" s="193"/>
      <c r="BK370" s="193"/>
      <c r="BL370" s="193"/>
      <c r="BM370" s="193"/>
      <c r="BN370" s="193"/>
      <c r="BO370" s="193"/>
      <c r="BP370" s="193"/>
      <c r="BQ370" s="193"/>
      <c r="BR370" s="193"/>
      <c r="BS370" s="193"/>
      <c r="BT370" s="193"/>
      <c r="BU370" s="193"/>
      <c r="BV370" s="193"/>
      <c r="BW370" s="193"/>
      <c r="BX370" s="193"/>
      <c r="BY370" s="193"/>
      <c r="BZ370" s="193"/>
      <c r="CA370" s="193"/>
      <c r="CB370" s="193"/>
      <c r="CC370" s="193"/>
      <c r="CD370" s="193"/>
      <c r="CE370" s="193"/>
      <c r="CF370" s="193"/>
      <c r="CG370" s="193"/>
    </row>
    <row r="371" spans="2:85" x14ac:dyDescent="0.2">
      <c r="B371" s="193"/>
      <c r="C371" s="193"/>
      <c r="D371" s="193"/>
      <c r="E371" s="193"/>
      <c r="F371" s="193"/>
      <c r="G371" s="193"/>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3"/>
      <c r="AY371" s="193"/>
      <c r="AZ371" s="193"/>
      <c r="BA371" s="193"/>
      <c r="BB371" s="193"/>
      <c r="BC371" s="193"/>
      <c r="BD371" s="193"/>
      <c r="BE371" s="193"/>
      <c r="BF371" s="193"/>
      <c r="BG371" s="193"/>
      <c r="BH371" s="193"/>
      <c r="BI371" s="193"/>
      <c r="BJ371" s="193"/>
      <c r="BK371" s="193"/>
      <c r="BL371" s="193"/>
      <c r="BM371" s="193"/>
      <c r="BN371" s="193"/>
      <c r="BO371" s="193"/>
      <c r="BP371" s="193"/>
      <c r="BQ371" s="193"/>
      <c r="BR371" s="193"/>
      <c r="BS371" s="193"/>
      <c r="BT371" s="193"/>
      <c r="BU371" s="193"/>
      <c r="BV371" s="193"/>
      <c r="BW371" s="193"/>
      <c r="BX371" s="193"/>
      <c r="BY371" s="193"/>
      <c r="BZ371" s="193"/>
      <c r="CA371" s="193"/>
      <c r="CB371" s="193"/>
      <c r="CC371" s="193"/>
      <c r="CD371" s="193"/>
      <c r="CE371" s="193"/>
      <c r="CF371" s="193"/>
      <c r="CG371" s="193"/>
    </row>
    <row r="372" spans="2:85" x14ac:dyDescent="0.2">
      <c r="B372" s="193"/>
      <c r="C372" s="193"/>
      <c r="D372" s="193"/>
      <c r="E372" s="193"/>
      <c r="F372" s="193"/>
      <c r="G372" s="193"/>
      <c r="H372" s="193"/>
      <c r="I372" s="193"/>
      <c r="J372" s="193"/>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3"/>
      <c r="AZ372" s="193"/>
      <c r="BA372" s="193"/>
      <c r="BB372" s="193"/>
      <c r="BC372" s="193"/>
      <c r="BD372" s="193"/>
      <c r="BE372" s="193"/>
      <c r="BF372" s="193"/>
      <c r="BG372" s="193"/>
      <c r="BH372" s="193"/>
      <c r="BI372" s="193"/>
      <c r="BJ372" s="193"/>
      <c r="BK372" s="193"/>
      <c r="BL372" s="193"/>
      <c r="BM372" s="193"/>
      <c r="BN372" s="193"/>
      <c r="BO372" s="193"/>
      <c r="BP372" s="193"/>
      <c r="BQ372" s="193"/>
      <c r="BR372" s="193"/>
      <c r="BS372" s="193"/>
      <c r="BT372" s="193"/>
      <c r="BU372" s="193"/>
      <c r="BV372" s="193"/>
      <c r="BW372" s="193"/>
      <c r="BX372" s="193"/>
      <c r="BY372" s="193"/>
      <c r="BZ372" s="193"/>
      <c r="CA372" s="193"/>
      <c r="CB372" s="193"/>
      <c r="CC372" s="193"/>
      <c r="CD372" s="193"/>
      <c r="CE372" s="193"/>
      <c r="CF372" s="193"/>
      <c r="CG372" s="193"/>
    </row>
    <row r="373" spans="2:85" x14ac:dyDescent="0.2">
      <c r="B373" s="193"/>
      <c r="C373" s="193"/>
      <c r="D373" s="193"/>
      <c r="E373" s="193"/>
      <c r="F373" s="193"/>
      <c r="G373" s="193"/>
      <c r="H373" s="193"/>
      <c r="I373" s="193"/>
      <c r="J373" s="193"/>
      <c r="K373" s="193"/>
      <c r="L373" s="193"/>
      <c r="M373" s="193"/>
      <c r="N373" s="193"/>
      <c r="O373" s="193"/>
      <c r="P373" s="193"/>
      <c r="Q373" s="193"/>
      <c r="R373" s="193"/>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93"/>
      <c r="AR373" s="193"/>
      <c r="AS373" s="193"/>
      <c r="AT373" s="193"/>
      <c r="AU373" s="193"/>
      <c r="AV373" s="193"/>
      <c r="AW373" s="193"/>
      <c r="AX373" s="193"/>
      <c r="AY373" s="193"/>
      <c r="AZ373" s="193"/>
      <c r="BA373" s="193"/>
      <c r="BB373" s="193"/>
      <c r="BC373" s="193"/>
      <c r="BD373" s="193"/>
      <c r="BE373" s="193"/>
      <c r="BF373" s="193"/>
      <c r="BG373" s="193"/>
      <c r="BH373" s="193"/>
      <c r="BI373" s="193"/>
      <c r="BJ373" s="193"/>
      <c r="BK373" s="193"/>
      <c r="BL373" s="193"/>
      <c r="BM373" s="193"/>
      <c r="BN373" s="193"/>
      <c r="BO373" s="193"/>
      <c r="BP373" s="193"/>
      <c r="BQ373" s="193"/>
      <c r="BR373" s="193"/>
      <c r="BS373" s="193"/>
      <c r="BT373" s="193"/>
      <c r="BU373" s="193"/>
      <c r="BV373" s="193"/>
      <c r="BW373" s="193"/>
      <c r="BX373" s="193"/>
      <c r="BY373" s="193"/>
      <c r="BZ373" s="193"/>
      <c r="CA373" s="193"/>
      <c r="CB373" s="193"/>
      <c r="CC373" s="193"/>
      <c r="CD373" s="193"/>
      <c r="CE373" s="193"/>
      <c r="CF373" s="193"/>
      <c r="CG373" s="193"/>
    </row>
    <row r="374" spans="2:85" x14ac:dyDescent="0.2">
      <c r="B374" s="193"/>
      <c r="C374" s="193"/>
      <c r="D374" s="193"/>
      <c r="E374" s="193"/>
      <c r="F374" s="193"/>
      <c r="G374" s="193"/>
      <c r="H374" s="193"/>
      <c r="I374" s="193"/>
      <c r="J374" s="193"/>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3"/>
      <c r="AZ374" s="193"/>
      <c r="BA374" s="193"/>
      <c r="BB374" s="193"/>
      <c r="BC374" s="193"/>
      <c r="BD374" s="193"/>
      <c r="BE374" s="193"/>
      <c r="BF374" s="193"/>
      <c r="BG374" s="193"/>
      <c r="BH374" s="193"/>
      <c r="BI374" s="193"/>
      <c r="BJ374" s="193"/>
      <c r="BK374" s="193"/>
      <c r="BL374" s="193"/>
      <c r="BM374" s="193"/>
      <c r="BN374" s="193"/>
      <c r="BO374" s="193"/>
      <c r="BP374" s="193"/>
      <c r="BQ374" s="193"/>
      <c r="BR374" s="193"/>
      <c r="BS374" s="193"/>
      <c r="BT374" s="193"/>
      <c r="BU374" s="193"/>
      <c r="BV374" s="193"/>
      <c r="BW374" s="193"/>
      <c r="BX374" s="193"/>
      <c r="BY374" s="193"/>
      <c r="BZ374" s="193"/>
      <c r="CA374" s="193"/>
      <c r="CB374" s="193"/>
      <c r="CC374" s="193"/>
      <c r="CD374" s="193"/>
      <c r="CE374" s="193"/>
      <c r="CF374" s="193"/>
      <c r="CG374" s="193"/>
    </row>
    <row r="375" spans="2:85" x14ac:dyDescent="0.2">
      <c r="B375" s="193"/>
      <c r="C375" s="193"/>
      <c r="D375" s="193"/>
      <c r="E375" s="193"/>
      <c r="F375" s="193"/>
      <c r="G375" s="193"/>
      <c r="H375" s="193"/>
      <c r="I375" s="193"/>
      <c r="J375" s="193"/>
      <c r="K375" s="193"/>
      <c r="L375" s="193"/>
      <c r="M375" s="193"/>
      <c r="N375" s="193"/>
      <c r="O375" s="193"/>
      <c r="P375" s="193"/>
      <c r="Q375" s="193"/>
      <c r="R375" s="193"/>
      <c r="S375" s="193"/>
      <c r="T375" s="193"/>
      <c r="U375" s="193"/>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3"/>
      <c r="AZ375" s="193"/>
      <c r="BA375" s="193"/>
      <c r="BB375" s="193"/>
      <c r="BC375" s="193"/>
      <c r="BD375" s="193"/>
      <c r="BE375" s="193"/>
      <c r="BF375" s="193"/>
      <c r="BG375" s="193"/>
      <c r="BH375" s="193"/>
      <c r="BI375" s="193"/>
      <c r="BJ375" s="193"/>
      <c r="BK375" s="193"/>
      <c r="BL375" s="193"/>
      <c r="BM375" s="193"/>
      <c r="BN375" s="193"/>
      <c r="BO375" s="193"/>
      <c r="BP375" s="193"/>
      <c r="BQ375" s="193"/>
      <c r="BR375" s="193"/>
      <c r="BS375" s="193"/>
      <c r="BT375" s="193"/>
      <c r="BU375" s="193"/>
      <c r="BV375" s="193"/>
      <c r="BW375" s="193"/>
      <c r="BX375" s="193"/>
      <c r="BY375" s="193"/>
      <c r="BZ375" s="193"/>
      <c r="CA375" s="193"/>
      <c r="CB375" s="193"/>
      <c r="CC375" s="193"/>
      <c r="CD375" s="193"/>
      <c r="CE375" s="193"/>
      <c r="CF375" s="193"/>
      <c r="CG375" s="193"/>
    </row>
    <row r="376" spans="2:85" x14ac:dyDescent="0.2">
      <c r="B376" s="193"/>
      <c r="C376" s="193"/>
      <c r="D376" s="193"/>
      <c r="E376" s="193"/>
      <c r="F376" s="193"/>
      <c r="G376" s="193"/>
      <c r="H376" s="193"/>
      <c r="I376" s="193"/>
      <c r="J376" s="193"/>
      <c r="K376" s="193"/>
      <c r="L376" s="193"/>
      <c r="M376" s="193"/>
      <c r="N376" s="193"/>
      <c r="O376" s="193"/>
      <c r="P376" s="193"/>
      <c r="Q376" s="193"/>
      <c r="R376" s="193"/>
      <c r="S376" s="193"/>
      <c r="T376" s="193"/>
      <c r="U376" s="193"/>
      <c r="V376" s="193"/>
      <c r="W376" s="193"/>
      <c r="X376" s="193"/>
      <c r="Y376" s="193"/>
      <c r="Z376" s="193"/>
      <c r="AA376" s="193"/>
      <c r="AB376" s="193"/>
      <c r="AC376" s="193"/>
      <c r="AD376" s="193"/>
      <c r="AE376" s="193"/>
      <c r="AF376" s="193"/>
      <c r="AG376" s="193"/>
      <c r="AH376" s="193"/>
      <c r="AI376" s="193"/>
      <c r="AJ376" s="193"/>
      <c r="AK376" s="193"/>
      <c r="AL376" s="193"/>
      <c r="AM376" s="193"/>
      <c r="AN376" s="193"/>
      <c r="AO376" s="193"/>
      <c r="AP376" s="193"/>
      <c r="AQ376" s="193"/>
      <c r="AR376" s="193"/>
      <c r="AS376" s="193"/>
      <c r="AT376" s="193"/>
      <c r="AU376" s="193"/>
      <c r="AV376" s="193"/>
      <c r="AW376" s="193"/>
      <c r="AX376" s="193"/>
      <c r="AY376" s="193"/>
      <c r="AZ376" s="193"/>
      <c r="BA376" s="193"/>
      <c r="BB376" s="193"/>
      <c r="BC376" s="193"/>
      <c r="BD376" s="193"/>
      <c r="BE376" s="193"/>
      <c r="BF376" s="193"/>
      <c r="BG376" s="193"/>
      <c r="BH376" s="193"/>
      <c r="BI376" s="193"/>
      <c r="BJ376" s="193"/>
      <c r="BK376" s="193"/>
      <c r="BL376" s="193"/>
      <c r="BM376" s="193"/>
      <c r="BN376" s="193"/>
      <c r="BO376" s="193"/>
      <c r="BP376" s="193"/>
      <c r="BQ376" s="193"/>
      <c r="BR376" s="193"/>
      <c r="BS376" s="193"/>
      <c r="BT376" s="193"/>
      <c r="BU376" s="193"/>
      <c r="BV376" s="193"/>
      <c r="BW376" s="193"/>
      <c r="BX376" s="193"/>
      <c r="BY376" s="193"/>
      <c r="BZ376" s="193"/>
      <c r="CA376" s="193"/>
      <c r="CB376" s="193"/>
      <c r="CC376" s="193"/>
      <c r="CD376" s="193"/>
      <c r="CE376" s="193"/>
      <c r="CF376" s="193"/>
      <c r="CG376" s="193"/>
    </row>
    <row r="377" spans="2:85" x14ac:dyDescent="0.2">
      <c r="B377" s="193"/>
      <c r="C377" s="193"/>
      <c r="D377" s="193"/>
      <c r="E377" s="193"/>
      <c r="F377" s="193"/>
      <c r="G377" s="193"/>
      <c r="H377" s="193"/>
      <c r="I377" s="193"/>
      <c r="J377" s="193"/>
      <c r="K377" s="193"/>
      <c r="L377" s="193"/>
      <c r="M377" s="193"/>
      <c r="N377" s="193"/>
      <c r="O377" s="193"/>
      <c r="P377" s="193"/>
      <c r="Q377" s="193"/>
      <c r="R377" s="193"/>
      <c r="S377" s="193"/>
      <c r="T377" s="193"/>
      <c r="U377" s="193"/>
      <c r="V377" s="193"/>
      <c r="W377" s="193"/>
      <c r="X377" s="193"/>
      <c r="Y377" s="193"/>
      <c r="Z377" s="193"/>
      <c r="AA377" s="193"/>
      <c r="AB377" s="193"/>
      <c r="AC377" s="193"/>
      <c r="AD377" s="193"/>
      <c r="AE377" s="193"/>
      <c r="AF377" s="193"/>
      <c r="AG377" s="193"/>
      <c r="AH377" s="193"/>
      <c r="AI377" s="193"/>
      <c r="AJ377" s="193"/>
      <c r="AK377" s="193"/>
      <c r="AL377" s="193"/>
      <c r="AM377" s="193"/>
      <c r="AN377" s="193"/>
      <c r="AO377" s="193"/>
      <c r="AP377" s="193"/>
      <c r="AQ377" s="193"/>
      <c r="AR377" s="193"/>
      <c r="AS377" s="193"/>
      <c r="AT377" s="193"/>
      <c r="AU377" s="193"/>
      <c r="AV377" s="193"/>
      <c r="AW377" s="193"/>
      <c r="AX377" s="193"/>
      <c r="AY377" s="193"/>
      <c r="AZ377" s="193"/>
      <c r="BA377" s="193"/>
      <c r="BB377" s="193"/>
      <c r="BC377" s="193"/>
      <c r="BD377" s="193"/>
      <c r="BE377" s="193"/>
      <c r="BF377" s="193"/>
      <c r="BG377" s="193"/>
      <c r="BH377" s="193"/>
      <c r="BI377" s="193"/>
      <c r="BJ377" s="193"/>
      <c r="BK377" s="193"/>
      <c r="BL377" s="193"/>
      <c r="BM377" s="193"/>
      <c r="BN377" s="193"/>
      <c r="BO377" s="193"/>
      <c r="BP377" s="193"/>
      <c r="BQ377" s="193"/>
      <c r="BR377" s="193"/>
      <c r="BS377" s="193"/>
      <c r="BT377" s="193"/>
      <c r="BU377" s="193"/>
      <c r="BV377" s="193"/>
      <c r="BW377" s="193"/>
      <c r="BX377" s="193"/>
      <c r="BY377" s="193"/>
      <c r="BZ377" s="193"/>
      <c r="CA377" s="193"/>
      <c r="CB377" s="193"/>
      <c r="CC377" s="193"/>
      <c r="CD377" s="193"/>
      <c r="CE377" s="193"/>
      <c r="CF377" s="193"/>
      <c r="CG377" s="193"/>
    </row>
    <row r="378" spans="2:85" x14ac:dyDescent="0.2">
      <c r="B378" s="193"/>
      <c r="C378" s="193"/>
      <c r="D378" s="193"/>
      <c r="E378" s="193"/>
      <c r="F378" s="193"/>
      <c r="G378" s="193"/>
      <c r="H378" s="193"/>
      <c r="I378" s="193"/>
      <c r="J378" s="193"/>
      <c r="K378" s="193"/>
      <c r="L378" s="193"/>
      <c r="M378" s="193"/>
      <c r="N378" s="193"/>
      <c r="O378" s="193"/>
      <c r="P378" s="193"/>
      <c r="Q378" s="193"/>
      <c r="R378" s="193"/>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c r="AR378" s="193"/>
      <c r="AS378" s="193"/>
      <c r="AT378" s="193"/>
      <c r="AU378" s="193"/>
      <c r="AV378" s="193"/>
      <c r="AW378" s="193"/>
      <c r="AX378" s="193"/>
      <c r="AY378" s="193"/>
      <c r="AZ378" s="193"/>
      <c r="BA378" s="193"/>
      <c r="BB378" s="193"/>
      <c r="BC378" s="193"/>
      <c r="BD378" s="193"/>
      <c r="BE378" s="193"/>
      <c r="BF378" s="193"/>
      <c r="BG378" s="193"/>
      <c r="BH378" s="193"/>
      <c r="BI378" s="193"/>
      <c r="BJ378" s="193"/>
      <c r="BK378" s="193"/>
      <c r="BL378" s="193"/>
      <c r="BM378" s="193"/>
      <c r="BN378" s="193"/>
      <c r="BO378" s="193"/>
      <c r="BP378" s="193"/>
      <c r="BQ378" s="193"/>
      <c r="BR378" s="193"/>
      <c r="BS378" s="193"/>
      <c r="BT378" s="193"/>
      <c r="BU378" s="193"/>
      <c r="BV378" s="193"/>
      <c r="BW378" s="193"/>
      <c r="BX378" s="193"/>
      <c r="BY378" s="193"/>
      <c r="BZ378" s="193"/>
      <c r="CA378" s="193"/>
      <c r="CB378" s="193"/>
      <c r="CC378" s="193"/>
      <c r="CD378" s="193"/>
      <c r="CE378" s="193"/>
      <c r="CF378" s="193"/>
      <c r="CG378" s="193"/>
    </row>
    <row r="379" spans="2:85" x14ac:dyDescent="0.2">
      <c r="B379" s="193"/>
      <c r="C379" s="193"/>
      <c r="D379" s="193"/>
      <c r="E379" s="193"/>
      <c r="F379" s="193"/>
      <c r="G379" s="193"/>
      <c r="H379" s="193"/>
      <c r="I379" s="193"/>
      <c r="J379" s="193"/>
      <c r="K379" s="193"/>
      <c r="L379" s="193"/>
      <c r="M379" s="193"/>
      <c r="N379" s="193"/>
      <c r="O379" s="193"/>
      <c r="P379" s="193"/>
      <c r="Q379" s="193"/>
      <c r="R379" s="193"/>
      <c r="S379" s="193"/>
      <c r="T379" s="193"/>
      <c r="U379" s="193"/>
      <c r="V379" s="193"/>
      <c r="W379" s="193"/>
      <c r="X379" s="193"/>
      <c r="Y379" s="193"/>
      <c r="Z379" s="193"/>
      <c r="AA379" s="193"/>
      <c r="AB379" s="193"/>
      <c r="AC379" s="193"/>
      <c r="AD379" s="193"/>
      <c r="AE379" s="193"/>
      <c r="AF379" s="193"/>
      <c r="AG379" s="193"/>
      <c r="AH379" s="193"/>
      <c r="AI379" s="193"/>
      <c r="AJ379" s="193"/>
      <c r="AK379" s="193"/>
      <c r="AL379" s="193"/>
      <c r="AM379" s="193"/>
      <c r="AN379" s="193"/>
      <c r="AO379" s="193"/>
      <c r="AP379" s="193"/>
      <c r="AQ379" s="193"/>
      <c r="AR379" s="193"/>
      <c r="AS379" s="193"/>
      <c r="AT379" s="193"/>
      <c r="AU379" s="193"/>
      <c r="AV379" s="193"/>
      <c r="AW379" s="193"/>
      <c r="AX379" s="193"/>
      <c r="AY379" s="193"/>
      <c r="AZ379" s="193"/>
      <c r="BA379" s="193"/>
      <c r="BB379" s="193"/>
      <c r="BC379" s="193"/>
      <c r="BD379" s="193"/>
      <c r="BE379" s="193"/>
      <c r="BF379" s="193"/>
      <c r="BG379" s="193"/>
      <c r="BH379" s="193"/>
      <c r="BI379" s="193"/>
      <c r="BJ379" s="193"/>
      <c r="BK379" s="193"/>
      <c r="BL379" s="193"/>
      <c r="BM379" s="193"/>
      <c r="BN379" s="193"/>
      <c r="BO379" s="193"/>
      <c r="BP379" s="193"/>
      <c r="BQ379" s="193"/>
      <c r="BR379" s="193"/>
      <c r="BS379" s="193"/>
      <c r="BT379" s="193"/>
      <c r="BU379" s="193"/>
      <c r="BV379" s="193"/>
      <c r="BW379" s="193"/>
      <c r="BX379" s="193"/>
      <c r="BY379" s="193"/>
      <c r="BZ379" s="193"/>
      <c r="CA379" s="193"/>
      <c r="CB379" s="193"/>
      <c r="CC379" s="193"/>
      <c r="CD379" s="193"/>
      <c r="CE379" s="193"/>
      <c r="CF379" s="193"/>
      <c r="CG379" s="193"/>
    </row>
    <row r="380" spans="2:85" x14ac:dyDescent="0.2">
      <c r="B380" s="193"/>
      <c r="C380" s="193"/>
      <c r="D380" s="193"/>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3"/>
      <c r="AZ380" s="193"/>
      <c r="BA380" s="193"/>
      <c r="BB380" s="193"/>
      <c r="BC380" s="193"/>
      <c r="BD380" s="193"/>
      <c r="BE380" s="193"/>
      <c r="BF380" s="193"/>
      <c r="BG380" s="193"/>
      <c r="BH380" s="193"/>
      <c r="BI380" s="193"/>
      <c r="BJ380" s="193"/>
      <c r="BK380" s="193"/>
      <c r="BL380" s="193"/>
      <c r="BM380" s="193"/>
      <c r="BN380" s="193"/>
      <c r="BO380" s="193"/>
      <c r="BP380" s="193"/>
      <c r="BQ380" s="193"/>
      <c r="BR380" s="193"/>
      <c r="BS380" s="193"/>
      <c r="BT380" s="193"/>
      <c r="BU380" s="193"/>
      <c r="BV380" s="193"/>
      <c r="BW380" s="193"/>
      <c r="BX380" s="193"/>
      <c r="BY380" s="193"/>
      <c r="BZ380" s="193"/>
      <c r="CA380" s="193"/>
      <c r="CB380" s="193"/>
      <c r="CC380" s="193"/>
      <c r="CD380" s="193"/>
      <c r="CE380" s="193"/>
      <c r="CF380" s="193"/>
      <c r="CG380" s="193"/>
    </row>
    <row r="381" spans="2:85" x14ac:dyDescent="0.2">
      <c r="B381" s="193"/>
      <c r="C381" s="193"/>
      <c r="D381" s="193"/>
      <c r="E381" s="193"/>
      <c r="F381" s="193"/>
      <c r="G381" s="193"/>
      <c r="H381" s="193"/>
      <c r="I381" s="193"/>
      <c r="J381" s="193"/>
      <c r="K381" s="193"/>
      <c r="L381" s="193"/>
      <c r="M381" s="193"/>
      <c r="N381" s="193"/>
      <c r="O381" s="193"/>
      <c r="P381" s="193"/>
      <c r="Q381" s="193"/>
      <c r="R381" s="193"/>
      <c r="S381" s="193"/>
      <c r="T381" s="193"/>
      <c r="U381" s="193"/>
      <c r="V381" s="193"/>
      <c r="W381" s="193"/>
      <c r="X381" s="193"/>
      <c r="Y381" s="193"/>
      <c r="Z381" s="193"/>
      <c r="AA381" s="193"/>
      <c r="AB381" s="193"/>
      <c r="AC381" s="193"/>
      <c r="AD381" s="193"/>
      <c r="AE381" s="193"/>
      <c r="AF381" s="193"/>
      <c r="AG381" s="193"/>
      <c r="AH381" s="193"/>
      <c r="AI381" s="193"/>
      <c r="AJ381" s="193"/>
      <c r="AK381" s="193"/>
      <c r="AL381" s="193"/>
      <c r="AM381" s="193"/>
      <c r="AN381" s="193"/>
      <c r="AO381" s="193"/>
      <c r="AP381" s="193"/>
      <c r="AQ381" s="193"/>
      <c r="AR381" s="193"/>
      <c r="AS381" s="193"/>
      <c r="AT381" s="193"/>
      <c r="AU381" s="193"/>
      <c r="AV381" s="193"/>
      <c r="AW381" s="193"/>
      <c r="AX381" s="193"/>
      <c r="AY381" s="193"/>
      <c r="AZ381" s="193"/>
      <c r="BA381" s="193"/>
      <c r="BB381" s="193"/>
      <c r="BC381" s="193"/>
      <c r="BD381" s="193"/>
      <c r="BE381" s="193"/>
      <c r="BF381" s="193"/>
      <c r="BG381" s="193"/>
      <c r="BH381" s="193"/>
      <c r="BI381" s="193"/>
      <c r="BJ381" s="193"/>
      <c r="BK381" s="193"/>
      <c r="BL381" s="193"/>
      <c r="BM381" s="193"/>
      <c r="BN381" s="193"/>
      <c r="BO381" s="193"/>
      <c r="BP381" s="193"/>
      <c r="BQ381" s="193"/>
      <c r="BR381" s="193"/>
      <c r="BS381" s="193"/>
      <c r="BT381" s="193"/>
      <c r="BU381" s="193"/>
      <c r="BV381" s="193"/>
      <c r="BW381" s="193"/>
      <c r="BX381" s="193"/>
      <c r="BY381" s="193"/>
      <c r="BZ381" s="193"/>
      <c r="CA381" s="193"/>
      <c r="CB381" s="193"/>
      <c r="CC381" s="193"/>
      <c r="CD381" s="193"/>
      <c r="CE381" s="193"/>
      <c r="CF381" s="193"/>
      <c r="CG381" s="193"/>
    </row>
    <row r="382" spans="2:85" x14ac:dyDescent="0.2">
      <c r="B382" s="193"/>
      <c r="C382" s="193"/>
      <c r="D382" s="193"/>
      <c r="E382" s="193"/>
      <c r="F382" s="193"/>
      <c r="G382" s="193"/>
      <c r="H382" s="193"/>
      <c r="I382" s="193"/>
      <c r="J382" s="193"/>
      <c r="K382" s="193"/>
      <c r="L382" s="193"/>
      <c r="M382" s="193"/>
      <c r="N382" s="193"/>
      <c r="O382" s="193"/>
      <c r="P382" s="193"/>
      <c r="Q382" s="193"/>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c r="AR382" s="193"/>
      <c r="AS382" s="193"/>
      <c r="AT382" s="193"/>
      <c r="AU382" s="193"/>
      <c r="AV382" s="193"/>
      <c r="AW382" s="193"/>
      <c r="AX382" s="193"/>
      <c r="AY382" s="193"/>
      <c r="AZ382" s="193"/>
      <c r="BA382" s="193"/>
      <c r="BB382" s="193"/>
      <c r="BC382" s="193"/>
      <c r="BD382" s="193"/>
      <c r="BE382" s="193"/>
      <c r="BF382" s="193"/>
      <c r="BG382" s="193"/>
      <c r="BH382" s="193"/>
      <c r="BI382" s="193"/>
      <c r="BJ382" s="193"/>
      <c r="BK382" s="193"/>
      <c r="BL382" s="193"/>
      <c r="BM382" s="193"/>
      <c r="BN382" s="193"/>
      <c r="BO382" s="193"/>
      <c r="BP382" s="193"/>
      <c r="BQ382" s="193"/>
      <c r="BR382" s="193"/>
      <c r="BS382" s="193"/>
      <c r="BT382" s="193"/>
      <c r="BU382" s="193"/>
      <c r="BV382" s="193"/>
      <c r="BW382" s="193"/>
      <c r="BX382" s="193"/>
      <c r="BY382" s="193"/>
      <c r="BZ382" s="193"/>
      <c r="CA382" s="193"/>
      <c r="CB382" s="193"/>
      <c r="CC382" s="193"/>
      <c r="CD382" s="193"/>
      <c r="CE382" s="193"/>
      <c r="CF382" s="193"/>
      <c r="CG382" s="193"/>
    </row>
    <row r="383" spans="2:85" x14ac:dyDescent="0.2">
      <c r="B383" s="193"/>
      <c r="C383" s="193"/>
      <c r="D383" s="193"/>
      <c r="E383" s="193"/>
      <c r="F383" s="193"/>
      <c r="G383" s="193"/>
      <c r="H383" s="193"/>
      <c r="I383" s="193"/>
      <c r="J383" s="193"/>
      <c r="K383" s="193"/>
      <c r="L383" s="193"/>
      <c r="M383" s="193"/>
      <c r="N383" s="193"/>
      <c r="O383" s="193"/>
      <c r="P383" s="193"/>
      <c r="Q383" s="193"/>
      <c r="R383" s="193"/>
      <c r="S383" s="193"/>
      <c r="T383" s="193"/>
      <c r="U383" s="193"/>
      <c r="V383" s="193"/>
      <c r="W383" s="193"/>
      <c r="X383" s="193"/>
      <c r="Y383" s="193"/>
      <c r="Z383" s="193"/>
      <c r="AA383" s="193"/>
      <c r="AB383" s="193"/>
      <c r="AC383" s="193"/>
      <c r="AD383" s="193"/>
      <c r="AE383" s="193"/>
      <c r="AF383" s="193"/>
      <c r="AG383" s="193"/>
      <c r="AH383" s="193"/>
      <c r="AI383" s="193"/>
      <c r="AJ383" s="193"/>
      <c r="AK383" s="193"/>
      <c r="AL383" s="193"/>
      <c r="AM383" s="193"/>
      <c r="AN383" s="193"/>
      <c r="AO383" s="193"/>
      <c r="AP383" s="193"/>
      <c r="AQ383" s="193"/>
      <c r="AR383" s="193"/>
      <c r="AS383" s="193"/>
      <c r="AT383" s="193"/>
      <c r="AU383" s="193"/>
      <c r="AV383" s="193"/>
      <c r="AW383" s="193"/>
      <c r="AX383" s="193"/>
      <c r="AY383" s="193"/>
      <c r="AZ383" s="193"/>
      <c r="BA383" s="193"/>
      <c r="BB383" s="193"/>
      <c r="BC383" s="193"/>
      <c r="BD383" s="193"/>
      <c r="BE383" s="193"/>
      <c r="BF383" s="193"/>
      <c r="BG383" s="193"/>
      <c r="BH383" s="193"/>
      <c r="BI383" s="193"/>
      <c r="BJ383" s="193"/>
      <c r="BK383" s="193"/>
      <c r="BL383" s="193"/>
      <c r="BM383" s="193"/>
      <c r="BN383" s="193"/>
      <c r="BO383" s="193"/>
      <c r="BP383" s="193"/>
      <c r="BQ383" s="193"/>
      <c r="BR383" s="193"/>
      <c r="BS383" s="193"/>
      <c r="BT383" s="193"/>
      <c r="BU383" s="193"/>
      <c r="BV383" s="193"/>
      <c r="BW383" s="193"/>
      <c r="BX383" s="193"/>
      <c r="BY383" s="193"/>
      <c r="BZ383" s="193"/>
      <c r="CA383" s="193"/>
      <c r="CB383" s="193"/>
      <c r="CC383" s="193"/>
      <c r="CD383" s="193"/>
      <c r="CE383" s="193"/>
      <c r="CF383" s="193"/>
      <c r="CG383" s="193"/>
    </row>
    <row r="384" spans="2:85" x14ac:dyDescent="0.2">
      <c r="B384" s="193"/>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c r="AG384" s="193"/>
      <c r="AH384" s="193"/>
      <c r="AI384" s="193"/>
      <c r="AJ384" s="193"/>
      <c r="AK384" s="193"/>
      <c r="AL384" s="193"/>
      <c r="AM384" s="193"/>
      <c r="AN384" s="193"/>
      <c r="AO384" s="193"/>
      <c r="AP384" s="193"/>
      <c r="AQ384" s="193"/>
      <c r="AR384" s="193"/>
      <c r="AS384" s="193"/>
      <c r="AT384" s="193"/>
      <c r="AU384" s="193"/>
      <c r="AV384" s="193"/>
      <c r="AW384" s="193"/>
      <c r="AX384" s="193"/>
      <c r="AY384" s="193"/>
      <c r="AZ384" s="193"/>
      <c r="BA384" s="193"/>
      <c r="BB384" s="193"/>
      <c r="BC384" s="193"/>
      <c r="BD384" s="193"/>
      <c r="BE384" s="193"/>
      <c r="BF384" s="193"/>
      <c r="BG384" s="193"/>
      <c r="BH384" s="193"/>
      <c r="BI384" s="193"/>
      <c r="BJ384" s="193"/>
      <c r="BK384" s="193"/>
      <c r="BL384" s="193"/>
      <c r="BM384" s="193"/>
      <c r="BN384" s="193"/>
      <c r="BO384" s="193"/>
      <c r="BP384" s="193"/>
      <c r="BQ384" s="193"/>
      <c r="BR384" s="193"/>
      <c r="BS384" s="193"/>
      <c r="BT384" s="193"/>
      <c r="BU384" s="193"/>
      <c r="BV384" s="193"/>
      <c r="BW384" s="193"/>
      <c r="BX384" s="193"/>
      <c r="BY384" s="193"/>
      <c r="BZ384" s="193"/>
      <c r="CA384" s="193"/>
      <c r="CB384" s="193"/>
      <c r="CC384" s="193"/>
      <c r="CD384" s="193"/>
      <c r="CE384" s="193"/>
      <c r="CF384" s="193"/>
      <c r="CG384" s="193"/>
    </row>
    <row r="385" spans="2:85" x14ac:dyDescent="0.2">
      <c r="B385" s="193"/>
      <c r="C385" s="193"/>
      <c r="D385" s="193"/>
      <c r="E385" s="193"/>
      <c r="F385" s="193"/>
      <c r="G385" s="193"/>
      <c r="H385" s="193"/>
      <c r="I385" s="193"/>
      <c r="J385" s="193"/>
      <c r="K385" s="193"/>
      <c r="L385" s="193"/>
      <c r="M385" s="193"/>
      <c r="N385" s="193"/>
      <c r="O385" s="193"/>
      <c r="P385" s="193"/>
      <c r="Q385" s="193"/>
      <c r="R385" s="193"/>
      <c r="S385" s="193"/>
      <c r="T385" s="193"/>
      <c r="U385" s="193"/>
      <c r="V385" s="193"/>
      <c r="W385" s="193"/>
      <c r="X385" s="193"/>
      <c r="Y385" s="193"/>
      <c r="Z385" s="193"/>
      <c r="AA385" s="193"/>
      <c r="AB385" s="193"/>
      <c r="AC385" s="193"/>
      <c r="AD385" s="193"/>
      <c r="AE385" s="193"/>
      <c r="AF385" s="193"/>
      <c r="AG385" s="193"/>
      <c r="AH385" s="193"/>
      <c r="AI385" s="193"/>
      <c r="AJ385" s="193"/>
      <c r="AK385" s="193"/>
      <c r="AL385" s="193"/>
      <c r="AM385" s="193"/>
      <c r="AN385" s="193"/>
      <c r="AO385" s="193"/>
      <c r="AP385" s="193"/>
      <c r="AQ385" s="193"/>
      <c r="AR385" s="193"/>
      <c r="AS385" s="193"/>
      <c r="AT385" s="193"/>
      <c r="AU385" s="193"/>
      <c r="AV385" s="193"/>
      <c r="AW385" s="193"/>
      <c r="AX385" s="193"/>
      <c r="AY385" s="193"/>
      <c r="AZ385" s="193"/>
      <c r="BA385" s="193"/>
      <c r="BB385" s="193"/>
      <c r="BC385" s="193"/>
      <c r="BD385" s="193"/>
      <c r="BE385" s="193"/>
      <c r="BF385" s="193"/>
      <c r="BG385" s="193"/>
      <c r="BH385" s="193"/>
      <c r="BI385" s="193"/>
      <c r="BJ385" s="193"/>
      <c r="BK385" s="193"/>
      <c r="BL385" s="193"/>
      <c r="BM385" s="193"/>
      <c r="BN385" s="193"/>
      <c r="BO385" s="193"/>
      <c r="BP385" s="193"/>
      <c r="BQ385" s="193"/>
      <c r="BR385" s="193"/>
      <c r="BS385" s="193"/>
      <c r="BT385" s="193"/>
      <c r="BU385" s="193"/>
      <c r="BV385" s="193"/>
      <c r="BW385" s="193"/>
      <c r="BX385" s="193"/>
      <c r="BY385" s="193"/>
      <c r="BZ385" s="193"/>
      <c r="CA385" s="193"/>
      <c r="CB385" s="193"/>
      <c r="CC385" s="193"/>
      <c r="CD385" s="193"/>
      <c r="CE385" s="193"/>
      <c r="CF385" s="193"/>
      <c r="CG385" s="193"/>
    </row>
    <row r="386" spans="2:85" x14ac:dyDescent="0.2">
      <c r="B386" s="193"/>
      <c r="C386" s="193"/>
      <c r="D386" s="193"/>
      <c r="E386" s="193"/>
      <c r="F386" s="193"/>
      <c r="G386" s="193"/>
      <c r="H386" s="193"/>
      <c r="I386" s="193"/>
      <c r="J386" s="193"/>
      <c r="K386" s="193"/>
      <c r="L386" s="193"/>
      <c r="M386" s="193"/>
      <c r="N386" s="193"/>
      <c r="O386" s="193"/>
      <c r="P386" s="193"/>
      <c r="Q386" s="193"/>
      <c r="R386" s="193"/>
      <c r="S386" s="193"/>
      <c r="T386" s="193"/>
      <c r="U386" s="193"/>
      <c r="V386" s="193"/>
      <c r="W386" s="193"/>
      <c r="X386" s="193"/>
      <c r="Y386" s="193"/>
      <c r="Z386" s="193"/>
      <c r="AA386" s="193"/>
      <c r="AB386" s="193"/>
      <c r="AC386" s="193"/>
      <c r="AD386" s="193"/>
      <c r="AE386" s="193"/>
      <c r="AF386" s="193"/>
      <c r="AG386" s="193"/>
      <c r="AH386" s="193"/>
      <c r="AI386" s="193"/>
      <c r="AJ386" s="193"/>
      <c r="AK386" s="193"/>
      <c r="AL386" s="193"/>
      <c r="AM386" s="193"/>
      <c r="AN386" s="193"/>
      <c r="AO386" s="193"/>
      <c r="AP386" s="193"/>
      <c r="AQ386" s="193"/>
      <c r="AR386" s="193"/>
      <c r="AS386" s="193"/>
      <c r="AT386" s="193"/>
      <c r="AU386" s="193"/>
      <c r="AV386" s="193"/>
      <c r="AW386" s="193"/>
      <c r="AX386" s="193"/>
      <c r="AY386" s="193"/>
      <c r="AZ386" s="193"/>
      <c r="BA386" s="193"/>
      <c r="BB386" s="193"/>
      <c r="BC386" s="193"/>
      <c r="BD386" s="193"/>
      <c r="BE386" s="193"/>
      <c r="BF386" s="193"/>
      <c r="BG386" s="193"/>
      <c r="BH386" s="193"/>
      <c r="BI386" s="193"/>
      <c r="BJ386" s="193"/>
      <c r="BK386" s="193"/>
      <c r="BL386" s="193"/>
      <c r="BM386" s="193"/>
      <c r="BN386" s="193"/>
      <c r="BO386" s="193"/>
      <c r="BP386" s="193"/>
      <c r="BQ386" s="193"/>
      <c r="BR386" s="193"/>
      <c r="BS386" s="193"/>
      <c r="BT386" s="193"/>
      <c r="BU386" s="193"/>
      <c r="BV386" s="193"/>
      <c r="BW386" s="193"/>
      <c r="BX386" s="193"/>
      <c r="BY386" s="193"/>
      <c r="BZ386" s="193"/>
      <c r="CA386" s="193"/>
      <c r="CB386" s="193"/>
      <c r="CC386" s="193"/>
      <c r="CD386" s="193"/>
      <c r="CE386" s="193"/>
      <c r="CF386" s="193"/>
      <c r="CG386" s="193"/>
    </row>
    <row r="387" spans="2:85" x14ac:dyDescent="0.2">
      <c r="B387" s="193"/>
      <c r="C387" s="193"/>
      <c r="D387" s="193"/>
      <c r="E387" s="193"/>
      <c r="F387" s="193"/>
      <c r="G387" s="193"/>
      <c r="H387" s="193"/>
      <c r="I387" s="193"/>
      <c r="J387" s="193"/>
      <c r="K387" s="193"/>
      <c r="L387" s="193"/>
      <c r="M387" s="193"/>
      <c r="N387" s="193"/>
      <c r="O387" s="193"/>
      <c r="P387" s="193"/>
      <c r="Q387" s="193"/>
      <c r="R387" s="193"/>
      <c r="S387" s="193"/>
      <c r="T387" s="193"/>
      <c r="U387" s="193"/>
      <c r="V387" s="193"/>
      <c r="W387" s="193"/>
      <c r="X387" s="193"/>
      <c r="Y387" s="193"/>
      <c r="Z387" s="193"/>
      <c r="AA387" s="193"/>
      <c r="AB387" s="193"/>
      <c r="AC387" s="193"/>
      <c r="AD387" s="193"/>
      <c r="AE387" s="193"/>
      <c r="AF387" s="193"/>
      <c r="AG387" s="193"/>
      <c r="AH387" s="193"/>
      <c r="AI387" s="193"/>
      <c r="AJ387" s="193"/>
      <c r="AK387" s="193"/>
      <c r="AL387" s="193"/>
      <c r="AM387" s="193"/>
      <c r="AN387" s="193"/>
      <c r="AO387" s="193"/>
      <c r="AP387" s="193"/>
      <c r="AQ387" s="193"/>
      <c r="AR387" s="193"/>
      <c r="AS387" s="193"/>
      <c r="AT387" s="193"/>
      <c r="AU387" s="193"/>
      <c r="AV387" s="193"/>
      <c r="AW387" s="193"/>
      <c r="AX387" s="193"/>
      <c r="AY387" s="193"/>
      <c r="AZ387" s="193"/>
      <c r="BA387" s="193"/>
      <c r="BB387" s="193"/>
      <c r="BC387" s="193"/>
      <c r="BD387" s="193"/>
      <c r="BE387" s="193"/>
      <c r="BF387" s="193"/>
      <c r="BG387" s="193"/>
      <c r="BH387" s="193"/>
      <c r="BI387" s="193"/>
      <c r="BJ387" s="193"/>
      <c r="BK387" s="193"/>
      <c r="BL387" s="193"/>
      <c r="BM387" s="193"/>
      <c r="BN387" s="193"/>
      <c r="BO387" s="193"/>
      <c r="BP387" s="193"/>
      <c r="BQ387" s="193"/>
      <c r="BR387" s="193"/>
      <c r="BS387" s="193"/>
      <c r="BT387" s="193"/>
      <c r="BU387" s="193"/>
      <c r="BV387" s="193"/>
      <c r="BW387" s="193"/>
      <c r="BX387" s="193"/>
      <c r="BY387" s="193"/>
      <c r="BZ387" s="193"/>
      <c r="CA387" s="193"/>
      <c r="CB387" s="193"/>
      <c r="CC387" s="193"/>
      <c r="CD387" s="193"/>
      <c r="CE387" s="193"/>
      <c r="CF387" s="193"/>
      <c r="CG387" s="193"/>
    </row>
    <row r="388" spans="2:85" x14ac:dyDescent="0.2">
      <c r="B388" s="193"/>
      <c r="C388" s="193"/>
      <c r="D388" s="193"/>
      <c r="E388" s="193"/>
      <c r="F388" s="193"/>
      <c r="G388" s="193"/>
      <c r="H388" s="193"/>
      <c r="I388" s="193"/>
      <c r="J388" s="193"/>
      <c r="K388" s="193"/>
      <c r="L388" s="193"/>
      <c r="M388" s="193"/>
      <c r="N388" s="193"/>
      <c r="O388" s="193"/>
      <c r="P388" s="193"/>
      <c r="Q388" s="193"/>
      <c r="R388" s="193"/>
      <c r="S388" s="193"/>
      <c r="T388" s="193"/>
      <c r="U388" s="193"/>
      <c r="V388" s="193"/>
      <c r="W388" s="193"/>
      <c r="X388" s="193"/>
      <c r="Y388" s="193"/>
      <c r="Z388" s="193"/>
      <c r="AA388" s="193"/>
      <c r="AB388" s="193"/>
      <c r="AC388" s="193"/>
      <c r="AD388" s="193"/>
      <c r="AE388" s="193"/>
      <c r="AF388" s="193"/>
      <c r="AG388" s="193"/>
      <c r="AH388" s="193"/>
      <c r="AI388" s="193"/>
      <c r="AJ388" s="193"/>
      <c r="AK388" s="193"/>
      <c r="AL388" s="193"/>
      <c r="AM388" s="193"/>
      <c r="AN388" s="193"/>
      <c r="AO388" s="193"/>
      <c r="AP388" s="193"/>
      <c r="AQ388" s="193"/>
      <c r="AR388" s="193"/>
      <c r="AS388" s="193"/>
      <c r="AT388" s="193"/>
      <c r="AU388" s="193"/>
      <c r="AV388" s="193"/>
      <c r="AW388" s="193"/>
      <c r="AX388" s="193"/>
      <c r="AY388" s="193"/>
      <c r="AZ388" s="193"/>
      <c r="BA388" s="193"/>
      <c r="BB388" s="193"/>
      <c r="BC388" s="193"/>
      <c r="BD388" s="193"/>
      <c r="BE388" s="193"/>
      <c r="BF388" s="193"/>
      <c r="BG388" s="193"/>
      <c r="BH388" s="193"/>
      <c r="BI388" s="193"/>
      <c r="BJ388" s="193"/>
      <c r="BK388" s="193"/>
      <c r="BL388" s="193"/>
      <c r="BM388" s="193"/>
      <c r="BN388" s="193"/>
      <c r="BO388" s="193"/>
      <c r="BP388" s="193"/>
      <c r="BQ388" s="193"/>
      <c r="BR388" s="193"/>
      <c r="BS388" s="193"/>
      <c r="BT388" s="193"/>
      <c r="BU388" s="193"/>
      <c r="BV388" s="193"/>
      <c r="BW388" s="193"/>
      <c r="BX388" s="193"/>
      <c r="BY388" s="193"/>
      <c r="BZ388" s="193"/>
      <c r="CA388" s="193"/>
      <c r="CB388" s="193"/>
      <c r="CC388" s="193"/>
      <c r="CD388" s="193"/>
      <c r="CE388" s="193"/>
      <c r="CF388" s="193"/>
      <c r="CG388" s="193"/>
    </row>
    <row r="389" spans="2:85" x14ac:dyDescent="0.2">
      <c r="B389" s="193"/>
      <c r="C389" s="193"/>
      <c r="D389" s="193"/>
      <c r="E389" s="193"/>
      <c r="F389" s="193"/>
      <c r="G389" s="193"/>
      <c r="H389" s="193"/>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c r="AR389" s="193"/>
      <c r="AS389" s="193"/>
      <c r="AT389" s="193"/>
      <c r="AU389" s="193"/>
      <c r="AV389" s="193"/>
      <c r="AW389" s="193"/>
      <c r="AX389" s="193"/>
      <c r="AY389" s="193"/>
      <c r="AZ389" s="193"/>
      <c r="BA389" s="193"/>
      <c r="BB389" s="193"/>
      <c r="BC389" s="193"/>
      <c r="BD389" s="193"/>
      <c r="BE389" s="193"/>
      <c r="BF389" s="193"/>
      <c r="BG389" s="193"/>
      <c r="BH389" s="193"/>
      <c r="BI389" s="193"/>
      <c r="BJ389" s="193"/>
      <c r="BK389" s="193"/>
      <c r="BL389" s="193"/>
      <c r="BM389" s="193"/>
      <c r="BN389" s="193"/>
      <c r="BO389" s="193"/>
      <c r="BP389" s="193"/>
      <c r="BQ389" s="193"/>
      <c r="BR389" s="193"/>
      <c r="BS389" s="193"/>
      <c r="BT389" s="193"/>
      <c r="BU389" s="193"/>
      <c r="BV389" s="193"/>
      <c r="BW389" s="193"/>
      <c r="BX389" s="193"/>
      <c r="BY389" s="193"/>
      <c r="BZ389" s="193"/>
      <c r="CA389" s="193"/>
      <c r="CB389" s="193"/>
      <c r="CC389" s="193"/>
      <c r="CD389" s="193"/>
      <c r="CE389" s="193"/>
      <c r="CF389" s="193"/>
      <c r="CG389" s="193"/>
    </row>
    <row r="390" spans="2:85" x14ac:dyDescent="0.2">
      <c r="B390" s="193"/>
      <c r="C390" s="193"/>
      <c r="D390" s="193"/>
      <c r="E390" s="193"/>
      <c r="F390" s="193"/>
      <c r="G390" s="193"/>
      <c r="H390" s="193"/>
      <c r="I390" s="193"/>
      <c r="J390" s="193"/>
      <c r="K390" s="193"/>
      <c r="L390" s="193"/>
      <c r="M390" s="193"/>
      <c r="N390" s="193"/>
      <c r="O390" s="193"/>
      <c r="P390" s="193"/>
      <c r="Q390" s="193"/>
      <c r="R390" s="193"/>
      <c r="S390" s="193"/>
      <c r="T390" s="193"/>
      <c r="U390" s="193"/>
      <c r="V390" s="193"/>
      <c r="W390" s="193"/>
      <c r="X390" s="193"/>
      <c r="Y390" s="193"/>
      <c r="Z390" s="193"/>
      <c r="AA390" s="193"/>
      <c r="AB390" s="193"/>
      <c r="AC390" s="193"/>
      <c r="AD390" s="193"/>
      <c r="AE390" s="193"/>
      <c r="AF390" s="193"/>
      <c r="AG390" s="193"/>
      <c r="AH390" s="193"/>
      <c r="AI390" s="193"/>
      <c r="AJ390" s="193"/>
      <c r="AK390" s="193"/>
      <c r="AL390" s="193"/>
      <c r="AM390" s="193"/>
      <c r="AN390" s="193"/>
      <c r="AO390" s="193"/>
      <c r="AP390" s="193"/>
      <c r="AQ390" s="193"/>
      <c r="AR390" s="193"/>
      <c r="AS390" s="193"/>
      <c r="AT390" s="193"/>
      <c r="AU390" s="193"/>
      <c r="AV390" s="193"/>
      <c r="AW390" s="193"/>
      <c r="AX390" s="193"/>
      <c r="AY390" s="193"/>
      <c r="AZ390" s="193"/>
      <c r="BA390" s="193"/>
      <c r="BB390" s="193"/>
      <c r="BC390" s="193"/>
      <c r="BD390" s="193"/>
      <c r="BE390" s="193"/>
      <c r="BF390" s="193"/>
      <c r="BG390" s="193"/>
      <c r="BH390" s="193"/>
      <c r="BI390" s="193"/>
      <c r="BJ390" s="193"/>
      <c r="BK390" s="193"/>
      <c r="BL390" s="193"/>
      <c r="BM390" s="193"/>
      <c r="BN390" s="193"/>
      <c r="BO390" s="193"/>
      <c r="BP390" s="193"/>
      <c r="BQ390" s="193"/>
      <c r="BR390" s="193"/>
      <c r="BS390" s="193"/>
      <c r="BT390" s="193"/>
      <c r="BU390" s="193"/>
      <c r="BV390" s="193"/>
      <c r="BW390" s="193"/>
      <c r="BX390" s="193"/>
      <c r="BY390" s="193"/>
      <c r="BZ390" s="193"/>
      <c r="CA390" s="193"/>
      <c r="CB390" s="193"/>
      <c r="CC390" s="193"/>
      <c r="CD390" s="193"/>
      <c r="CE390" s="193"/>
      <c r="CF390" s="193"/>
      <c r="CG390" s="193"/>
    </row>
    <row r="391" spans="2:85" x14ac:dyDescent="0.2">
      <c r="B391" s="193"/>
      <c r="C391" s="193"/>
      <c r="D391" s="193"/>
      <c r="E391" s="193"/>
      <c r="F391" s="193"/>
      <c r="G391" s="193"/>
      <c r="H391" s="193"/>
      <c r="I391" s="193"/>
      <c r="J391" s="193"/>
      <c r="K391" s="193"/>
      <c r="L391" s="193"/>
      <c r="M391" s="193"/>
      <c r="N391" s="193"/>
      <c r="O391" s="193"/>
      <c r="P391" s="193"/>
      <c r="Q391" s="193"/>
      <c r="R391" s="193"/>
      <c r="S391" s="193"/>
      <c r="T391" s="193"/>
      <c r="U391" s="193"/>
      <c r="V391" s="193"/>
      <c r="W391" s="193"/>
      <c r="X391" s="193"/>
      <c r="Y391" s="193"/>
      <c r="Z391" s="193"/>
      <c r="AA391" s="193"/>
      <c r="AB391" s="193"/>
      <c r="AC391" s="193"/>
      <c r="AD391" s="193"/>
      <c r="AE391" s="193"/>
      <c r="AF391" s="193"/>
      <c r="AG391" s="193"/>
      <c r="AH391" s="193"/>
      <c r="AI391" s="193"/>
      <c r="AJ391" s="193"/>
      <c r="AK391" s="193"/>
      <c r="AL391" s="193"/>
      <c r="AM391" s="193"/>
      <c r="AN391" s="193"/>
      <c r="AO391" s="193"/>
      <c r="AP391" s="193"/>
      <c r="AQ391" s="193"/>
      <c r="AR391" s="193"/>
      <c r="AS391" s="193"/>
      <c r="AT391" s="193"/>
      <c r="AU391" s="193"/>
      <c r="AV391" s="193"/>
      <c r="AW391" s="193"/>
      <c r="AX391" s="193"/>
      <c r="AY391" s="193"/>
      <c r="AZ391" s="193"/>
      <c r="BA391" s="193"/>
      <c r="BB391" s="193"/>
      <c r="BC391" s="193"/>
      <c r="BD391" s="193"/>
      <c r="BE391" s="193"/>
      <c r="BF391" s="193"/>
      <c r="BG391" s="193"/>
      <c r="BH391" s="193"/>
      <c r="BI391" s="193"/>
      <c r="BJ391" s="193"/>
      <c r="BK391" s="193"/>
      <c r="BL391" s="193"/>
      <c r="BM391" s="193"/>
      <c r="BN391" s="193"/>
      <c r="BO391" s="193"/>
      <c r="BP391" s="193"/>
      <c r="BQ391" s="193"/>
      <c r="BR391" s="193"/>
      <c r="BS391" s="193"/>
      <c r="BT391" s="193"/>
      <c r="BU391" s="193"/>
      <c r="BV391" s="193"/>
      <c r="BW391" s="193"/>
      <c r="BX391" s="193"/>
      <c r="BY391" s="193"/>
      <c r="BZ391" s="193"/>
      <c r="CA391" s="193"/>
      <c r="CB391" s="193"/>
      <c r="CC391" s="193"/>
      <c r="CD391" s="193"/>
      <c r="CE391" s="193"/>
      <c r="CF391" s="193"/>
      <c r="CG391" s="193"/>
    </row>
    <row r="392" spans="2:85" x14ac:dyDescent="0.2">
      <c r="B392" s="193"/>
      <c r="C392" s="193"/>
      <c r="D392" s="193"/>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c r="BK392" s="193"/>
      <c r="BL392" s="193"/>
      <c r="BM392" s="193"/>
      <c r="BN392" s="193"/>
      <c r="BO392" s="193"/>
      <c r="BP392" s="193"/>
      <c r="BQ392" s="193"/>
      <c r="BR392" s="193"/>
      <c r="BS392" s="193"/>
      <c r="BT392" s="193"/>
      <c r="BU392" s="193"/>
      <c r="BV392" s="193"/>
      <c r="BW392" s="193"/>
      <c r="BX392" s="193"/>
      <c r="BY392" s="193"/>
      <c r="BZ392" s="193"/>
      <c r="CA392" s="193"/>
      <c r="CB392" s="193"/>
      <c r="CC392" s="193"/>
      <c r="CD392" s="193"/>
      <c r="CE392" s="193"/>
      <c r="CF392" s="193"/>
      <c r="CG392" s="193"/>
    </row>
    <row r="393" spans="2:85" x14ac:dyDescent="0.2">
      <c r="B393" s="193"/>
      <c r="C393" s="193"/>
      <c r="D393" s="193"/>
      <c r="E393" s="193"/>
      <c r="F393" s="193"/>
      <c r="G393" s="193"/>
      <c r="H393" s="193"/>
      <c r="I393" s="193"/>
      <c r="J393" s="193"/>
      <c r="K393" s="193"/>
      <c r="L393" s="193"/>
      <c r="M393" s="193"/>
      <c r="N393" s="193"/>
      <c r="O393" s="193"/>
      <c r="P393" s="193"/>
      <c r="Q393" s="193"/>
      <c r="R393" s="193"/>
      <c r="S393" s="193"/>
      <c r="T393" s="193"/>
      <c r="U393" s="193"/>
      <c r="V393" s="193"/>
      <c r="W393" s="193"/>
      <c r="X393" s="193"/>
      <c r="Y393" s="193"/>
      <c r="Z393" s="193"/>
      <c r="AA393" s="193"/>
      <c r="AB393" s="193"/>
      <c r="AC393" s="193"/>
      <c r="AD393" s="193"/>
      <c r="AE393" s="193"/>
      <c r="AF393" s="193"/>
      <c r="AG393" s="193"/>
      <c r="AH393" s="193"/>
      <c r="AI393" s="193"/>
      <c r="AJ393" s="193"/>
      <c r="AK393" s="193"/>
      <c r="AL393" s="193"/>
      <c r="AM393" s="193"/>
      <c r="AN393" s="193"/>
      <c r="AO393" s="193"/>
      <c r="AP393" s="193"/>
      <c r="AQ393" s="193"/>
      <c r="AR393" s="193"/>
      <c r="AS393" s="193"/>
      <c r="AT393" s="193"/>
      <c r="AU393" s="193"/>
      <c r="AV393" s="193"/>
      <c r="AW393" s="193"/>
      <c r="AX393" s="193"/>
      <c r="AY393" s="193"/>
      <c r="AZ393" s="193"/>
      <c r="BA393" s="193"/>
      <c r="BB393" s="193"/>
      <c r="BC393" s="193"/>
      <c r="BD393" s="193"/>
      <c r="BE393" s="193"/>
      <c r="BF393" s="193"/>
      <c r="BG393" s="193"/>
      <c r="BH393" s="193"/>
      <c r="BI393" s="193"/>
      <c r="BJ393" s="193"/>
      <c r="BK393" s="193"/>
      <c r="BL393" s="193"/>
      <c r="BM393" s="193"/>
      <c r="BN393" s="193"/>
      <c r="BO393" s="193"/>
      <c r="BP393" s="193"/>
      <c r="BQ393" s="193"/>
      <c r="BR393" s="193"/>
      <c r="BS393" s="193"/>
      <c r="BT393" s="193"/>
      <c r="BU393" s="193"/>
      <c r="BV393" s="193"/>
      <c r="BW393" s="193"/>
      <c r="BX393" s="193"/>
      <c r="BY393" s="193"/>
      <c r="BZ393" s="193"/>
      <c r="CA393" s="193"/>
      <c r="CB393" s="193"/>
      <c r="CC393" s="193"/>
      <c r="CD393" s="193"/>
      <c r="CE393" s="193"/>
      <c r="CF393" s="193"/>
      <c r="CG393" s="193"/>
    </row>
    <row r="394" spans="2:85" x14ac:dyDescent="0.2">
      <c r="B394" s="193"/>
      <c r="C394" s="193"/>
      <c r="D394" s="193"/>
      <c r="E394" s="193"/>
      <c r="F394" s="193"/>
      <c r="G394" s="193"/>
      <c r="H394" s="193"/>
      <c r="I394" s="193"/>
      <c r="J394" s="193"/>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3"/>
      <c r="AV394" s="193"/>
      <c r="AW394" s="193"/>
      <c r="AX394" s="193"/>
      <c r="AY394" s="193"/>
      <c r="AZ394" s="193"/>
      <c r="BA394" s="193"/>
      <c r="BB394" s="193"/>
      <c r="BC394" s="193"/>
      <c r="BD394" s="193"/>
      <c r="BE394" s="193"/>
      <c r="BF394" s="193"/>
      <c r="BG394" s="193"/>
      <c r="BH394" s="193"/>
      <c r="BI394" s="193"/>
      <c r="BJ394" s="193"/>
      <c r="BK394" s="193"/>
      <c r="BL394" s="193"/>
      <c r="BM394" s="193"/>
      <c r="BN394" s="193"/>
      <c r="BO394" s="193"/>
      <c r="BP394" s="193"/>
      <c r="BQ394" s="193"/>
      <c r="BR394" s="193"/>
      <c r="BS394" s="193"/>
      <c r="BT394" s="193"/>
      <c r="BU394" s="193"/>
      <c r="BV394" s="193"/>
      <c r="BW394" s="193"/>
      <c r="BX394" s="193"/>
      <c r="BY394" s="193"/>
      <c r="BZ394" s="193"/>
      <c r="CA394" s="193"/>
      <c r="CB394" s="193"/>
      <c r="CC394" s="193"/>
      <c r="CD394" s="193"/>
      <c r="CE394" s="193"/>
      <c r="CF394" s="193"/>
      <c r="CG394" s="193"/>
    </row>
    <row r="395" spans="2:85" x14ac:dyDescent="0.2">
      <c r="B395" s="193"/>
      <c r="C395" s="193"/>
      <c r="D395" s="193"/>
      <c r="E395" s="193"/>
      <c r="F395" s="193"/>
      <c r="G395" s="193"/>
      <c r="H395" s="193"/>
      <c r="I395" s="193"/>
      <c r="J395" s="193"/>
      <c r="K395" s="193"/>
      <c r="L395" s="193"/>
      <c r="M395" s="193"/>
      <c r="N395" s="193"/>
      <c r="O395" s="193"/>
      <c r="P395" s="193"/>
      <c r="Q395" s="193"/>
      <c r="R395" s="193"/>
      <c r="S395" s="193"/>
      <c r="T395" s="193"/>
      <c r="U395" s="193"/>
      <c r="V395" s="193"/>
      <c r="W395" s="193"/>
      <c r="X395" s="193"/>
      <c r="Y395" s="193"/>
      <c r="Z395" s="193"/>
      <c r="AA395" s="193"/>
      <c r="AB395" s="193"/>
      <c r="AC395" s="193"/>
      <c r="AD395" s="193"/>
      <c r="AE395" s="193"/>
      <c r="AF395" s="193"/>
      <c r="AG395" s="193"/>
      <c r="AH395" s="193"/>
      <c r="AI395" s="193"/>
      <c r="AJ395" s="193"/>
      <c r="AK395" s="193"/>
      <c r="AL395" s="193"/>
      <c r="AM395" s="193"/>
      <c r="AN395" s="193"/>
      <c r="AO395" s="193"/>
      <c r="AP395" s="193"/>
      <c r="AQ395" s="193"/>
      <c r="AR395" s="193"/>
      <c r="AS395" s="193"/>
      <c r="AT395" s="193"/>
      <c r="AU395" s="193"/>
      <c r="AV395" s="193"/>
      <c r="AW395" s="193"/>
      <c r="AX395" s="193"/>
      <c r="AY395" s="193"/>
      <c r="AZ395" s="193"/>
      <c r="BA395" s="193"/>
      <c r="BB395" s="193"/>
      <c r="BC395" s="193"/>
      <c r="BD395" s="193"/>
      <c r="BE395" s="193"/>
      <c r="BF395" s="193"/>
      <c r="BG395" s="193"/>
      <c r="BH395" s="193"/>
      <c r="BI395" s="193"/>
      <c r="BJ395" s="193"/>
      <c r="BK395" s="193"/>
      <c r="BL395" s="193"/>
      <c r="BM395" s="193"/>
      <c r="BN395" s="193"/>
      <c r="BO395" s="193"/>
      <c r="BP395" s="193"/>
      <c r="BQ395" s="193"/>
      <c r="BR395" s="193"/>
      <c r="BS395" s="193"/>
      <c r="BT395" s="193"/>
      <c r="BU395" s="193"/>
      <c r="BV395" s="193"/>
      <c r="BW395" s="193"/>
      <c r="BX395" s="193"/>
      <c r="BY395" s="193"/>
      <c r="BZ395" s="193"/>
      <c r="CA395" s="193"/>
      <c r="CB395" s="193"/>
      <c r="CC395" s="193"/>
      <c r="CD395" s="193"/>
      <c r="CE395" s="193"/>
      <c r="CF395" s="193"/>
      <c r="CG395" s="193"/>
    </row>
    <row r="396" spans="2:85" x14ac:dyDescent="0.2">
      <c r="B396" s="193"/>
      <c r="C396" s="193"/>
      <c r="D396" s="193"/>
      <c r="E396" s="193"/>
      <c r="F396" s="193"/>
      <c r="G396" s="193"/>
      <c r="H396" s="193"/>
      <c r="I396" s="193"/>
      <c r="J396" s="193"/>
      <c r="K396" s="193"/>
      <c r="L396" s="193"/>
      <c r="M396" s="193"/>
      <c r="N396" s="193"/>
      <c r="O396" s="193"/>
      <c r="P396" s="193"/>
      <c r="Q396" s="193"/>
      <c r="R396" s="193"/>
      <c r="S396" s="193"/>
      <c r="T396" s="193"/>
      <c r="U396" s="193"/>
      <c r="V396" s="193"/>
      <c r="W396" s="193"/>
      <c r="X396" s="193"/>
      <c r="Y396" s="193"/>
      <c r="Z396" s="193"/>
      <c r="AA396" s="193"/>
      <c r="AB396" s="193"/>
      <c r="AC396" s="193"/>
      <c r="AD396" s="193"/>
      <c r="AE396" s="193"/>
      <c r="AF396" s="193"/>
      <c r="AG396" s="193"/>
      <c r="AH396" s="193"/>
      <c r="AI396" s="193"/>
      <c r="AJ396" s="193"/>
      <c r="AK396" s="193"/>
      <c r="AL396" s="193"/>
      <c r="AM396" s="193"/>
      <c r="AN396" s="193"/>
      <c r="AO396" s="193"/>
      <c r="AP396" s="193"/>
      <c r="AQ396" s="193"/>
      <c r="AR396" s="193"/>
      <c r="AS396" s="193"/>
      <c r="AT396" s="193"/>
      <c r="AU396" s="193"/>
      <c r="AV396" s="193"/>
      <c r="AW396" s="193"/>
      <c r="AX396" s="193"/>
      <c r="AY396" s="193"/>
      <c r="AZ396" s="193"/>
      <c r="BA396" s="193"/>
      <c r="BB396" s="193"/>
      <c r="BC396" s="193"/>
      <c r="BD396" s="193"/>
      <c r="BE396" s="193"/>
      <c r="BF396" s="193"/>
      <c r="BG396" s="193"/>
      <c r="BH396" s="193"/>
      <c r="BI396" s="193"/>
      <c r="BJ396" s="193"/>
      <c r="BK396" s="193"/>
      <c r="BL396" s="193"/>
      <c r="BM396" s="193"/>
      <c r="BN396" s="193"/>
      <c r="BO396" s="193"/>
      <c r="BP396" s="193"/>
      <c r="BQ396" s="193"/>
      <c r="BR396" s="193"/>
      <c r="BS396" s="193"/>
      <c r="BT396" s="193"/>
      <c r="BU396" s="193"/>
      <c r="BV396" s="193"/>
      <c r="BW396" s="193"/>
      <c r="BX396" s="193"/>
      <c r="BY396" s="193"/>
      <c r="BZ396" s="193"/>
      <c r="CA396" s="193"/>
      <c r="CB396" s="193"/>
      <c r="CC396" s="193"/>
      <c r="CD396" s="193"/>
      <c r="CE396" s="193"/>
      <c r="CF396" s="193"/>
      <c r="CG396" s="193"/>
    </row>
    <row r="397" spans="2:85" x14ac:dyDescent="0.2">
      <c r="B397" s="193"/>
      <c r="C397" s="193"/>
      <c r="D397" s="193"/>
      <c r="E397" s="193"/>
      <c r="F397" s="193"/>
      <c r="G397" s="193"/>
      <c r="H397" s="193"/>
      <c r="I397" s="193"/>
      <c r="J397" s="193"/>
      <c r="K397" s="193"/>
      <c r="L397" s="193"/>
      <c r="M397" s="193"/>
      <c r="N397" s="193"/>
      <c r="O397" s="193"/>
      <c r="P397" s="193"/>
      <c r="Q397" s="193"/>
      <c r="R397" s="193"/>
      <c r="S397" s="193"/>
      <c r="T397" s="193"/>
      <c r="U397" s="193"/>
      <c r="V397" s="193"/>
      <c r="W397" s="193"/>
      <c r="X397" s="193"/>
      <c r="Y397" s="193"/>
      <c r="Z397" s="193"/>
      <c r="AA397" s="193"/>
      <c r="AB397" s="193"/>
      <c r="AC397" s="193"/>
      <c r="AD397" s="193"/>
      <c r="AE397" s="193"/>
      <c r="AF397" s="193"/>
      <c r="AG397" s="193"/>
      <c r="AH397" s="193"/>
      <c r="AI397" s="193"/>
      <c r="AJ397" s="193"/>
      <c r="AK397" s="193"/>
      <c r="AL397" s="193"/>
      <c r="AM397" s="193"/>
      <c r="AN397" s="193"/>
      <c r="AO397" s="193"/>
      <c r="AP397" s="193"/>
      <c r="AQ397" s="193"/>
      <c r="AR397" s="193"/>
      <c r="AS397" s="193"/>
      <c r="AT397" s="193"/>
      <c r="AU397" s="193"/>
      <c r="AV397" s="193"/>
      <c r="AW397" s="193"/>
      <c r="AX397" s="193"/>
      <c r="AY397" s="193"/>
      <c r="AZ397" s="193"/>
      <c r="BA397" s="193"/>
      <c r="BB397" s="193"/>
      <c r="BC397" s="193"/>
      <c r="BD397" s="193"/>
      <c r="BE397" s="193"/>
      <c r="BF397" s="193"/>
      <c r="BG397" s="193"/>
      <c r="BH397" s="193"/>
      <c r="BI397" s="193"/>
      <c r="BJ397" s="193"/>
      <c r="BK397" s="193"/>
      <c r="BL397" s="193"/>
      <c r="BM397" s="193"/>
      <c r="BN397" s="193"/>
      <c r="BO397" s="193"/>
      <c r="BP397" s="193"/>
      <c r="BQ397" s="193"/>
      <c r="BR397" s="193"/>
      <c r="BS397" s="193"/>
      <c r="BT397" s="193"/>
      <c r="BU397" s="193"/>
      <c r="BV397" s="193"/>
      <c r="BW397" s="193"/>
      <c r="BX397" s="193"/>
      <c r="BY397" s="193"/>
      <c r="BZ397" s="193"/>
      <c r="CA397" s="193"/>
      <c r="CB397" s="193"/>
      <c r="CC397" s="193"/>
      <c r="CD397" s="193"/>
      <c r="CE397" s="193"/>
      <c r="CF397" s="193"/>
      <c r="CG397" s="193"/>
    </row>
    <row r="398" spans="2:85" x14ac:dyDescent="0.2">
      <c r="B398" s="193"/>
      <c r="C398" s="193"/>
      <c r="D398" s="193"/>
      <c r="E398" s="193"/>
      <c r="F398" s="193"/>
      <c r="G398" s="193"/>
      <c r="H398" s="193"/>
      <c r="I398" s="193"/>
      <c r="J398" s="193"/>
      <c r="K398" s="193"/>
      <c r="L398" s="193"/>
      <c r="M398" s="193"/>
      <c r="N398" s="193"/>
      <c r="O398" s="193"/>
      <c r="P398" s="193"/>
      <c r="Q398" s="193"/>
      <c r="R398" s="193"/>
      <c r="S398" s="193"/>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c r="AP398" s="193"/>
      <c r="AQ398" s="193"/>
      <c r="AR398" s="193"/>
      <c r="AS398" s="193"/>
      <c r="AT398" s="193"/>
      <c r="AU398" s="193"/>
      <c r="AV398" s="193"/>
      <c r="AW398" s="193"/>
      <c r="AX398" s="193"/>
      <c r="AY398" s="193"/>
      <c r="AZ398" s="193"/>
      <c r="BA398" s="193"/>
      <c r="BB398" s="193"/>
      <c r="BC398" s="193"/>
      <c r="BD398" s="193"/>
      <c r="BE398" s="193"/>
      <c r="BF398" s="193"/>
      <c r="BG398" s="193"/>
      <c r="BH398" s="193"/>
      <c r="BI398" s="193"/>
      <c r="BJ398" s="193"/>
      <c r="BK398" s="193"/>
      <c r="BL398" s="193"/>
      <c r="BM398" s="193"/>
      <c r="BN398" s="193"/>
      <c r="BO398" s="193"/>
      <c r="BP398" s="193"/>
      <c r="BQ398" s="193"/>
      <c r="BR398" s="193"/>
      <c r="BS398" s="193"/>
      <c r="BT398" s="193"/>
      <c r="BU398" s="193"/>
      <c r="BV398" s="193"/>
      <c r="BW398" s="193"/>
      <c r="BX398" s="193"/>
      <c r="BY398" s="193"/>
      <c r="BZ398" s="193"/>
      <c r="CA398" s="193"/>
      <c r="CB398" s="193"/>
      <c r="CC398" s="193"/>
      <c r="CD398" s="193"/>
      <c r="CE398" s="193"/>
      <c r="CF398" s="193"/>
      <c r="CG398" s="193"/>
    </row>
    <row r="399" spans="2:85" x14ac:dyDescent="0.2">
      <c r="B399" s="193"/>
      <c r="C399" s="193"/>
      <c r="D399" s="193"/>
      <c r="E399" s="193"/>
      <c r="F399" s="193"/>
      <c r="G399" s="193"/>
      <c r="H399" s="193"/>
      <c r="I399" s="193"/>
      <c r="J399" s="193"/>
      <c r="K399" s="193"/>
      <c r="L399" s="193"/>
      <c r="M399" s="193"/>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193"/>
      <c r="AL399" s="193"/>
      <c r="AM399" s="193"/>
      <c r="AN399" s="193"/>
      <c r="AO399" s="193"/>
      <c r="AP399" s="193"/>
      <c r="AQ399" s="193"/>
      <c r="AR399" s="193"/>
      <c r="AS399" s="193"/>
      <c r="AT399" s="193"/>
      <c r="AU399" s="193"/>
      <c r="AV399" s="193"/>
      <c r="AW399" s="193"/>
      <c r="AX399" s="193"/>
      <c r="AY399" s="193"/>
      <c r="AZ399" s="193"/>
      <c r="BA399" s="193"/>
      <c r="BB399" s="193"/>
      <c r="BC399" s="193"/>
      <c r="BD399" s="193"/>
      <c r="BE399" s="193"/>
      <c r="BF399" s="193"/>
      <c r="BG399" s="193"/>
      <c r="BH399" s="193"/>
      <c r="BI399" s="193"/>
      <c r="BJ399" s="193"/>
      <c r="BK399" s="193"/>
      <c r="BL399" s="193"/>
      <c r="BM399" s="193"/>
      <c r="BN399" s="193"/>
      <c r="BO399" s="193"/>
      <c r="BP399" s="193"/>
      <c r="BQ399" s="193"/>
      <c r="BR399" s="193"/>
      <c r="BS399" s="193"/>
      <c r="BT399" s="193"/>
      <c r="BU399" s="193"/>
      <c r="BV399" s="193"/>
      <c r="BW399" s="193"/>
      <c r="BX399" s="193"/>
      <c r="BY399" s="193"/>
      <c r="BZ399" s="193"/>
      <c r="CA399" s="193"/>
      <c r="CB399" s="193"/>
      <c r="CC399" s="193"/>
      <c r="CD399" s="193"/>
      <c r="CE399" s="193"/>
      <c r="CF399" s="193"/>
      <c r="CG399" s="193"/>
    </row>
    <row r="400" spans="2:85" x14ac:dyDescent="0.2">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c r="AR400" s="193"/>
      <c r="AS400" s="193"/>
      <c r="AT400" s="193"/>
      <c r="AU400" s="193"/>
      <c r="AV400" s="193"/>
      <c r="AW400" s="193"/>
      <c r="AX400" s="193"/>
      <c r="AY400" s="193"/>
      <c r="AZ400" s="193"/>
      <c r="BA400" s="193"/>
      <c r="BB400" s="193"/>
      <c r="BC400" s="193"/>
      <c r="BD400" s="193"/>
      <c r="BE400" s="193"/>
      <c r="BF400" s="193"/>
      <c r="BG400" s="193"/>
      <c r="BH400" s="193"/>
      <c r="BI400" s="193"/>
      <c r="BJ400" s="193"/>
      <c r="BK400" s="193"/>
      <c r="BL400" s="193"/>
      <c r="BM400" s="193"/>
      <c r="BN400" s="193"/>
      <c r="BO400" s="193"/>
      <c r="BP400" s="193"/>
      <c r="BQ400" s="193"/>
      <c r="BR400" s="193"/>
      <c r="BS400" s="193"/>
      <c r="BT400" s="193"/>
      <c r="BU400" s="193"/>
      <c r="BV400" s="193"/>
      <c r="BW400" s="193"/>
      <c r="BX400" s="193"/>
      <c r="BY400" s="193"/>
      <c r="BZ400" s="193"/>
      <c r="CA400" s="193"/>
      <c r="CB400" s="193"/>
      <c r="CC400" s="193"/>
      <c r="CD400" s="193"/>
      <c r="CE400" s="193"/>
      <c r="CF400" s="193"/>
      <c r="CG400" s="193"/>
    </row>
    <row r="401" spans="2:85" x14ac:dyDescent="0.2">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93"/>
      <c r="AG401" s="193"/>
      <c r="AH401" s="193"/>
      <c r="AI401" s="193"/>
      <c r="AJ401" s="193"/>
      <c r="AK401" s="193"/>
      <c r="AL401" s="193"/>
      <c r="AM401" s="193"/>
      <c r="AN401" s="193"/>
      <c r="AO401" s="193"/>
      <c r="AP401" s="193"/>
      <c r="AQ401" s="193"/>
      <c r="AR401" s="193"/>
      <c r="AS401" s="193"/>
      <c r="AT401" s="193"/>
      <c r="AU401" s="193"/>
      <c r="AV401" s="193"/>
      <c r="AW401" s="193"/>
      <c r="AX401" s="193"/>
      <c r="AY401" s="193"/>
      <c r="AZ401" s="193"/>
      <c r="BA401" s="193"/>
      <c r="BB401" s="193"/>
      <c r="BC401" s="193"/>
      <c r="BD401" s="193"/>
      <c r="BE401" s="193"/>
      <c r="BF401" s="193"/>
      <c r="BG401" s="193"/>
      <c r="BH401" s="193"/>
      <c r="BI401" s="193"/>
      <c r="BJ401" s="193"/>
      <c r="BK401" s="193"/>
      <c r="BL401" s="193"/>
      <c r="BM401" s="193"/>
      <c r="BN401" s="193"/>
      <c r="BO401" s="193"/>
      <c r="BP401" s="193"/>
      <c r="BQ401" s="193"/>
      <c r="BR401" s="193"/>
      <c r="BS401" s="193"/>
      <c r="BT401" s="193"/>
      <c r="BU401" s="193"/>
      <c r="BV401" s="193"/>
      <c r="BW401" s="193"/>
      <c r="BX401" s="193"/>
      <c r="BY401" s="193"/>
      <c r="BZ401" s="193"/>
      <c r="CA401" s="193"/>
      <c r="CB401" s="193"/>
      <c r="CC401" s="193"/>
      <c r="CD401" s="193"/>
      <c r="CE401" s="193"/>
      <c r="CF401" s="193"/>
      <c r="CG401" s="193"/>
    </row>
    <row r="402" spans="2:85" x14ac:dyDescent="0.2">
      <c r="B402" s="193"/>
      <c r="C402" s="193"/>
      <c r="D402" s="193"/>
      <c r="E402" s="193"/>
      <c r="F402" s="193"/>
      <c r="G402" s="193"/>
      <c r="H402" s="193"/>
      <c r="I402" s="193"/>
      <c r="J402" s="193"/>
      <c r="K402" s="193"/>
      <c r="L402" s="193"/>
      <c r="M402" s="193"/>
      <c r="N402" s="193"/>
      <c r="O402" s="193"/>
      <c r="P402" s="193"/>
      <c r="Q402" s="193"/>
      <c r="R402" s="193"/>
      <c r="S402" s="193"/>
      <c r="T402" s="193"/>
      <c r="U402" s="193"/>
      <c r="V402" s="193"/>
      <c r="W402" s="193"/>
      <c r="X402" s="193"/>
      <c r="Y402" s="193"/>
      <c r="Z402" s="193"/>
      <c r="AA402" s="193"/>
      <c r="AB402" s="193"/>
      <c r="AC402" s="193"/>
      <c r="AD402" s="193"/>
      <c r="AE402" s="193"/>
      <c r="AF402" s="193"/>
      <c r="AG402" s="193"/>
      <c r="AH402" s="193"/>
      <c r="AI402" s="193"/>
      <c r="AJ402" s="193"/>
      <c r="AK402" s="193"/>
      <c r="AL402" s="193"/>
      <c r="AM402" s="193"/>
      <c r="AN402" s="193"/>
      <c r="AO402" s="193"/>
      <c r="AP402" s="193"/>
      <c r="AQ402" s="193"/>
      <c r="AR402" s="193"/>
      <c r="AS402" s="193"/>
      <c r="AT402" s="193"/>
      <c r="AU402" s="193"/>
      <c r="AV402" s="193"/>
      <c r="AW402" s="193"/>
      <c r="AX402" s="193"/>
      <c r="AY402" s="193"/>
      <c r="AZ402" s="193"/>
      <c r="BA402" s="193"/>
      <c r="BB402" s="193"/>
      <c r="BC402" s="193"/>
      <c r="BD402" s="193"/>
      <c r="BE402" s="193"/>
      <c r="BF402" s="193"/>
      <c r="BG402" s="193"/>
      <c r="BH402" s="193"/>
      <c r="BI402" s="193"/>
      <c r="BJ402" s="193"/>
      <c r="BK402" s="193"/>
      <c r="BL402" s="193"/>
      <c r="BM402" s="193"/>
      <c r="BN402" s="193"/>
      <c r="BO402" s="193"/>
      <c r="BP402" s="193"/>
      <c r="BQ402" s="193"/>
      <c r="BR402" s="193"/>
      <c r="BS402" s="193"/>
      <c r="BT402" s="193"/>
      <c r="BU402" s="193"/>
      <c r="BV402" s="193"/>
      <c r="BW402" s="193"/>
      <c r="BX402" s="193"/>
      <c r="BY402" s="193"/>
      <c r="BZ402" s="193"/>
      <c r="CA402" s="193"/>
      <c r="CB402" s="193"/>
      <c r="CC402" s="193"/>
      <c r="CD402" s="193"/>
      <c r="CE402" s="193"/>
      <c r="CF402" s="193"/>
      <c r="CG402" s="193"/>
    </row>
    <row r="403" spans="2:85" x14ac:dyDescent="0.2">
      <c r="B403" s="193"/>
      <c r="C403" s="193"/>
      <c r="D403" s="193"/>
      <c r="E403" s="193"/>
      <c r="F403" s="193"/>
      <c r="G403" s="193"/>
      <c r="H403" s="193"/>
      <c r="I403" s="193"/>
      <c r="J403" s="193"/>
      <c r="K403" s="193"/>
      <c r="L403" s="193"/>
      <c r="M403" s="193"/>
      <c r="N403" s="193"/>
      <c r="O403" s="193"/>
      <c r="P403" s="193"/>
      <c r="Q403" s="193"/>
      <c r="R403" s="193"/>
      <c r="S403" s="193"/>
      <c r="T403" s="193"/>
      <c r="U403" s="193"/>
      <c r="V403" s="193"/>
      <c r="W403" s="193"/>
      <c r="X403" s="193"/>
      <c r="Y403" s="193"/>
      <c r="Z403" s="193"/>
      <c r="AA403" s="193"/>
      <c r="AB403" s="193"/>
      <c r="AC403" s="193"/>
      <c r="AD403" s="193"/>
      <c r="AE403" s="193"/>
      <c r="AF403" s="193"/>
      <c r="AG403" s="193"/>
      <c r="AH403" s="193"/>
      <c r="AI403" s="193"/>
      <c r="AJ403" s="193"/>
      <c r="AK403" s="193"/>
      <c r="AL403" s="193"/>
      <c r="AM403" s="193"/>
      <c r="AN403" s="193"/>
      <c r="AO403" s="193"/>
      <c r="AP403" s="193"/>
      <c r="AQ403" s="193"/>
      <c r="AR403" s="193"/>
      <c r="AS403" s="193"/>
      <c r="AT403" s="193"/>
      <c r="AU403" s="193"/>
      <c r="AV403" s="193"/>
      <c r="AW403" s="193"/>
      <c r="AX403" s="193"/>
      <c r="AY403" s="193"/>
      <c r="AZ403" s="193"/>
      <c r="BA403" s="193"/>
      <c r="BB403" s="193"/>
      <c r="BC403" s="193"/>
      <c r="BD403" s="193"/>
      <c r="BE403" s="193"/>
      <c r="BF403" s="193"/>
      <c r="BG403" s="193"/>
      <c r="BH403" s="193"/>
      <c r="BI403" s="193"/>
      <c r="BJ403" s="193"/>
      <c r="BK403" s="193"/>
      <c r="BL403" s="193"/>
      <c r="BM403" s="193"/>
      <c r="BN403" s="193"/>
      <c r="BO403" s="193"/>
      <c r="BP403" s="193"/>
      <c r="BQ403" s="193"/>
      <c r="BR403" s="193"/>
      <c r="BS403" s="193"/>
      <c r="BT403" s="193"/>
      <c r="BU403" s="193"/>
      <c r="BV403" s="193"/>
      <c r="BW403" s="193"/>
      <c r="BX403" s="193"/>
      <c r="BY403" s="193"/>
      <c r="BZ403" s="193"/>
      <c r="CA403" s="193"/>
      <c r="CB403" s="193"/>
      <c r="CC403" s="193"/>
      <c r="CD403" s="193"/>
      <c r="CE403" s="193"/>
      <c r="CF403" s="193"/>
      <c r="CG403" s="193"/>
    </row>
    <row r="404" spans="2:85" x14ac:dyDescent="0.2">
      <c r="B404" s="193"/>
      <c r="C404" s="193"/>
      <c r="D404" s="193"/>
      <c r="E404" s="193"/>
      <c r="F404" s="193"/>
      <c r="G404" s="193"/>
      <c r="H404" s="193"/>
      <c r="I404" s="193"/>
      <c r="J404" s="193"/>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c r="AR404" s="193"/>
      <c r="AS404" s="193"/>
      <c r="AT404" s="193"/>
      <c r="AU404" s="193"/>
      <c r="AV404" s="193"/>
      <c r="AW404" s="193"/>
      <c r="AX404" s="193"/>
      <c r="AY404" s="193"/>
      <c r="AZ404" s="193"/>
      <c r="BA404" s="193"/>
      <c r="BB404" s="193"/>
      <c r="BC404" s="193"/>
      <c r="BD404" s="193"/>
      <c r="BE404" s="193"/>
      <c r="BF404" s="193"/>
      <c r="BG404" s="193"/>
      <c r="BH404" s="193"/>
      <c r="BI404" s="193"/>
      <c r="BJ404" s="193"/>
      <c r="BK404" s="193"/>
      <c r="BL404" s="193"/>
      <c r="BM404" s="193"/>
      <c r="BN404" s="193"/>
      <c r="BO404" s="193"/>
      <c r="BP404" s="193"/>
      <c r="BQ404" s="193"/>
      <c r="BR404" s="193"/>
      <c r="BS404" s="193"/>
      <c r="BT404" s="193"/>
      <c r="BU404" s="193"/>
      <c r="BV404" s="193"/>
      <c r="BW404" s="193"/>
      <c r="BX404" s="193"/>
      <c r="BY404" s="193"/>
      <c r="BZ404" s="193"/>
      <c r="CA404" s="193"/>
      <c r="CB404" s="193"/>
      <c r="CC404" s="193"/>
      <c r="CD404" s="193"/>
      <c r="CE404" s="193"/>
      <c r="CF404" s="193"/>
      <c r="CG404" s="193"/>
    </row>
    <row r="405" spans="2:85" x14ac:dyDescent="0.2">
      <c r="B405" s="193"/>
      <c r="C405" s="193"/>
      <c r="D405" s="193"/>
      <c r="E405" s="193"/>
      <c r="F405" s="193"/>
      <c r="G405" s="193"/>
      <c r="H405" s="193"/>
      <c r="I405" s="193"/>
      <c r="J405" s="193"/>
      <c r="K405" s="193"/>
      <c r="L405" s="193"/>
      <c r="M405" s="193"/>
      <c r="N405" s="193"/>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193"/>
      <c r="AL405" s="193"/>
      <c r="AM405" s="193"/>
      <c r="AN405" s="193"/>
      <c r="AO405" s="193"/>
      <c r="AP405" s="193"/>
      <c r="AQ405" s="193"/>
      <c r="AR405" s="193"/>
      <c r="AS405" s="193"/>
      <c r="AT405" s="193"/>
      <c r="AU405" s="193"/>
      <c r="AV405" s="193"/>
      <c r="AW405" s="193"/>
      <c r="AX405" s="193"/>
      <c r="AY405" s="193"/>
      <c r="AZ405" s="193"/>
      <c r="BA405" s="193"/>
      <c r="BB405" s="193"/>
      <c r="BC405" s="193"/>
      <c r="BD405" s="193"/>
      <c r="BE405" s="193"/>
      <c r="BF405" s="193"/>
      <c r="BG405" s="193"/>
      <c r="BH405" s="193"/>
      <c r="BI405" s="193"/>
      <c r="BJ405" s="193"/>
      <c r="BK405" s="193"/>
      <c r="BL405" s="193"/>
      <c r="BM405" s="193"/>
      <c r="BN405" s="193"/>
      <c r="BO405" s="193"/>
      <c r="BP405" s="193"/>
      <c r="BQ405" s="193"/>
      <c r="BR405" s="193"/>
      <c r="BS405" s="193"/>
      <c r="BT405" s="193"/>
      <c r="BU405" s="193"/>
      <c r="BV405" s="193"/>
      <c r="BW405" s="193"/>
      <c r="BX405" s="193"/>
      <c r="BY405" s="193"/>
      <c r="BZ405" s="193"/>
      <c r="CA405" s="193"/>
      <c r="CB405" s="193"/>
      <c r="CC405" s="193"/>
      <c r="CD405" s="193"/>
      <c r="CE405" s="193"/>
      <c r="CF405" s="193"/>
      <c r="CG405" s="193"/>
    </row>
    <row r="406" spans="2:85" x14ac:dyDescent="0.2">
      <c r="B406" s="193"/>
      <c r="C406" s="193"/>
      <c r="D406" s="193"/>
      <c r="E406" s="193"/>
      <c r="F406" s="193"/>
      <c r="G406" s="193"/>
      <c r="H406" s="193"/>
      <c r="I406" s="193"/>
      <c r="J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193"/>
      <c r="AL406" s="193"/>
      <c r="AM406" s="193"/>
      <c r="AN406" s="193"/>
      <c r="AO406" s="193"/>
      <c r="AP406" s="193"/>
      <c r="AQ406" s="193"/>
      <c r="AR406" s="193"/>
      <c r="AS406" s="193"/>
      <c r="AT406" s="193"/>
      <c r="AU406" s="193"/>
      <c r="AV406" s="193"/>
      <c r="AW406" s="193"/>
      <c r="AX406" s="193"/>
      <c r="AY406" s="193"/>
      <c r="AZ406" s="193"/>
      <c r="BA406" s="193"/>
      <c r="BB406" s="193"/>
      <c r="BC406" s="193"/>
      <c r="BD406" s="193"/>
      <c r="BE406" s="193"/>
      <c r="BF406" s="193"/>
      <c r="BG406" s="193"/>
      <c r="BH406" s="193"/>
      <c r="BI406" s="193"/>
      <c r="BJ406" s="193"/>
      <c r="BK406" s="193"/>
      <c r="BL406" s="193"/>
      <c r="BM406" s="193"/>
      <c r="BN406" s="193"/>
      <c r="BO406" s="193"/>
      <c r="BP406" s="193"/>
      <c r="BQ406" s="193"/>
      <c r="BR406" s="193"/>
      <c r="BS406" s="193"/>
      <c r="BT406" s="193"/>
      <c r="BU406" s="193"/>
      <c r="BV406" s="193"/>
      <c r="BW406" s="193"/>
      <c r="BX406" s="193"/>
      <c r="BY406" s="193"/>
      <c r="BZ406" s="193"/>
      <c r="CA406" s="193"/>
      <c r="CB406" s="193"/>
      <c r="CC406" s="193"/>
      <c r="CD406" s="193"/>
      <c r="CE406" s="193"/>
      <c r="CF406" s="193"/>
      <c r="CG406" s="193"/>
    </row>
    <row r="407" spans="2:85" x14ac:dyDescent="0.2">
      <c r="B407" s="193"/>
      <c r="C407" s="193"/>
      <c r="D407" s="193"/>
      <c r="E407" s="193"/>
      <c r="F407" s="193"/>
      <c r="G407" s="193"/>
      <c r="H407" s="193"/>
      <c r="I407" s="193"/>
      <c r="J407" s="193"/>
      <c r="K407" s="193"/>
      <c r="L407" s="193"/>
      <c r="M407" s="193"/>
      <c r="N407" s="193"/>
      <c r="O407" s="193"/>
      <c r="P407" s="193"/>
      <c r="Q407" s="193"/>
      <c r="R407" s="193"/>
      <c r="S407" s="193"/>
      <c r="T407" s="193"/>
      <c r="U407" s="193"/>
      <c r="V407" s="193"/>
      <c r="W407" s="193"/>
      <c r="X407" s="193"/>
      <c r="Y407" s="193"/>
      <c r="Z407" s="193"/>
      <c r="AA407" s="193"/>
      <c r="AB407" s="193"/>
      <c r="AC407" s="193"/>
      <c r="AD407" s="193"/>
      <c r="AE407" s="193"/>
      <c r="AF407" s="193"/>
      <c r="AG407" s="193"/>
      <c r="AH407" s="193"/>
      <c r="AI407" s="193"/>
      <c r="AJ407" s="193"/>
      <c r="AK407" s="193"/>
      <c r="AL407" s="193"/>
      <c r="AM407" s="193"/>
      <c r="AN407" s="193"/>
      <c r="AO407" s="193"/>
      <c r="AP407" s="193"/>
      <c r="AQ407" s="193"/>
      <c r="AR407" s="193"/>
      <c r="AS407" s="193"/>
      <c r="AT407" s="193"/>
      <c r="AU407" s="193"/>
      <c r="AV407" s="193"/>
      <c r="AW407" s="193"/>
      <c r="AX407" s="193"/>
      <c r="AY407" s="193"/>
      <c r="AZ407" s="193"/>
      <c r="BA407" s="193"/>
      <c r="BB407" s="193"/>
      <c r="BC407" s="193"/>
      <c r="BD407" s="193"/>
      <c r="BE407" s="193"/>
      <c r="BF407" s="193"/>
      <c r="BG407" s="193"/>
      <c r="BH407" s="193"/>
      <c r="BI407" s="193"/>
      <c r="BJ407" s="193"/>
      <c r="BK407" s="193"/>
      <c r="BL407" s="193"/>
      <c r="BM407" s="193"/>
      <c r="BN407" s="193"/>
      <c r="BO407" s="193"/>
      <c r="BP407" s="193"/>
      <c r="BQ407" s="193"/>
      <c r="BR407" s="193"/>
      <c r="BS407" s="193"/>
      <c r="BT407" s="193"/>
      <c r="BU407" s="193"/>
      <c r="BV407" s="193"/>
      <c r="BW407" s="193"/>
      <c r="BX407" s="193"/>
      <c r="BY407" s="193"/>
      <c r="BZ407" s="193"/>
      <c r="CA407" s="193"/>
      <c r="CB407" s="193"/>
      <c r="CC407" s="193"/>
      <c r="CD407" s="193"/>
      <c r="CE407" s="193"/>
      <c r="CF407" s="193"/>
      <c r="CG407" s="193"/>
    </row>
    <row r="408" spans="2:85" x14ac:dyDescent="0.2">
      <c r="B408" s="193"/>
      <c r="C408" s="193"/>
      <c r="D408" s="193"/>
      <c r="E408" s="193"/>
      <c r="F408" s="193"/>
      <c r="G408" s="193"/>
      <c r="H408" s="193"/>
      <c r="I408" s="193"/>
      <c r="J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3"/>
      <c r="AL408" s="193"/>
      <c r="AM408" s="193"/>
      <c r="AN408" s="193"/>
      <c r="AO408" s="193"/>
      <c r="AP408" s="193"/>
      <c r="AQ408" s="193"/>
      <c r="AR408" s="193"/>
      <c r="AS408" s="193"/>
      <c r="AT408" s="193"/>
      <c r="AU408" s="193"/>
      <c r="AV408" s="193"/>
      <c r="AW408" s="193"/>
      <c r="AX408" s="193"/>
      <c r="AY408" s="193"/>
      <c r="AZ408" s="193"/>
      <c r="BA408" s="193"/>
      <c r="BB408" s="193"/>
      <c r="BC408" s="193"/>
      <c r="BD408" s="193"/>
      <c r="BE408" s="193"/>
      <c r="BF408" s="193"/>
      <c r="BG408" s="193"/>
      <c r="BH408" s="193"/>
      <c r="BI408" s="193"/>
      <c r="BJ408" s="193"/>
      <c r="BK408" s="193"/>
      <c r="BL408" s="193"/>
      <c r="BM408" s="193"/>
      <c r="BN408" s="193"/>
      <c r="BO408" s="193"/>
      <c r="BP408" s="193"/>
      <c r="BQ408" s="193"/>
      <c r="BR408" s="193"/>
      <c r="BS408" s="193"/>
      <c r="BT408" s="193"/>
      <c r="BU408" s="193"/>
      <c r="BV408" s="193"/>
      <c r="BW408" s="193"/>
      <c r="BX408" s="193"/>
      <c r="BY408" s="193"/>
      <c r="BZ408" s="193"/>
      <c r="CA408" s="193"/>
      <c r="CB408" s="193"/>
      <c r="CC408" s="193"/>
      <c r="CD408" s="193"/>
      <c r="CE408" s="193"/>
      <c r="CF408" s="193"/>
      <c r="CG408" s="193"/>
    </row>
    <row r="409" spans="2:85" x14ac:dyDescent="0.2">
      <c r="B409" s="193"/>
      <c r="C409" s="193"/>
      <c r="D409" s="193"/>
      <c r="E409" s="193"/>
      <c r="F409" s="193"/>
      <c r="G409" s="193"/>
      <c r="H409" s="193"/>
      <c r="I409" s="193"/>
      <c r="J409" s="193"/>
      <c r="K409" s="193"/>
      <c r="L409" s="193"/>
      <c r="M409" s="193"/>
      <c r="N409" s="193"/>
      <c r="O409" s="193"/>
      <c r="P409" s="193"/>
      <c r="Q409" s="193"/>
      <c r="R409" s="193"/>
      <c r="S409" s="193"/>
      <c r="T409" s="193"/>
      <c r="U409" s="193"/>
      <c r="V409" s="193"/>
      <c r="W409" s="193"/>
      <c r="X409" s="193"/>
      <c r="Y409" s="193"/>
      <c r="Z409" s="193"/>
      <c r="AA409" s="193"/>
      <c r="AB409" s="193"/>
      <c r="AC409" s="193"/>
      <c r="AD409" s="193"/>
      <c r="AE409" s="193"/>
      <c r="AF409" s="193"/>
      <c r="AG409" s="193"/>
      <c r="AH409" s="193"/>
      <c r="AI409" s="193"/>
      <c r="AJ409" s="193"/>
      <c r="AK409" s="193"/>
      <c r="AL409" s="193"/>
      <c r="AM409" s="193"/>
      <c r="AN409" s="193"/>
      <c r="AO409" s="193"/>
      <c r="AP409" s="193"/>
      <c r="AQ409" s="193"/>
      <c r="AR409" s="193"/>
      <c r="AS409" s="193"/>
      <c r="AT409" s="193"/>
      <c r="AU409" s="193"/>
      <c r="AV409" s="193"/>
      <c r="AW409" s="193"/>
      <c r="AX409" s="193"/>
      <c r="AY409" s="193"/>
      <c r="AZ409" s="193"/>
      <c r="BA409" s="193"/>
      <c r="BB409" s="193"/>
      <c r="BC409" s="193"/>
      <c r="BD409" s="193"/>
      <c r="BE409" s="193"/>
      <c r="BF409" s="193"/>
      <c r="BG409" s="193"/>
      <c r="BH409" s="193"/>
      <c r="BI409" s="193"/>
      <c r="BJ409" s="193"/>
      <c r="BK409" s="193"/>
      <c r="BL409" s="193"/>
      <c r="BM409" s="193"/>
      <c r="BN409" s="193"/>
      <c r="BO409" s="193"/>
      <c r="BP409" s="193"/>
      <c r="BQ409" s="193"/>
      <c r="BR409" s="193"/>
      <c r="BS409" s="193"/>
      <c r="BT409" s="193"/>
      <c r="BU409" s="193"/>
      <c r="BV409" s="193"/>
      <c r="BW409" s="193"/>
      <c r="BX409" s="193"/>
      <c r="BY409" s="193"/>
      <c r="BZ409" s="193"/>
      <c r="CA409" s="193"/>
      <c r="CB409" s="193"/>
      <c r="CC409" s="193"/>
      <c r="CD409" s="193"/>
      <c r="CE409" s="193"/>
      <c r="CF409" s="193"/>
      <c r="CG409" s="193"/>
    </row>
    <row r="410" spans="2:85" x14ac:dyDescent="0.2">
      <c r="B410" s="193"/>
      <c r="C410" s="193"/>
      <c r="D410" s="193"/>
      <c r="E410" s="193"/>
      <c r="F410" s="193"/>
      <c r="G410" s="193"/>
      <c r="H410" s="193"/>
      <c r="I410" s="193"/>
      <c r="J410" s="193"/>
      <c r="K410" s="193"/>
      <c r="L410" s="193"/>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3"/>
      <c r="AK410" s="193"/>
      <c r="AL410" s="193"/>
      <c r="AM410" s="193"/>
      <c r="AN410" s="193"/>
      <c r="AO410" s="193"/>
      <c r="AP410" s="193"/>
      <c r="AQ410" s="193"/>
      <c r="AR410" s="193"/>
      <c r="AS410" s="193"/>
      <c r="AT410" s="193"/>
      <c r="AU410" s="193"/>
      <c r="AV410" s="193"/>
      <c r="AW410" s="193"/>
      <c r="AX410" s="193"/>
      <c r="AY410" s="193"/>
      <c r="AZ410" s="193"/>
      <c r="BA410" s="193"/>
      <c r="BB410" s="193"/>
      <c r="BC410" s="193"/>
      <c r="BD410" s="193"/>
      <c r="BE410" s="193"/>
      <c r="BF410" s="193"/>
      <c r="BG410" s="193"/>
      <c r="BH410" s="193"/>
      <c r="BI410" s="193"/>
      <c r="BJ410" s="193"/>
      <c r="BK410" s="193"/>
      <c r="BL410" s="193"/>
      <c r="BM410" s="193"/>
      <c r="BN410" s="193"/>
      <c r="BO410" s="193"/>
      <c r="BP410" s="193"/>
      <c r="BQ410" s="193"/>
      <c r="BR410" s="193"/>
      <c r="BS410" s="193"/>
      <c r="BT410" s="193"/>
      <c r="BU410" s="193"/>
      <c r="BV410" s="193"/>
      <c r="BW410" s="193"/>
      <c r="BX410" s="193"/>
      <c r="BY410" s="193"/>
      <c r="BZ410" s="193"/>
      <c r="CA410" s="193"/>
      <c r="CB410" s="193"/>
      <c r="CC410" s="193"/>
      <c r="CD410" s="193"/>
      <c r="CE410" s="193"/>
      <c r="CF410" s="193"/>
      <c r="CG410" s="193"/>
    </row>
    <row r="411" spans="2:85" x14ac:dyDescent="0.2">
      <c r="B411" s="193"/>
      <c r="C411" s="193"/>
      <c r="D411" s="193"/>
      <c r="E411" s="193"/>
      <c r="F411" s="193"/>
      <c r="G411" s="193"/>
      <c r="H411" s="193"/>
      <c r="I411" s="193"/>
      <c r="J411" s="193"/>
      <c r="K411" s="193"/>
      <c r="L411" s="193"/>
      <c r="M411" s="193"/>
      <c r="N411" s="193"/>
      <c r="O411" s="193"/>
      <c r="P411" s="193"/>
      <c r="Q411" s="193"/>
      <c r="R411" s="193"/>
      <c r="S411" s="193"/>
      <c r="T411" s="193"/>
      <c r="U411" s="193"/>
      <c r="V411" s="193"/>
      <c r="W411" s="193"/>
      <c r="X411" s="193"/>
      <c r="Y411" s="193"/>
      <c r="Z411" s="193"/>
      <c r="AA411" s="193"/>
      <c r="AB411" s="193"/>
      <c r="AC411" s="193"/>
      <c r="AD411" s="193"/>
      <c r="AE411" s="193"/>
      <c r="AF411" s="193"/>
      <c r="AG411" s="193"/>
      <c r="AH411" s="193"/>
      <c r="AI411" s="193"/>
      <c r="AJ411" s="193"/>
      <c r="AK411" s="193"/>
      <c r="AL411" s="193"/>
      <c r="AM411" s="193"/>
      <c r="AN411" s="193"/>
      <c r="AO411" s="193"/>
      <c r="AP411" s="193"/>
      <c r="AQ411" s="193"/>
      <c r="AR411" s="193"/>
      <c r="AS411" s="193"/>
      <c r="AT411" s="193"/>
      <c r="AU411" s="193"/>
      <c r="AV411" s="193"/>
      <c r="AW411" s="193"/>
      <c r="AX411" s="193"/>
      <c r="AY411" s="193"/>
      <c r="AZ411" s="193"/>
      <c r="BA411" s="193"/>
      <c r="BB411" s="193"/>
      <c r="BC411" s="193"/>
      <c r="BD411" s="193"/>
      <c r="BE411" s="193"/>
      <c r="BF411" s="193"/>
      <c r="BG411" s="193"/>
      <c r="BH411" s="193"/>
      <c r="BI411" s="193"/>
      <c r="BJ411" s="193"/>
      <c r="BK411" s="193"/>
      <c r="BL411" s="193"/>
      <c r="BM411" s="193"/>
      <c r="BN411" s="193"/>
      <c r="BO411" s="193"/>
      <c r="BP411" s="193"/>
      <c r="BQ411" s="193"/>
      <c r="BR411" s="193"/>
      <c r="BS411" s="193"/>
      <c r="BT411" s="193"/>
      <c r="BU411" s="193"/>
      <c r="BV411" s="193"/>
      <c r="BW411" s="193"/>
      <c r="BX411" s="193"/>
      <c r="BY411" s="193"/>
      <c r="BZ411" s="193"/>
      <c r="CA411" s="193"/>
      <c r="CB411" s="193"/>
      <c r="CC411" s="193"/>
      <c r="CD411" s="193"/>
      <c r="CE411" s="193"/>
      <c r="CF411" s="193"/>
      <c r="CG411" s="193"/>
    </row>
    <row r="412" spans="2:85" x14ac:dyDescent="0.2">
      <c r="B412" s="193"/>
      <c r="C412" s="193"/>
      <c r="D412" s="193"/>
      <c r="E412" s="193"/>
      <c r="F412" s="193"/>
      <c r="G412" s="193"/>
      <c r="H412" s="193"/>
      <c r="I412" s="193"/>
      <c r="J412" s="193"/>
      <c r="K412" s="193"/>
      <c r="L412" s="193"/>
      <c r="M412" s="193"/>
      <c r="N412" s="193"/>
      <c r="O412" s="193"/>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93"/>
      <c r="AK412" s="193"/>
      <c r="AL412" s="193"/>
      <c r="AM412" s="193"/>
      <c r="AN412" s="193"/>
      <c r="AO412" s="193"/>
      <c r="AP412" s="193"/>
      <c r="AQ412" s="193"/>
      <c r="AR412" s="193"/>
      <c r="AS412" s="193"/>
      <c r="AT412" s="193"/>
      <c r="AU412" s="193"/>
      <c r="AV412" s="193"/>
      <c r="AW412" s="193"/>
      <c r="AX412" s="193"/>
      <c r="AY412" s="193"/>
      <c r="AZ412" s="193"/>
      <c r="BA412" s="193"/>
      <c r="BB412" s="193"/>
      <c r="BC412" s="193"/>
      <c r="BD412" s="193"/>
      <c r="BE412" s="193"/>
      <c r="BF412" s="193"/>
      <c r="BG412" s="193"/>
      <c r="BH412" s="193"/>
      <c r="BI412" s="193"/>
      <c r="BJ412" s="193"/>
      <c r="BK412" s="193"/>
      <c r="BL412" s="193"/>
      <c r="BM412" s="193"/>
      <c r="BN412" s="193"/>
      <c r="BO412" s="193"/>
      <c r="BP412" s="193"/>
      <c r="BQ412" s="193"/>
      <c r="BR412" s="193"/>
      <c r="BS412" s="193"/>
      <c r="BT412" s="193"/>
      <c r="BU412" s="193"/>
      <c r="BV412" s="193"/>
      <c r="BW412" s="193"/>
      <c r="BX412" s="193"/>
      <c r="BY412" s="193"/>
      <c r="BZ412" s="193"/>
      <c r="CA412" s="193"/>
      <c r="CB412" s="193"/>
      <c r="CC412" s="193"/>
      <c r="CD412" s="193"/>
      <c r="CE412" s="193"/>
      <c r="CF412" s="193"/>
      <c r="CG412" s="193"/>
    </row>
    <row r="413" spans="2:85" x14ac:dyDescent="0.2">
      <c r="B413" s="193"/>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93"/>
      <c r="AK413" s="193"/>
      <c r="AL413" s="193"/>
      <c r="AM413" s="193"/>
      <c r="AN413" s="193"/>
      <c r="AO413" s="193"/>
      <c r="AP413" s="193"/>
      <c r="AQ413" s="193"/>
      <c r="AR413" s="193"/>
      <c r="AS413" s="193"/>
      <c r="AT413" s="193"/>
      <c r="AU413" s="193"/>
      <c r="AV413" s="193"/>
      <c r="AW413" s="193"/>
      <c r="AX413" s="193"/>
      <c r="AY413" s="193"/>
      <c r="AZ413" s="193"/>
      <c r="BA413" s="193"/>
      <c r="BB413" s="193"/>
      <c r="BC413" s="193"/>
      <c r="BD413" s="193"/>
      <c r="BE413" s="193"/>
      <c r="BF413" s="193"/>
      <c r="BG413" s="193"/>
      <c r="BH413" s="193"/>
      <c r="BI413" s="193"/>
      <c r="BJ413" s="193"/>
      <c r="BK413" s="193"/>
      <c r="BL413" s="193"/>
      <c r="BM413" s="193"/>
      <c r="BN413" s="193"/>
      <c r="BO413" s="193"/>
      <c r="BP413" s="193"/>
      <c r="BQ413" s="193"/>
      <c r="BR413" s="193"/>
      <c r="BS413" s="193"/>
      <c r="BT413" s="193"/>
      <c r="BU413" s="193"/>
      <c r="BV413" s="193"/>
      <c r="BW413" s="193"/>
      <c r="BX413" s="193"/>
      <c r="BY413" s="193"/>
      <c r="BZ413" s="193"/>
      <c r="CA413" s="193"/>
      <c r="CB413" s="193"/>
      <c r="CC413" s="193"/>
      <c r="CD413" s="193"/>
      <c r="CE413" s="193"/>
      <c r="CF413" s="193"/>
      <c r="CG413" s="193"/>
    </row>
    <row r="414" spans="2:85" x14ac:dyDescent="0.2">
      <c r="B414" s="193"/>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193"/>
      <c r="AL414" s="193"/>
      <c r="AM414" s="193"/>
      <c r="AN414" s="193"/>
      <c r="AO414" s="193"/>
      <c r="AP414" s="193"/>
      <c r="AQ414" s="193"/>
      <c r="AR414" s="193"/>
      <c r="AS414" s="193"/>
      <c r="AT414" s="193"/>
      <c r="AU414" s="193"/>
      <c r="AV414" s="193"/>
      <c r="AW414" s="193"/>
      <c r="AX414" s="193"/>
      <c r="AY414" s="193"/>
      <c r="AZ414" s="193"/>
      <c r="BA414" s="193"/>
      <c r="BB414" s="193"/>
      <c r="BC414" s="193"/>
      <c r="BD414" s="193"/>
      <c r="BE414" s="193"/>
      <c r="BF414" s="193"/>
      <c r="BG414" s="193"/>
      <c r="BH414" s="193"/>
      <c r="BI414" s="193"/>
      <c r="BJ414" s="193"/>
      <c r="BK414" s="193"/>
      <c r="BL414" s="193"/>
      <c r="BM414" s="193"/>
      <c r="BN414" s="193"/>
      <c r="BO414" s="193"/>
      <c r="BP414" s="193"/>
      <c r="BQ414" s="193"/>
      <c r="BR414" s="193"/>
      <c r="BS414" s="193"/>
      <c r="BT414" s="193"/>
      <c r="BU414" s="193"/>
      <c r="BV414" s="193"/>
      <c r="BW414" s="193"/>
      <c r="BX414" s="193"/>
      <c r="BY414" s="193"/>
      <c r="BZ414" s="193"/>
      <c r="CA414" s="193"/>
      <c r="CB414" s="193"/>
      <c r="CC414" s="193"/>
      <c r="CD414" s="193"/>
      <c r="CE414" s="193"/>
      <c r="CF414" s="193"/>
      <c r="CG414" s="193"/>
    </row>
    <row r="415" spans="2:85" x14ac:dyDescent="0.2">
      <c r="B415" s="193"/>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93"/>
      <c r="AK415" s="193"/>
      <c r="AL415" s="193"/>
      <c r="AM415" s="193"/>
      <c r="AN415" s="193"/>
      <c r="AO415" s="193"/>
      <c r="AP415" s="193"/>
      <c r="AQ415" s="193"/>
      <c r="AR415" s="193"/>
      <c r="AS415" s="193"/>
      <c r="AT415" s="193"/>
      <c r="AU415" s="193"/>
      <c r="AV415" s="193"/>
      <c r="AW415" s="193"/>
      <c r="AX415" s="193"/>
      <c r="AY415" s="193"/>
      <c r="AZ415" s="193"/>
      <c r="BA415" s="193"/>
      <c r="BB415" s="193"/>
      <c r="BC415" s="193"/>
      <c r="BD415" s="193"/>
      <c r="BE415" s="193"/>
      <c r="BF415" s="193"/>
      <c r="BG415" s="193"/>
      <c r="BH415" s="193"/>
      <c r="BI415" s="193"/>
      <c r="BJ415" s="193"/>
      <c r="BK415" s="193"/>
      <c r="BL415" s="193"/>
      <c r="BM415" s="193"/>
      <c r="BN415" s="193"/>
      <c r="BO415" s="193"/>
      <c r="BP415" s="193"/>
      <c r="BQ415" s="193"/>
      <c r="BR415" s="193"/>
      <c r="BS415" s="193"/>
      <c r="BT415" s="193"/>
      <c r="BU415" s="193"/>
      <c r="BV415" s="193"/>
      <c r="BW415" s="193"/>
      <c r="BX415" s="193"/>
      <c r="BY415" s="193"/>
      <c r="BZ415" s="193"/>
      <c r="CA415" s="193"/>
      <c r="CB415" s="193"/>
      <c r="CC415" s="193"/>
      <c r="CD415" s="193"/>
      <c r="CE415" s="193"/>
      <c r="CF415" s="193"/>
      <c r="CG415" s="193"/>
    </row>
    <row r="416" spans="2:85" x14ac:dyDescent="0.2">
      <c r="B416" s="193"/>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193"/>
      <c r="AL416" s="193"/>
      <c r="AM416" s="193"/>
      <c r="AN416" s="193"/>
      <c r="AO416" s="193"/>
      <c r="AP416" s="193"/>
      <c r="AQ416" s="193"/>
      <c r="AR416" s="193"/>
      <c r="AS416" s="193"/>
      <c r="AT416" s="193"/>
      <c r="AU416" s="193"/>
      <c r="AV416" s="193"/>
      <c r="AW416" s="193"/>
      <c r="AX416" s="193"/>
      <c r="AY416" s="193"/>
      <c r="AZ416" s="193"/>
      <c r="BA416" s="193"/>
      <c r="BB416" s="193"/>
      <c r="BC416" s="193"/>
      <c r="BD416" s="193"/>
      <c r="BE416" s="193"/>
      <c r="BF416" s="193"/>
      <c r="BG416" s="193"/>
      <c r="BH416" s="193"/>
      <c r="BI416" s="193"/>
      <c r="BJ416" s="193"/>
      <c r="BK416" s="193"/>
      <c r="BL416" s="193"/>
      <c r="BM416" s="193"/>
      <c r="BN416" s="193"/>
      <c r="BO416" s="193"/>
      <c r="BP416" s="193"/>
      <c r="BQ416" s="193"/>
      <c r="BR416" s="193"/>
      <c r="BS416" s="193"/>
      <c r="BT416" s="193"/>
      <c r="BU416" s="193"/>
      <c r="BV416" s="193"/>
      <c r="BW416" s="193"/>
      <c r="BX416" s="193"/>
      <c r="BY416" s="193"/>
      <c r="BZ416" s="193"/>
      <c r="CA416" s="193"/>
      <c r="CB416" s="193"/>
      <c r="CC416" s="193"/>
      <c r="CD416" s="193"/>
      <c r="CE416" s="193"/>
      <c r="CF416" s="193"/>
      <c r="CG416" s="193"/>
    </row>
    <row r="417" spans="2:85" x14ac:dyDescent="0.2">
      <c r="B417" s="193"/>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c r="AQ417" s="193"/>
      <c r="AR417" s="193"/>
      <c r="AS417" s="193"/>
      <c r="AT417" s="193"/>
      <c r="AU417" s="193"/>
      <c r="AV417" s="193"/>
      <c r="AW417" s="193"/>
      <c r="AX417" s="193"/>
      <c r="AY417" s="193"/>
      <c r="AZ417" s="193"/>
      <c r="BA417" s="193"/>
      <c r="BB417" s="193"/>
      <c r="BC417" s="193"/>
      <c r="BD417" s="193"/>
      <c r="BE417" s="193"/>
      <c r="BF417" s="193"/>
      <c r="BG417" s="193"/>
      <c r="BH417" s="193"/>
      <c r="BI417" s="193"/>
      <c r="BJ417" s="193"/>
      <c r="BK417" s="193"/>
      <c r="BL417" s="193"/>
      <c r="BM417" s="193"/>
      <c r="BN417" s="193"/>
      <c r="BO417" s="193"/>
      <c r="BP417" s="193"/>
      <c r="BQ417" s="193"/>
      <c r="BR417" s="193"/>
      <c r="BS417" s="193"/>
      <c r="BT417" s="193"/>
      <c r="BU417" s="193"/>
      <c r="BV417" s="193"/>
      <c r="BW417" s="193"/>
      <c r="BX417" s="193"/>
      <c r="BY417" s="193"/>
      <c r="BZ417" s="193"/>
      <c r="CA417" s="193"/>
      <c r="CB417" s="193"/>
      <c r="CC417" s="193"/>
      <c r="CD417" s="193"/>
      <c r="CE417" s="193"/>
      <c r="CF417" s="193"/>
      <c r="CG417" s="193"/>
    </row>
    <row r="418" spans="2:85" x14ac:dyDescent="0.2">
      <c r="B418" s="193"/>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193"/>
      <c r="AL418" s="193"/>
      <c r="AM418" s="193"/>
      <c r="AN418" s="193"/>
      <c r="AO418" s="193"/>
      <c r="AP418" s="193"/>
      <c r="AQ418" s="193"/>
      <c r="AR418" s="193"/>
      <c r="AS418" s="193"/>
      <c r="AT418" s="193"/>
      <c r="AU418" s="193"/>
      <c r="AV418" s="193"/>
      <c r="AW418" s="193"/>
      <c r="AX418" s="193"/>
      <c r="AY418" s="193"/>
      <c r="AZ418" s="193"/>
      <c r="BA418" s="193"/>
      <c r="BB418" s="193"/>
      <c r="BC418" s="193"/>
      <c r="BD418" s="193"/>
      <c r="BE418" s="193"/>
      <c r="BF418" s="193"/>
      <c r="BG418" s="193"/>
      <c r="BH418" s="193"/>
      <c r="BI418" s="193"/>
      <c r="BJ418" s="193"/>
      <c r="BK418" s="193"/>
      <c r="BL418" s="193"/>
      <c r="BM418" s="193"/>
      <c r="BN418" s="193"/>
      <c r="BO418" s="193"/>
      <c r="BP418" s="193"/>
      <c r="BQ418" s="193"/>
      <c r="BR418" s="193"/>
      <c r="BS418" s="193"/>
      <c r="BT418" s="193"/>
      <c r="BU418" s="193"/>
      <c r="BV418" s="193"/>
      <c r="BW418" s="193"/>
      <c r="BX418" s="193"/>
      <c r="BY418" s="193"/>
      <c r="BZ418" s="193"/>
      <c r="CA418" s="193"/>
      <c r="CB418" s="193"/>
      <c r="CC418" s="193"/>
      <c r="CD418" s="193"/>
      <c r="CE418" s="193"/>
      <c r="CF418" s="193"/>
      <c r="CG418" s="193"/>
    </row>
    <row r="419" spans="2:85" x14ac:dyDescent="0.2">
      <c r="B419" s="193"/>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193"/>
      <c r="AL419" s="193"/>
      <c r="AM419" s="193"/>
      <c r="AN419" s="193"/>
      <c r="AO419" s="193"/>
      <c r="AP419" s="193"/>
      <c r="AQ419" s="193"/>
      <c r="AR419" s="193"/>
      <c r="AS419" s="193"/>
      <c r="AT419" s="193"/>
      <c r="AU419" s="193"/>
      <c r="AV419" s="193"/>
      <c r="AW419" s="193"/>
      <c r="AX419" s="193"/>
      <c r="AY419" s="193"/>
      <c r="AZ419" s="193"/>
      <c r="BA419" s="193"/>
      <c r="BB419" s="193"/>
      <c r="BC419" s="193"/>
      <c r="BD419" s="193"/>
      <c r="BE419" s="193"/>
      <c r="BF419" s="193"/>
      <c r="BG419" s="193"/>
      <c r="BH419" s="193"/>
      <c r="BI419" s="193"/>
      <c r="BJ419" s="193"/>
      <c r="BK419" s="193"/>
      <c r="BL419" s="193"/>
      <c r="BM419" s="193"/>
      <c r="BN419" s="193"/>
      <c r="BO419" s="193"/>
      <c r="BP419" s="193"/>
      <c r="BQ419" s="193"/>
      <c r="BR419" s="193"/>
      <c r="BS419" s="193"/>
      <c r="BT419" s="193"/>
      <c r="BU419" s="193"/>
      <c r="BV419" s="193"/>
      <c r="BW419" s="193"/>
      <c r="BX419" s="193"/>
      <c r="BY419" s="193"/>
      <c r="BZ419" s="193"/>
      <c r="CA419" s="193"/>
      <c r="CB419" s="193"/>
      <c r="CC419" s="193"/>
      <c r="CD419" s="193"/>
      <c r="CE419" s="193"/>
      <c r="CF419" s="193"/>
      <c r="CG419" s="193"/>
    </row>
    <row r="420" spans="2:85" x14ac:dyDescent="0.2">
      <c r="B420" s="193"/>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193"/>
      <c r="AL420" s="193"/>
      <c r="AM420" s="193"/>
      <c r="AN420" s="193"/>
      <c r="AO420" s="193"/>
      <c r="AP420" s="193"/>
      <c r="AQ420" s="193"/>
      <c r="AR420" s="193"/>
      <c r="AS420" s="193"/>
      <c r="AT420" s="193"/>
      <c r="AU420" s="193"/>
      <c r="AV420" s="193"/>
      <c r="AW420" s="193"/>
      <c r="AX420" s="193"/>
      <c r="AY420" s="193"/>
      <c r="AZ420" s="193"/>
      <c r="BA420" s="193"/>
      <c r="BB420" s="193"/>
      <c r="BC420" s="193"/>
      <c r="BD420" s="193"/>
      <c r="BE420" s="193"/>
      <c r="BF420" s="193"/>
      <c r="BG420" s="193"/>
      <c r="BH420" s="193"/>
      <c r="BI420" s="193"/>
      <c r="BJ420" s="193"/>
      <c r="BK420" s="193"/>
      <c r="BL420" s="193"/>
      <c r="BM420" s="193"/>
      <c r="BN420" s="193"/>
      <c r="BO420" s="193"/>
      <c r="BP420" s="193"/>
      <c r="BQ420" s="193"/>
      <c r="BR420" s="193"/>
      <c r="BS420" s="193"/>
      <c r="BT420" s="193"/>
      <c r="BU420" s="193"/>
      <c r="BV420" s="193"/>
      <c r="BW420" s="193"/>
      <c r="BX420" s="193"/>
      <c r="BY420" s="193"/>
      <c r="BZ420" s="193"/>
      <c r="CA420" s="193"/>
      <c r="CB420" s="193"/>
      <c r="CC420" s="193"/>
      <c r="CD420" s="193"/>
      <c r="CE420" s="193"/>
      <c r="CF420" s="193"/>
      <c r="CG420" s="193"/>
    </row>
    <row r="421" spans="2:85" x14ac:dyDescent="0.2">
      <c r="B421" s="193"/>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93"/>
      <c r="AL421" s="193"/>
      <c r="AM421" s="193"/>
      <c r="AN421" s="193"/>
      <c r="AO421" s="193"/>
      <c r="AP421" s="193"/>
      <c r="AQ421" s="193"/>
      <c r="AR421" s="193"/>
      <c r="AS421" s="193"/>
      <c r="AT421" s="193"/>
      <c r="AU421" s="193"/>
      <c r="AV421" s="193"/>
      <c r="AW421" s="193"/>
      <c r="AX421" s="193"/>
      <c r="AY421" s="193"/>
      <c r="AZ421" s="193"/>
      <c r="BA421" s="193"/>
      <c r="BB421" s="193"/>
      <c r="BC421" s="193"/>
      <c r="BD421" s="193"/>
      <c r="BE421" s="193"/>
      <c r="BF421" s="193"/>
      <c r="BG421" s="193"/>
      <c r="BH421" s="193"/>
      <c r="BI421" s="193"/>
      <c r="BJ421" s="193"/>
      <c r="BK421" s="193"/>
      <c r="BL421" s="193"/>
      <c r="BM421" s="193"/>
      <c r="BN421" s="193"/>
      <c r="BO421" s="193"/>
      <c r="BP421" s="193"/>
      <c r="BQ421" s="193"/>
      <c r="BR421" s="193"/>
      <c r="BS421" s="193"/>
      <c r="BT421" s="193"/>
      <c r="BU421" s="193"/>
      <c r="BV421" s="193"/>
      <c r="BW421" s="193"/>
      <c r="BX421" s="193"/>
      <c r="BY421" s="193"/>
      <c r="BZ421" s="193"/>
      <c r="CA421" s="193"/>
      <c r="CB421" s="193"/>
      <c r="CC421" s="193"/>
      <c r="CD421" s="193"/>
      <c r="CE421" s="193"/>
      <c r="CF421" s="193"/>
      <c r="CG421" s="193"/>
    </row>
    <row r="422" spans="2:85" x14ac:dyDescent="0.2">
      <c r="B422" s="193"/>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3"/>
      <c r="AK422" s="193"/>
      <c r="AL422" s="193"/>
      <c r="AM422" s="193"/>
      <c r="AN422" s="193"/>
      <c r="AO422" s="193"/>
      <c r="AP422" s="193"/>
      <c r="AQ422" s="193"/>
      <c r="AR422" s="193"/>
      <c r="AS422" s="193"/>
      <c r="AT422" s="193"/>
      <c r="AU422" s="193"/>
      <c r="AV422" s="193"/>
      <c r="AW422" s="193"/>
      <c r="AX422" s="193"/>
      <c r="AY422" s="193"/>
      <c r="AZ422" s="193"/>
      <c r="BA422" s="193"/>
      <c r="BB422" s="193"/>
      <c r="BC422" s="193"/>
      <c r="BD422" s="193"/>
      <c r="BE422" s="193"/>
      <c r="BF422" s="193"/>
      <c r="BG422" s="193"/>
      <c r="BH422" s="193"/>
      <c r="BI422" s="193"/>
      <c r="BJ422" s="193"/>
      <c r="BK422" s="193"/>
      <c r="BL422" s="193"/>
      <c r="BM422" s="193"/>
      <c r="BN422" s="193"/>
      <c r="BO422" s="193"/>
      <c r="BP422" s="193"/>
      <c r="BQ422" s="193"/>
      <c r="BR422" s="193"/>
      <c r="BS422" s="193"/>
      <c r="BT422" s="193"/>
      <c r="BU422" s="193"/>
      <c r="BV422" s="193"/>
      <c r="BW422" s="193"/>
      <c r="BX422" s="193"/>
      <c r="BY422" s="193"/>
      <c r="BZ422" s="193"/>
      <c r="CA422" s="193"/>
      <c r="CB422" s="193"/>
      <c r="CC422" s="193"/>
      <c r="CD422" s="193"/>
      <c r="CE422" s="193"/>
      <c r="CF422" s="193"/>
      <c r="CG422" s="193"/>
    </row>
    <row r="423" spans="2:85" x14ac:dyDescent="0.2">
      <c r="B423" s="193"/>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93"/>
      <c r="AL423" s="193"/>
      <c r="AM423" s="193"/>
      <c r="AN423" s="193"/>
      <c r="AO423" s="193"/>
      <c r="AP423" s="193"/>
      <c r="AQ423" s="193"/>
      <c r="AR423" s="193"/>
      <c r="AS423" s="193"/>
      <c r="AT423" s="193"/>
      <c r="AU423" s="193"/>
      <c r="AV423" s="193"/>
      <c r="AW423" s="193"/>
      <c r="AX423" s="193"/>
      <c r="AY423" s="193"/>
      <c r="AZ423" s="193"/>
      <c r="BA423" s="193"/>
      <c r="BB423" s="193"/>
      <c r="BC423" s="193"/>
      <c r="BD423" s="193"/>
      <c r="BE423" s="193"/>
      <c r="BF423" s="193"/>
      <c r="BG423" s="193"/>
      <c r="BH423" s="193"/>
      <c r="BI423" s="193"/>
      <c r="BJ423" s="193"/>
      <c r="BK423" s="193"/>
      <c r="BL423" s="193"/>
      <c r="BM423" s="193"/>
      <c r="BN423" s="193"/>
      <c r="BO423" s="193"/>
      <c r="BP423" s="193"/>
      <c r="BQ423" s="193"/>
      <c r="BR423" s="193"/>
      <c r="BS423" s="193"/>
      <c r="BT423" s="193"/>
      <c r="BU423" s="193"/>
      <c r="BV423" s="193"/>
      <c r="BW423" s="193"/>
      <c r="BX423" s="193"/>
      <c r="BY423" s="193"/>
      <c r="BZ423" s="193"/>
      <c r="CA423" s="193"/>
      <c r="CB423" s="193"/>
      <c r="CC423" s="193"/>
      <c r="CD423" s="193"/>
      <c r="CE423" s="193"/>
      <c r="CF423" s="193"/>
      <c r="CG423" s="193"/>
    </row>
    <row r="424" spans="2:85" x14ac:dyDescent="0.2">
      <c r="B424" s="193"/>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c r="AA424" s="193"/>
      <c r="AB424" s="193"/>
      <c r="AC424" s="193"/>
      <c r="AD424" s="193"/>
      <c r="AE424" s="193"/>
      <c r="AF424" s="193"/>
      <c r="AG424" s="193"/>
      <c r="AH424" s="193"/>
      <c r="AI424" s="193"/>
      <c r="AJ424" s="193"/>
      <c r="AK424" s="193"/>
      <c r="AL424" s="193"/>
      <c r="AM424" s="193"/>
      <c r="AN424" s="193"/>
      <c r="AO424" s="193"/>
      <c r="AP424" s="193"/>
      <c r="AQ424" s="193"/>
      <c r="AR424" s="193"/>
      <c r="AS424" s="193"/>
      <c r="AT424" s="193"/>
      <c r="AU424" s="193"/>
      <c r="AV424" s="193"/>
      <c r="AW424" s="193"/>
      <c r="AX424" s="193"/>
      <c r="AY424" s="193"/>
      <c r="AZ424" s="193"/>
      <c r="BA424" s="193"/>
      <c r="BB424" s="193"/>
      <c r="BC424" s="193"/>
      <c r="BD424" s="193"/>
      <c r="BE424" s="193"/>
      <c r="BF424" s="193"/>
      <c r="BG424" s="193"/>
      <c r="BH424" s="193"/>
      <c r="BI424" s="193"/>
      <c r="BJ424" s="193"/>
      <c r="BK424" s="193"/>
      <c r="BL424" s="193"/>
      <c r="BM424" s="193"/>
      <c r="BN424" s="193"/>
      <c r="BO424" s="193"/>
      <c r="BP424" s="193"/>
      <c r="BQ424" s="193"/>
      <c r="BR424" s="193"/>
      <c r="BS424" s="193"/>
      <c r="BT424" s="193"/>
      <c r="BU424" s="193"/>
      <c r="BV424" s="193"/>
      <c r="BW424" s="193"/>
      <c r="BX424" s="193"/>
      <c r="BY424" s="193"/>
      <c r="BZ424" s="193"/>
      <c r="CA424" s="193"/>
      <c r="CB424" s="193"/>
      <c r="CC424" s="193"/>
      <c r="CD424" s="193"/>
      <c r="CE424" s="193"/>
      <c r="CF424" s="193"/>
      <c r="CG424" s="193"/>
    </row>
    <row r="425" spans="2:85" x14ac:dyDescent="0.2">
      <c r="B425" s="193"/>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193"/>
      <c r="AL425" s="193"/>
      <c r="AM425" s="193"/>
      <c r="AN425" s="193"/>
      <c r="AO425" s="193"/>
      <c r="AP425" s="193"/>
      <c r="AQ425" s="193"/>
      <c r="AR425" s="193"/>
      <c r="AS425" s="193"/>
      <c r="AT425" s="193"/>
      <c r="AU425" s="193"/>
      <c r="AV425" s="193"/>
      <c r="AW425" s="193"/>
      <c r="AX425" s="193"/>
      <c r="AY425" s="193"/>
      <c r="AZ425" s="193"/>
      <c r="BA425" s="193"/>
      <c r="BB425" s="193"/>
      <c r="BC425" s="193"/>
      <c r="BD425" s="193"/>
      <c r="BE425" s="193"/>
      <c r="BF425" s="193"/>
      <c r="BG425" s="193"/>
      <c r="BH425" s="193"/>
      <c r="BI425" s="193"/>
      <c r="BJ425" s="193"/>
      <c r="BK425" s="193"/>
      <c r="BL425" s="193"/>
      <c r="BM425" s="193"/>
      <c r="BN425" s="193"/>
      <c r="BO425" s="193"/>
      <c r="BP425" s="193"/>
      <c r="BQ425" s="193"/>
      <c r="BR425" s="193"/>
      <c r="BS425" s="193"/>
      <c r="BT425" s="193"/>
      <c r="BU425" s="193"/>
      <c r="BV425" s="193"/>
      <c r="BW425" s="193"/>
      <c r="BX425" s="193"/>
      <c r="BY425" s="193"/>
      <c r="BZ425" s="193"/>
      <c r="CA425" s="193"/>
      <c r="CB425" s="193"/>
      <c r="CC425" s="193"/>
      <c r="CD425" s="193"/>
      <c r="CE425" s="193"/>
      <c r="CF425" s="193"/>
      <c r="CG425" s="193"/>
    </row>
    <row r="426" spans="2:85" x14ac:dyDescent="0.2">
      <c r="B426" s="193"/>
      <c r="C426" s="193"/>
      <c r="D426" s="193"/>
      <c r="E426" s="193"/>
      <c r="F426" s="193"/>
      <c r="G426" s="193"/>
      <c r="H426" s="193"/>
      <c r="I426" s="193"/>
      <c r="J426" s="193"/>
      <c r="K426" s="193"/>
      <c r="L426" s="193"/>
      <c r="M426" s="193"/>
      <c r="N426" s="193"/>
      <c r="O426" s="193"/>
      <c r="P426" s="193"/>
      <c r="Q426" s="193"/>
      <c r="R426" s="193"/>
      <c r="S426" s="193"/>
      <c r="T426" s="193"/>
      <c r="U426" s="193"/>
      <c r="V426" s="193"/>
      <c r="W426" s="193"/>
      <c r="X426" s="193"/>
      <c r="Y426" s="193"/>
      <c r="Z426" s="193"/>
      <c r="AA426" s="193"/>
      <c r="AB426" s="193"/>
      <c r="AC426" s="193"/>
      <c r="AD426" s="193"/>
      <c r="AE426" s="193"/>
      <c r="AF426" s="193"/>
      <c r="AG426" s="193"/>
      <c r="AH426" s="193"/>
      <c r="AI426" s="193"/>
      <c r="AJ426" s="193"/>
      <c r="AK426" s="193"/>
      <c r="AL426" s="193"/>
      <c r="AM426" s="193"/>
      <c r="AN426" s="193"/>
      <c r="AO426" s="193"/>
      <c r="AP426" s="193"/>
      <c r="AQ426" s="193"/>
      <c r="AR426" s="193"/>
      <c r="AS426" s="193"/>
      <c r="AT426" s="193"/>
      <c r="AU426" s="193"/>
      <c r="AV426" s="193"/>
      <c r="AW426" s="193"/>
      <c r="AX426" s="193"/>
      <c r="AY426" s="193"/>
      <c r="AZ426" s="193"/>
      <c r="BA426" s="193"/>
      <c r="BB426" s="193"/>
      <c r="BC426" s="193"/>
      <c r="BD426" s="193"/>
      <c r="BE426" s="193"/>
      <c r="BF426" s="193"/>
      <c r="BG426" s="193"/>
      <c r="BH426" s="193"/>
      <c r="BI426" s="193"/>
      <c r="BJ426" s="193"/>
      <c r="BK426" s="193"/>
      <c r="BL426" s="193"/>
      <c r="BM426" s="193"/>
      <c r="BN426" s="193"/>
      <c r="BO426" s="193"/>
      <c r="BP426" s="193"/>
      <c r="BQ426" s="193"/>
      <c r="BR426" s="193"/>
      <c r="BS426" s="193"/>
      <c r="BT426" s="193"/>
      <c r="BU426" s="193"/>
      <c r="BV426" s="193"/>
      <c r="BW426" s="193"/>
      <c r="BX426" s="193"/>
      <c r="BY426" s="193"/>
      <c r="BZ426" s="193"/>
      <c r="CA426" s="193"/>
      <c r="CB426" s="193"/>
      <c r="CC426" s="193"/>
      <c r="CD426" s="193"/>
      <c r="CE426" s="193"/>
      <c r="CF426" s="193"/>
      <c r="CG426" s="193"/>
    </row>
    <row r="427" spans="2:85" x14ac:dyDescent="0.2">
      <c r="B427" s="193"/>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3"/>
      <c r="AY427" s="193"/>
      <c r="AZ427" s="193"/>
      <c r="BA427" s="193"/>
      <c r="BB427" s="193"/>
      <c r="BC427" s="193"/>
      <c r="BD427" s="193"/>
      <c r="BE427" s="193"/>
      <c r="BF427" s="193"/>
      <c r="BG427" s="193"/>
      <c r="BH427" s="193"/>
      <c r="BI427" s="193"/>
      <c r="BJ427" s="193"/>
      <c r="BK427" s="193"/>
      <c r="BL427" s="193"/>
      <c r="BM427" s="193"/>
      <c r="BN427" s="193"/>
      <c r="BO427" s="193"/>
      <c r="BP427" s="193"/>
      <c r="BQ427" s="193"/>
      <c r="BR427" s="193"/>
      <c r="BS427" s="193"/>
      <c r="BT427" s="193"/>
      <c r="BU427" s="193"/>
      <c r="BV427" s="193"/>
      <c r="BW427" s="193"/>
      <c r="BX427" s="193"/>
      <c r="BY427" s="193"/>
      <c r="BZ427" s="193"/>
      <c r="CA427" s="193"/>
      <c r="CB427" s="193"/>
      <c r="CC427" s="193"/>
      <c r="CD427" s="193"/>
      <c r="CE427" s="193"/>
      <c r="CF427" s="193"/>
      <c r="CG427" s="193"/>
    </row>
    <row r="428" spans="2:85" x14ac:dyDescent="0.2">
      <c r="B428" s="193"/>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3"/>
      <c r="AY428" s="193"/>
      <c r="AZ428" s="193"/>
      <c r="BA428" s="193"/>
      <c r="BB428" s="193"/>
      <c r="BC428" s="193"/>
      <c r="BD428" s="193"/>
      <c r="BE428" s="193"/>
      <c r="BF428" s="193"/>
      <c r="BG428" s="193"/>
      <c r="BH428" s="193"/>
      <c r="BI428" s="193"/>
      <c r="BJ428" s="193"/>
      <c r="BK428" s="193"/>
      <c r="BL428" s="193"/>
      <c r="BM428" s="193"/>
      <c r="BN428" s="193"/>
      <c r="BO428" s="193"/>
      <c r="BP428" s="193"/>
      <c r="BQ428" s="193"/>
      <c r="BR428" s="193"/>
      <c r="BS428" s="193"/>
      <c r="BT428" s="193"/>
      <c r="BU428" s="193"/>
      <c r="BV428" s="193"/>
      <c r="BW428" s="193"/>
      <c r="BX428" s="193"/>
      <c r="BY428" s="193"/>
      <c r="BZ428" s="193"/>
      <c r="CA428" s="193"/>
      <c r="CB428" s="193"/>
      <c r="CC428" s="193"/>
      <c r="CD428" s="193"/>
      <c r="CE428" s="193"/>
      <c r="CF428" s="193"/>
      <c r="CG428" s="193"/>
    </row>
    <row r="429" spans="2:85" x14ac:dyDescent="0.2">
      <c r="B429" s="193"/>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3"/>
      <c r="AY429" s="193"/>
      <c r="AZ429" s="193"/>
      <c r="BA429" s="193"/>
      <c r="BB429" s="193"/>
      <c r="BC429" s="193"/>
      <c r="BD429" s="193"/>
      <c r="BE429" s="193"/>
      <c r="BF429" s="193"/>
      <c r="BG429" s="193"/>
      <c r="BH429" s="193"/>
      <c r="BI429" s="193"/>
      <c r="BJ429" s="193"/>
      <c r="BK429" s="193"/>
      <c r="BL429" s="193"/>
      <c r="BM429" s="193"/>
      <c r="BN429" s="193"/>
      <c r="BO429" s="193"/>
      <c r="BP429" s="193"/>
      <c r="BQ429" s="193"/>
      <c r="BR429" s="193"/>
      <c r="BS429" s="193"/>
      <c r="BT429" s="193"/>
      <c r="BU429" s="193"/>
      <c r="BV429" s="193"/>
      <c r="BW429" s="193"/>
      <c r="BX429" s="193"/>
      <c r="BY429" s="193"/>
      <c r="BZ429" s="193"/>
      <c r="CA429" s="193"/>
      <c r="CB429" s="193"/>
      <c r="CC429" s="193"/>
      <c r="CD429" s="193"/>
      <c r="CE429" s="193"/>
      <c r="CF429" s="193"/>
      <c r="CG429" s="193"/>
    </row>
    <row r="430" spans="2:85" x14ac:dyDescent="0.2">
      <c r="B430" s="193"/>
      <c r="C430" s="193"/>
      <c r="D430" s="193"/>
      <c r="E430" s="193"/>
      <c r="F430" s="193"/>
      <c r="G430" s="193"/>
      <c r="H430" s="193"/>
      <c r="I430" s="193"/>
      <c r="J430" s="193"/>
      <c r="K430" s="193"/>
      <c r="L430" s="193"/>
      <c r="M430" s="193"/>
      <c r="N430" s="193"/>
      <c r="O430" s="193"/>
      <c r="P430" s="193"/>
      <c r="Q430" s="193"/>
      <c r="R430" s="193"/>
      <c r="S430" s="193"/>
      <c r="T430" s="193"/>
      <c r="U430" s="193"/>
      <c r="V430" s="193"/>
      <c r="W430" s="193"/>
      <c r="X430" s="193"/>
      <c r="Y430" s="193"/>
      <c r="Z430" s="193"/>
      <c r="AA430" s="193"/>
      <c r="AB430" s="193"/>
      <c r="AC430" s="193"/>
      <c r="AD430" s="193"/>
      <c r="AE430" s="193"/>
      <c r="AF430" s="193"/>
      <c r="AG430" s="193"/>
      <c r="AH430" s="193"/>
      <c r="AI430" s="193"/>
      <c r="AJ430" s="193"/>
      <c r="AK430" s="193"/>
      <c r="AL430" s="193"/>
      <c r="AM430" s="193"/>
      <c r="AN430" s="193"/>
      <c r="AO430" s="193"/>
      <c r="AP430" s="193"/>
      <c r="AQ430" s="193"/>
      <c r="AR430" s="193"/>
      <c r="AS430" s="193"/>
      <c r="AT430" s="193"/>
      <c r="AU430" s="193"/>
      <c r="AV430" s="193"/>
      <c r="AW430" s="193"/>
      <c r="AX430" s="193"/>
      <c r="AY430" s="193"/>
      <c r="AZ430" s="193"/>
      <c r="BA430" s="193"/>
      <c r="BB430" s="193"/>
      <c r="BC430" s="193"/>
      <c r="BD430" s="193"/>
      <c r="BE430" s="193"/>
      <c r="BF430" s="193"/>
      <c r="BG430" s="193"/>
      <c r="BH430" s="193"/>
      <c r="BI430" s="193"/>
      <c r="BJ430" s="193"/>
      <c r="BK430" s="193"/>
      <c r="BL430" s="193"/>
      <c r="BM430" s="193"/>
      <c r="BN430" s="193"/>
      <c r="BO430" s="193"/>
      <c r="BP430" s="193"/>
      <c r="BQ430" s="193"/>
      <c r="BR430" s="193"/>
      <c r="BS430" s="193"/>
      <c r="BT430" s="193"/>
      <c r="BU430" s="193"/>
      <c r="BV430" s="193"/>
      <c r="BW430" s="193"/>
      <c r="BX430" s="193"/>
      <c r="BY430" s="193"/>
      <c r="BZ430" s="193"/>
      <c r="CA430" s="193"/>
      <c r="CB430" s="193"/>
      <c r="CC430" s="193"/>
      <c r="CD430" s="193"/>
      <c r="CE430" s="193"/>
      <c r="CF430" s="193"/>
      <c r="CG430" s="193"/>
    </row>
    <row r="431" spans="2:85" x14ac:dyDescent="0.2">
      <c r="B431" s="193"/>
      <c r="C431" s="193"/>
      <c r="D431" s="193"/>
      <c r="E431" s="193"/>
      <c r="F431" s="193"/>
      <c r="G431" s="193"/>
      <c r="H431" s="193"/>
      <c r="I431" s="193"/>
      <c r="J431" s="193"/>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193"/>
      <c r="AL431" s="193"/>
      <c r="AM431" s="193"/>
      <c r="AN431" s="193"/>
      <c r="AO431" s="193"/>
      <c r="AP431" s="193"/>
      <c r="AQ431" s="193"/>
      <c r="AR431" s="193"/>
      <c r="AS431" s="193"/>
      <c r="AT431" s="193"/>
      <c r="AU431" s="193"/>
      <c r="AV431" s="193"/>
      <c r="AW431" s="193"/>
      <c r="AX431" s="193"/>
      <c r="AY431" s="193"/>
      <c r="AZ431" s="193"/>
      <c r="BA431" s="193"/>
      <c r="BB431" s="193"/>
      <c r="BC431" s="193"/>
      <c r="BD431" s="193"/>
      <c r="BE431" s="193"/>
      <c r="BF431" s="193"/>
      <c r="BG431" s="193"/>
      <c r="BH431" s="193"/>
      <c r="BI431" s="193"/>
      <c r="BJ431" s="193"/>
      <c r="BK431" s="193"/>
      <c r="BL431" s="193"/>
      <c r="BM431" s="193"/>
      <c r="BN431" s="193"/>
      <c r="BO431" s="193"/>
      <c r="BP431" s="193"/>
      <c r="BQ431" s="193"/>
      <c r="BR431" s="193"/>
      <c r="BS431" s="193"/>
      <c r="BT431" s="193"/>
      <c r="BU431" s="193"/>
      <c r="BV431" s="193"/>
      <c r="BW431" s="193"/>
      <c r="BX431" s="193"/>
      <c r="BY431" s="193"/>
      <c r="BZ431" s="193"/>
      <c r="CA431" s="193"/>
      <c r="CB431" s="193"/>
      <c r="CC431" s="193"/>
      <c r="CD431" s="193"/>
      <c r="CE431" s="193"/>
      <c r="CF431" s="193"/>
      <c r="CG431" s="193"/>
    </row>
    <row r="432" spans="2:85" x14ac:dyDescent="0.2">
      <c r="B432" s="193"/>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193"/>
      <c r="AL432" s="193"/>
      <c r="AM432" s="193"/>
      <c r="AN432" s="193"/>
      <c r="AO432" s="193"/>
      <c r="AP432" s="193"/>
      <c r="AQ432" s="193"/>
      <c r="AR432" s="193"/>
      <c r="AS432" s="193"/>
      <c r="AT432" s="193"/>
      <c r="AU432" s="193"/>
      <c r="AV432" s="193"/>
      <c r="AW432" s="193"/>
      <c r="AX432" s="193"/>
      <c r="AY432" s="193"/>
      <c r="AZ432" s="193"/>
      <c r="BA432" s="193"/>
      <c r="BB432" s="193"/>
      <c r="BC432" s="193"/>
      <c r="BD432" s="193"/>
      <c r="BE432" s="193"/>
      <c r="BF432" s="193"/>
      <c r="BG432" s="193"/>
      <c r="BH432" s="193"/>
      <c r="BI432" s="193"/>
      <c r="BJ432" s="193"/>
      <c r="BK432" s="193"/>
      <c r="BL432" s="193"/>
      <c r="BM432" s="193"/>
      <c r="BN432" s="193"/>
      <c r="BO432" s="193"/>
      <c r="BP432" s="193"/>
      <c r="BQ432" s="193"/>
      <c r="BR432" s="193"/>
      <c r="BS432" s="193"/>
      <c r="BT432" s="193"/>
      <c r="BU432" s="193"/>
      <c r="BV432" s="193"/>
      <c r="BW432" s="193"/>
      <c r="BX432" s="193"/>
      <c r="BY432" s="193"/>
      <c r="BZ432" s="193"/>
      <c r="CA432" s="193"/>
      <c r="CB432" s="193"/>
      <c r="CC432" s="193"/>
      <c r="CD432" s="193"/>
      <c r="CE432" s="193"/>
      <c r="CF432" s="193"/>
      <c r="CG432" s="193"/>
    </row>
    <row r="433" spans="2:85" x14ac:dyDescent="0.2">
      <c r="B433" s="193"/>
      <c r="C433" s="193"/>
      <c r="D433" s="193"/>
      <c r="E433" s="193"/>
      <c r="F433" s="193"/>
      <c r="G433" s="193"/>
      <c r="H433" s="193"/>
      <c r="I433" s="193"/>
      <c r="J433" s="193"/>
      <c r="K433" s="193"/>
      <c r="L433" s="193"/>
      <c r="M433" s="193"/>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193"/>
      <c r="AL433" s="193"/>
      <c r="AM433" s="193"/>
      <c r="AN433" s="193"/>
      <c r="AO433" s="193"/>
      <c r="AP433" s="193"/>
      <c r="AQ433" s="193"/>
      <c r="AR433" s="193"/>
      <c r="AS433" s="193"/>
      <c r="AT433" s="193"/>
      <c r="AU433" s="193"/>
      <c r="AV433" s="193"/>
      <c r="AW433" s="193"/>
      <c r="AX433" s="193"/>
      <c r="AY433" s="193"/>
      <c r="AZ433" s="193"/>
      <c r="BA433" s="193"/>
      <c r="BB433" s="193"/>
      <c r="BC433" s="193"/>
      <c r="BD433" s="193"/>
      <c r="BE433" s="193"/>
      <c r="BF433" s="193"/>
      <c r="BG433" s="193"/>
      <c r="BH433" s="193"/>
      <c r="BI433" s="193"/>
      <c r="BJ433" s="193"/>
      <c r="BK433" s="193"/>
      <c r="BL433" s="193"/>
      <c r="BM433" s="193"/>
      <c r="BN433" s="193"/>
      <c r="BO433" s="193"/>
      <c r="BP433" s="193"/>
      <c r="BQ433" s="193"/>
      <c r="BR433" s="193"/>
      <c r="BS433" s="193"/>
      <c r="BT433" s="193"/>
      <c r="BU433" s="193"/>
      <c r="BV433" s="193"/>
      <c r="BW433" s="193"/>
      <c r="BX433" s="193"/>
      <c r="BY433" s="193"/>
      <c r="BZ433" s="193"/>
      <c r="CA433" s="193"/>
      <c r="CB433" s="193"/>
      <c r="CC433" s="193"/>
      <c r="CD433" s="193"/>
      <c r="CE433" s="193"/>
      <c r="CF433" s="193"/>
      <c r="CG433" s="193"/>
    </row>
    <row r="434" spans="2:85" x14ac:dyDescent="0.2">
      <c r="B434" s="193"/>
      <c r="C434" s="193"/>
      <c r="D434" s="193"/>
      <c r="E434" s="193"/>
      <c r="F434" s="193"/>
      <c r="G434" s="193"/>
      <c r="H434" s="193"/>
      <c r="I434" s="193"/>
      <c r="J434" s="193"/>
      <c r="K434" s="193"/>
      <c r="L434" s="193"/>
      <c r="M434" s="193"/>
      <c r="N434" s="193"/>
      <c r="O434" s="193"/>
      <c r="P434" s="193"/>
      <c r="Q434" s="193"/>
      <c r="R434" s="193"/>
      <c r="S434" s="193"/>
      <c r="T434" s="193"/>
      <c r="U434" s="193"/>
      <c r="V434" s="193"/>
      <c r="W434" s="193"/>
      <c r="X434" s="193"/>
      <c r="Y434" s="193"/>
      <c r="Z434" s="193"/>
      <c r="AA434" s="193"/>
      <c r="AB434" s="193"/>
      <c r="AC434" s="193"/>
      <c r="AD434" s="193"/>
      <c r="AE434" s="193"/>
      <c r="AF434" s="193"/>
      <c r="AG434" s="193"/>
      <c r="AH434" s="193"/>
      <c r="AI434" s="193"/>
      <c r="AJ434" s="193"/>
      <c r="AK434" s="193"/>
      <c r="AL434" s="193"/>
      <c r="AM434" s="193"/>
      <c r="AN434" s="193"/>
      <c r="AO434" s="193"/>
      <c r="AP434" s="193"/>
      <c r="AQ434" s="193"/>
      <c r="AR434" s="193"/>
      <c r="AS434" s="193"/>
      <c r="AT434" s="193"/>
      <c r="AU434" s="193"/>
      <c r="AV434" s="193"/>
      <c r="AW434" s="193"/>
      <c r="AX434" s="193"/>
      <c r="AY434" s="193"/>
      <c r="AZ434" s="193"/>
      <c r="BA434" s="193"/>
      <c r="BB434" s="193"/>
      <c r="BC434" s="193"/>
      <c r="BD434" s="193"/>
      <c r="BE434" s="193"/>
      <c r="BF434" s="193"/>
      <c r="BG434" s="193"/>
      <c r="BH434" s="193"/>
      <c r="BI434" s="193"/>
      <c r="BJ434" s="193"/>
      <c r="BK434" s="193"/>
      <c r="BL434" s="193"/>
      <c r="BM434" s="193"/>
      <c r="BN434" s="193"/>
      <c r="BO434" s="193"/>
      <c r="BP434" s="193"/>
      <c r="BQ434" s="193"/>
      <c r="BR434" s="193"/>
      <c r="BS434" s="193"/>
      <c r="BT434" s="193"/>
      <c r="BU434" s="193"/>
      <c r="BV434" s="193"/>
      <c r="BW434" s="193"/>
      <c r="BX434" s="193"/>
      <c r="BY434" s="193"/>
      <c r="BZ434" s="193"/>
      <c r="CA434" s="193"/>
      <c r="CB434" s="193"/>
      <c r="CC434" s="193"/>
      <c r="CD434" s="193"/>
      <c r="CE434" s="193"/>
      <c r="CF434" s="193"/>
      <c r="CG434" s="193"/>
    </row>
    <row r="435" spans="2:85" x14ac:dyDescent="0.2">
      <c r="B435" s="193"/>
      <c r="C435" s="193"/>
      <c r="D435" s="193"/>
      <c r="E435" s="193"/>
      <c r="F435" s="193"/>
      <c r="G435" s="193"/>
      <c r="H435" s="193"/>
      <c r="I435" s="193"/>
      <c r="J435" s="193"/>
      <c r="K435" s="193"/>
      <c r="L435" s="193"/>
      <c r="M435" s="193"/>
      <c r="N435" s="193"/>
      <c r="O435" s="193"/>
      <c r="P435" s="193"/>
      <c r="Q435" s="193"/>
      <c r="R435" s="193"/>
      <c r="S435" s="193"/>
      <c r="T435" s="193"/>
      <c r="U435" s="193"/>
      <c r="V435" s="193"/>
      <c r="W435" s="193"/>
      <c r="X435" s="193"/>
      <c r="Y435" s="193"/>
      <c r="Z435" s="193"/>
      <c r="AA435" s="193"/>
      <c r="AB435" s="193"/>
      <c r="AC435" s="193"/>
      <c r="AD435" s="193"/>
      <c r="AE435" s="193"/>
      <c r="AF435" s="193"/>
      <c r="AG435" s="193"/>
      <c r="AH435" s="193"/>
      <c r="AI435" s="193"/>
      <c r="AJ435" s="193"/>
      <c r="AK435" s="193"/>
      <c r="AL435" s="193"/>
      <c r="AM435" s="193"/>
      <c r="AN435" s="193"/>
      <c r="AO435" s="193"/>
      <c r="AP435" s="193"/>
      <c r="AQ435" s="193"/>
      <c r="AR435" s="193"/>
      <c r="AS435" s="193"/>
      <c r="AT435" s="193"/>
      <c r="AU435" s="193"/>
      <c r="AV435" s="193"/>
      <c r="AW435" s="193"/>
      <c r="AX435" s="193"/>
      <c r="AY435" s="193"/>
      <c r="AZ435" s="193"/>
      <c r="BA435" s="193"/>
      <c r="BB435" s="193"/>
      <c r="BC435" s="193"/>
      <c r="BD435" s="193"/>
      <c r="BE435" s="193"/>
      <c r="BF435" s="193"/>
      <c r="BG435" s="193"/>
      <c r="BH435" s="193"/>
      <c r="BI435" s="193"/>
      <c r="BJ435" s="193"/>
      <c r="BK435" s="193"/>
      <c r="BL435" s="193"/>
      <c r="BM435" s="193"/>
      <c r="BN435" s="193"/>
      <c r="BO435" s="193"/>
      <c r="BP435" s="193"/>
      <c r="BQ435" s="193"/>
      <c r="BR435" s="193"/>
      <c r="BS435" s="193"/>
      <c r="BT435" s="193"/>
      <c r="BU435" s="193"/>
      <c r="BV435" s="193"/>
      <c r="BW435" s="193"/>
      <c r="BX435" s="193"/>
      <c r="BY435" s="193"/>
      <c r="BZ435" s="193"/>
      <c r="CA435" s="193"/>
      <c r="CB435" s="193"/>
      <c r="CC435" s="193"/>
      <c r="CD435" s="193"/>
      <c r="CE435" s="193"/>
      <c r="CF435" s="193"/>
      <c r="CG435" s="193"/>
    </row>
    <row r="436" spans="2:85" x14ac:dyDescent="0.2">
      <c r="B436" s="193"/>
      <c r="C436" s="193"/>
      <c r="D436" s="193"/>
      <c r="E436" s="193"/>
      <c r="F436" s="193"/>
      <c r="G436" s="193"/>
      <c r="H436" s="193"/>
      <c r="I436" s="193"/>
      <c r="J436" s="193"/>
      <c r="K436" s="193"/>
      <c r="L436" s="193"/>
      <c r="M436" s="193"/>
      <c r="N436" s="193"/>
      <c r="O436" s="193"/>
      <c r="P436" s="193"/>
      <c r="Q436" s="193"/>
      <c r="R436" s="193"/>
      <c r="S436" s="193"/>
      <c r="T436" s="193"/>
      <c r="U436" s="193"/>
      <c r="V436" s="193"/>
      <c r="W436" s="193"/>
      <c r="X436" s="193"/>
      <c r="Y436" s="193"/>
      <c r="Z436" s="193"/>
      <c r="AA436" s="193"/>
      <c r="AB436" s="193"/>
      <c r="AC436" s="193"/>
      <c r="AD436" s="193"/>
      <c r="AE436" s="193"/>
      <c r="AF436" s="193"/>
      <c r="AG436" s="193"/>
      <c r="AH436" s="193"/>
      <c r="AI436" s="193"/>
      <c r="AJ436" s="193"/>
      <c r="AK436" s="193"/>
      <c r="AL436" s="193"/>
      <c r="AM436" s="193"/>
      <c r="AN436" s="193"/>
      <c r="AO436" s="193"/>
      <c r="AP436" s="193"/>
      <c r="AQ436" s="193"/>
      <c r="AR436" s="193"/>
      <c r="AS436" s="193"/>
      <c r="AT436" s="193"/>
      <c r="AU436" s="193"/>
      <c r="AV436" s="193"/>
      <c r="AW436" s="193"/>
      <c r="AX436" s="193"/>
      <c r="AY436" s="193"/>
      <c r="AZ436" s="193"/>
      <c r="BA436" s="193"/>
      <c r="BB436" s="193"/>
      <c r="BC436" s="193"/>
      <c r="BD436" s="193"/>
      <c r="BE436" s="193"/>
      <c r="BF436" s="193"/>
      <c r="BG436" s="193"/>
      <c r="BH436" s="193"/>
      <c r="BI436" s="193"/>
      <c r="BJ436" s="193"/>
      <c r="BK436" s="193"/>
      <c r="BL436" s="193"/>
      <c r="BM436" s="193"/>
      <c r="BN436" s="193"/>
      <c r="BO436" s="193"/>
      <c r="BP436" s="193"/>
      <c r="BQ436" s="193"/>
      <c r="BR436" s="193"/>
      <c r="BS436" s="193"/>
      <c r="BT436" s="193"/>
      <c r="BU436" s="193"/>
      <c r="BV436" s="193"/>
      <c r="BW436" s="193"/>
      <c r="BX436" s="193"/>
      <c r="BY436" s="193"/>
      <c r="BZ436" s="193"/>
      <c r="CA436" s="193"/>
      <c r="CB436" s="193"/>
      <c r="CC436" s="193"/>
      <c r="CD436" s="193"/>
      <c r="CE436" s="193"/>
      <c r="CF436" s="193"/>
      <c r="CG436" s="193"/>
    </row>
    <row r="437" spans="2:85" x14ac:dyDescent="0.2">
      <c r="B437" s="193"/>
      <c r="C437" s="193"/>
      <c r="D437" s="193"/>
      <c r="E437" s="193"/>
      <c r="F437" s="193"/>
      <c r="G437" s="193"/>
      <c r="H437" s="193"/>
      <c r="I437" s="193"/>
      <c r="J437" s="193"/>
      <c r="K437" s="193"/>
      <c r="L437" s="193"/>
      <c r="M437" s="193"/>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193"/>
      <c r="AK437" s="193"/>
      <c r="AL437" s="193"/>
      <c r="AM437" s="193"/>
      <c r="AN437" s="193"/>
      <c r="AO437" s="193"/>
      <c r="AP437" s="193"/>
      <c r="AQ437" s="193"/>
      <c r="AR437" s="193"/>
      <c r="AS437" s="193"/>
      <c r="AT437" s="193"/>
      <c r="AU437" s="193"/>
      <c r="AV437" s="193"/>
      <c r="AW437" s="193"/>
      <c r="AX437" s="193"/>
      <c r="AY437" s="193"/>
      <c r="AZ437" s="193"/>
      <c r="BA437" s="193"/>
      <c r="BB437" s="193"/>
      <c r="BC437" s="193"/>
      <c r="BD437" s="193"/>
      <c r="BE437" s="193"/>
      <c r="BF437" s="193"/>
      <c r="BG437" s="193"/>
      <c r="BH437" s="193"/>
      <c r="BI437" s="193"/>
      <c r="BJ437" s="193"/>
      <c r="BK437" s="193"/>
      <c r="BL437" s="193"/>
      <c r="BM437" s="193"/>
      <c r="BN437" s="193"/>
      <c r="BO437" s="193"/>
      <c r="BP437" s="193"/>
      <c r="BQ437" s="193"/>
      <c r="BR437" s="193"/>
      <c r="BS437" s="193"/>
      <c r="BT437" s="193"/>
      <c r="BU437" s="193"/>
      <c r="BV437" s="193"/>
      <c r="BW437" s="193"/>
      <c r="BX437" s="193"/>
      <c r="BY437" s="193"/>
      <c r="BZ437" s="193"/>
      <c r="CA437" s="193"/>
      <c r="CB437" s="193"/>
      <c r="CC437" s="193"/>
      <c r="CD437" s="193"/>
      <c r="CE437" s="193"/>
      <c r="CF437" s="193"/>
      <c r="CG437" s="193"/>
    </row>
    <row r="438" spans="2:85" x14ac:dyDescent="0.2">
      <c r="B438" s="193"/>
      <c r="C438" s="193"/>
      <c r="D438" s="193"/>
      <c r="E438" s="193"/>
      <c r="F438" s="193"/>
      <c r="G438" s="193"/>
      <c r="H438" s="193"/>
      <c r="I438" s="193"/>
      <c r="J438" s="193"/>
      <c r="K438" s="193"/>
      <c r="L438" s="193"/>
      <c r="M438" s="193"/>
      <c r="N438" s="193"/>
      <c r="O438" s="193"/>
      <c r="P438" s="193"/>
      <c r="Q438" s="193"/>
      <c r="R438" s="193"/>
      <c r="S438" s="193"/>
      <c r="T438" s="193"/>
      <c r="U438" s="193"/>
      <c r="V438" s="193"/>
      <c r="W438" s="193"/>
      <c r="X438" s="193"/>
      <c r="Y438" s="193"/>
      <c r="Z438" s="193"/>
      <c r="AA438" s="193"/>
      <c r="AB438" s="193"/>
      <c r="AC438" s="193"/>
      <c r="AD438" s="193"/>
      <c r="AE438" s="193"/>
      <c r="AF438" s="193"/>
      <c r="AG438" s="193"/>
      <c r="AH438" s="193"/>
      <c r="AI438" s="193"/>
      <c r="AJ438" s="193"/>
      <c r="AK438" s="193"/>
      <c r="AL438" s="193"/>
      <c r="AM438" s="193"/>
      <c r="AN438" s="193"/>
      <c r="AO438" s="193"/>
      <c r="AP438" s="193"/>
      <c r="AQ438" s="193"/>
      <c r="AR438" s="193"/>
      <c r="AS438" s="193"/>
      <c r="AT438" s="193"/>
      <c r="AU438" s="193"/>
      <c r="AV438" s="193"/>
      <c r="AW438" s="193"/>
      <c r="AX438" s="193"/>
      <c r="AY438" s="193"/>
      <c r="AZ438" s="193"/>
      <c r="BA438" s="193"/>
      <c r="BB438" s="193"/>
      <c r="BC438" s="193"/>
      <c r="BD438" s="193"/>
      <c r="BE438" s="193"/>
      <c r="BF438" s="193"/>
      <c r="BG438" s="193"/>
      <c r="BH438" s="193"/>
      <c r="BI438" s="193"/>
      <c r="BJ438" s="193"/>
      <c r="BK438" s="193"/>
      <c r="BL438" s="193"/>
      <c r="BM438" s="193"/>
      <c r="BN438" s="193"/>
      <c r="BO438" s="193"/>
      <c r="BP438" s="193"/>
      <c r="BQ438" s="193"/>
      <c r="BR438" s="193"/>
      <c r="BS438" s="193"/>
      <c r="BT438" s="193"/>
      <c r="BU438" s="193"/>
      <c r="BV438" s="193"/>
      <c r="BW438" s="193"/>
      <c r="BX438" s="193"/>
      <c r="BY438" s="193"/>
      <c r="BZ438" s="193"/>
      <c r="CA438" s="193"/>
      <c r="CB438" s="193"/>
      <c r="CC438" s="193"/>
      <c r="CD438" s="193"/>
      <c r="CE438" s="193"/>
      <c r="CF438" s="193"/>
      <c r="CG438" s="193"/>
    </row>
    <row r="439" spans="2:85" x14ac:dyDescent="0.2">
      <c r="B439" s="193"/>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193"/>
      <c r="AL439" s="193"/>
      <c r="AM439" s="193"/>
      <c r="AN439" s="193"/>
      <c r="AO439" s="193"/>
      <c r="AP439" s="193"/>
      <c r="AQ439" s="193"/>
      <c r="AR439" s="193"/>
      <c r="AS439" s="193"/>
      <c r="AT439" s="193"/>
      <c r="AU439" s="193"/>
      <c r="AV439" s="193"/>
      <c r="AW439" s="193"/>
      <c r="AX439" s="193"/>
      <c r="AY439" s="193"/>
      <c r="AZ439" s="193"/>
      <c r="BA439" s="193"/>
      <c r="BB439" s="193"/>
      <c r="BC439" s="193"/>
      <c r="BD439" s="193"/>
      <c r="BE439" s="193"/>
      <c r="BF439" s="193"/>
      <c r="BG439" s="193"/>
      <c r="BH439" s="193"/>
      <c r="BI439" s="193"/>
      <c r="BJ439" s="193"/>
      <c r="BK439" s="193"/>
      <c r="BL439" s="193"/>
      <c r="BM439" s="193"/>
      <c r="BN439" s="193"/>
      <c r="BO439" s="193"/>
      <c r="BP439" s="193"/>
      <c r="BQ439" s="193"/>
      <c r="BR439" s="193"/>
      <c r="BS439" s="193"/>
      <c r="BT439" s="193"/>
      <c r="BU439" s="193"/>
      <c r="BV439" s="193"/>
      <c r="BW439" s="193"/>
      <c r="BX439" s="193"/>
      <c r="BY439" s="193"/>
      <c r="BZ439" s="193"/>
      <c r="CA439" s="193"/>
      <c r="CB439" s="193"/>
      <c r="CC439" s="193"/>
      <c r="CD439" s="193"/>
      <c r="CE439" s="193"/>
      <c r="CF439" s="193"/>
      <c r="CG439" s="193"/>
    </row>
    <row r="440" spans="2:85" x14ac:dyDescent="0.2">
      <c r="B440" s="193"/>
      <c r="C440" s="193"/>
      <c r="D440" s="193"/>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93"/>
      <c r="AK440" s="193"/>
      <c r="AL440" s="193"/>
      <c r="AM440" s="193"/>
      <c r="AN440" s="193"/>
      <c r="AO440" s="193"/>
      <c r="AP440" s="193"/>
      <c r="AQ440" s="193"/>
      <c r="AR440" s="193"/>
      <c r="AS440" s="193"/>
      <c r="AT440" s="193"/>
      <c r="AU440" s="193"/>
      <c r="AV440" s="193"/>
      <c r="AW440" s="193"/>
      <c r="AX440" s="193"/>
      <c r="AY440" s="193"/>
      <c r="AZ440" s="193"/>
      <c r="BA440" s="193"/>
      <c r="BB440" s="193"/>
      <c r="BC440" s="193"/>
      <c r="BD440" s="193"/>
      <c r="BE440" s="193"/>
      <c r="BF440" s="193"/>
      <c r="BG440" s="193"/>
      <c r="BH440" s="193"/>
      <c r="BI440" s="193"/>
      <c r="BJ440" s="193"/>
      <c r="BK440" s="193"/>
      <c r="BL440" s="193"/>
      <c r="BM440" s="193"/>
      <c r="BN440" s="193"/>
      <c r="BO440" s="193"/>
      <c r="BP440" s="193"/>
      <c r="BQ440" s="193"/>
      <c r="BR440" s="193"/>
      <c r="BS440" s="193"/>
      <c r="BT440" s="193"/>
      <c r="BU440" s="193"/>
      <c r="BV440" s="193"/>
      <c r="BW440" s="193"/>
      <c r="BX440" s="193"/>
      <c r="BY440" s="193"/>
      <c r="BZ440" s="193"/>
      <c r="CA440" s="193"/>
      <c r="CB440" s="193"/>
      <c r="CC440" s="193"/>
      <c r="CD440" s="193"/>
      <c r="CE440" s="193"/>
      <c r="CF440" s="193"/>
      <c r="CG440" s="193"/>
    </row>
    <row r="441" spans="2:85" x14ac:dyDescent="0.2">
      <c r="B441" s="193"/>
      <c r="C441" s="193"/>
      <c r="D441" s="193"/>
      <c r="E441" s="193"/>
      <c r="F441" s="193"/>
      <c r="G441" s="193"/>
      <c r="H441" s="193"/>
      <c r="I441" s="193"/>
      <c r="J441" s="193"/>
      <c r="K441" s="193"/>
      <c r="L441" s="193"/>
      <c r="M441" s="193"/>
      <c r="N441" s="193"/>
      <c r="O441" s="193"/>
      <c r="P441" s="193"/>
      <c r="Q441" s="193"/>
      <c r="R441" s="193"/>
      <c r="S441" s="193"/>
      <c r="T441" s="193"/>
      <c r="U441" s="193"/>
      <c r="V441" s="193"/>
      <c r="W441" s="193"/>
      <c r="X441" s="193"/>
      <c r="Y441" s="193"/>
      <c r="Z441" s="193"/>
      <c r="AA441" s="193"/>
      <c r="AB441" s="193"/>
      <c r="AC441" s="193"/>
      <c r="AD441" s="193"/>
      <c r="AE441" s="193"/>
      <c r="AF441" s="193"/>
      <c r="AG441" s="193"/>
      <c r="AH441" s="193"/>
      <c r="AI441" s="193"/>
      <c r="AJ441" s="193"/>
      <c r="AK441" s="193"/>
      <c r="AL441" s="193"/>
      <c r="AM441" s="193"/>
      <c r="AN441" s="193"/>
      <c r="AO441" s="193"/>
      <c r="AP441" s="193"/>
      <c r="AQ441" s="193"/>
      <c r="AR441" s="193"/>
      <c r="AS441" s="193"/>
      <c r="AT441" s="193"/>
      <c r="AU441" s="193"/>
      <c r="AV441" s="193"/>
      <c r="AW441" s="193"/>
      <c r="AX441" s="193"/>
      <c r="AY441" s="193"/>
      <c r="AZ441" s="193"/>
      <c r="BA441" s="193"/>
      <c r="BB441" s="193"/>
      <c r="BC441" s="193"/>
      <c r="BD441" s="193"/>
      <c r="BE441" s="193"/>
      <c r="BF441" s="193"/>
      <c r="BG441" s="193"/>
      <c r="BH441" s="193"/>
      <c r="BI441" s="193"/>
      <c r="BJ441" s="193"/>
      <c r="BK441" s="193"/>
      <c r="BL441" s="193"/>
      <c r="BM441" s="193"/>
      <c r="BN441" s="193"/>
      <c r="BO441" s="193"/>
      <c r="BP441" s="193"/>
      <c r="BQ441" s="193"/>
      <c r="BR441" s="193"/>
      <c r="BS441" s="193"/>
      <c r="BT441" s="193"/>
      <c r="BU441" s="193"/>
      <c r="BV441" s="193"/>
      <c r="BW441" s="193"/>
      <c r="BX441" s="193"/>
      <c r="BY441" s="193"/>
      <c r="BZ441" s="193"/>
      <c r="CA441" s="193"/>
      <c r="CB441" s="193"/>
      <c r="CC441" s="193"/>
      <c r="CD441" s="193"/>
      <c r="CE441" s="193"/>
      <c r="CF441" s="193"/>
      <c r="CG441" s="193"/>
    </row>
    <row r="442" spans="2:85" x14ac:dyDescent="0.2">
      <c r="B442" s="193"/>
      <c r="C442" s="193"/>
      <c r="D442" s="193"/>
      <c r="E442" s="193"/>
      <c r="F442" s="193"/>
      <c r="G442" s="193"/>
      <c r="H442" s="193"/>
      <c r="I442" s="193"/>
      <c r="J442" s="193"/>
      <c r="K442" s="193"/>
      <c r="L442" s="193"/>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193"/>
      <c r="AL442" s="193"/>
      <c r="AM442" s="193"/>
      <c r="AN442" s="193"/>
      <c r="AO442" s="193"/>
      <c r="AP442" s="193"/>
      <c r="AQ442" s="193"/>
      <c r="AR442" s="193"/>
      <c r="AS442" s="193"/>
      <c r="AT442" s="193"/>
      <c r="AU442" s="193"/>
      <c r="AV442" s="193"/>
      <c r="AW442" s="193"/>
      <c r="AX442" s="193"/>
      <c r="AY442" s="193"/>
      <c r="AZ442" s="193"/>
      <c r="BA442" s="193"/>
      <c r="BB442" s="193"/>
      <c r="BC442" s="193"/>
      <c r="BD442" s="193"/>
      <c r="BE442" s="193"/>
      <c r="BF442" s="193"/>
      <c r="BG442" s="193"/>
      <c r="BH442" s="193"/>
      <c r="BI442" s="193"/>
      <c r="BJ442" s="193"/>
      <c r="BK442" s="193"/>
      <c r="BL442" s="193"/>
      <c r="BM442" s="193"/>
      <c r="BN442" s="193"/>
      <c r="BO442" s="193"/>
      <c r="BP442" s="193"/>
      <c r="BQ442" s="193"/>
      <c r="BR442" s="193"/>
      <c r="BS442" s="193"/>
      <c r="BT442" s="193"/>
      <c r="BU442" s="193"/>
      <c r="BV442" s="193"/>
      <c r="BW442" s="193"/>
      <c r="BX442" s="193"/>
      <c r="BY442" s="193"/>
      <c r="BZ442" s="193"/>
      <c r="CA442" s="193"/>
      <c r="CB442" s="193"/>
      <c r="CC442" s="193"/>
      <c r="CD442" s="193"/>
      <c r="CE442" s="193"/>
      <c r="CF442" s="193"/>
      <c r="CG442" s="193"/>
    </row>
    <row r="443" spans="2:85" x14ac:dyDescent="0.2">
      <c r="B443" s="193"/>
      <c r="C443" s="193"/>
      <c r="D443" s="193"/>
      <c r="E443" s="193"/>
      <c r="F443" s="193"/>
      <c r="G443" s="193"/>
      <c r="H443" s="193"/>
      <c r="I443" s="193"/>
      <c r="J443" s="193"/>
      <c r="K443" s="193"/>
      <c r="L443" s="193"/>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193"/>
      <c r="AL443" s="193"/>
      <c r="AM443" s="193"/>
      <c r="AN443" s="193"/>
      <c r="AO443" s="193"/>
      <c r="AP443" s="193"/>
      <c r="AQ443" s="193"/>
      <c r="AR443" s="193"/>
      <c r="AS443" s="193"/>
      <c r="AT443" s="193"/>
      <c r="AU443" s="193"/>
      <c r="AV443" s="193"/>
      <c r="AW443" s="193"/>
      <c r="AX443" s="193"/>
      <c r="AY443" s="193"/>
      <c r="AZ443" s="193"/>
      <c r="BA443" s="193"/>
      <c r="BB443" s="193"/>
      <c r="BC443" s="193"/>
      <c r="BD443" s="193"/>
      <c r="BE443" s="193"/>
      <c r="BF443" s="193"/>
      <c r="BG443" s="193"/>
      <c r="BH443" s="193"/>
      <c r="BI443" s="193"/>
      <c r="BJ443" s="193"/>
      <c r="BK443" s="193"/>
      <c r="BL443" s="193"/>
      <c r="BM443" s="193"/>
      <c r="BN443" s="193"/>
      <c r="BO443" s="193"/>
      <c r="BP443" s="193"/>
      <c r="BQ443" s="193"/>
      <c r="BR443" s="193"/>
      <c r="BS443" s="193"/>
      <c r="BT443" s="193"/>
      <c r="BU443" s="193"/>
      <c r="BV443" s="193"/>
      <c r="BW443" s="193"/>
      <c r="BX443" s="193"/>
      <c r="BY443" s="193"/>
      <c r="BZ443" s="193"/>
      <c r="CA443" s="193"/>
      <c r="CB443" s="193"/>
      <c r="CC443" s="193"/>
      <c r="CD443" s="193"/>
      <c r="CE443" s="193"/>
      <c r="CF443" s="193"/>
      <c r="CG443" s="193"/>
    </row>
    <row r="444" spans="2:85" x14ac:dyDescent="0.2">
      <c r="B444" s="193"/>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193"/>
      <c r="AL444" s="193"/>
      <c r="AM444" s="193"/>
      <c r="AN444" s="193"/>
      <c r="AO444" s="193"/>
      <c r="AP444" s="193"/>
      <c r="AQ444" s="193"/>
      <c r="AR444" s="193"/>
      <c r="AS444" s="193"/>
      <c r="AT444" s="193"/>
      <c r="AU444" s="193"/>
      <c r="AV444" s="193"/>
      <c r="AW444" s="193"/>
      <c r="AX444" s="193"/>
      <c r="AY444" s="193"/>
      <c r="AZ444" s="193"/>
      <c r="BA444" s="193"/>
      <c r="BB444" s="193"/>
      <c r="BC444" s="193"/>
      <c r="BD444" s="193"/>
      <c r="BE444" s="193"/>
      <c r="BF444" s="193"/>
      <c r="BG444" s="193"/>
      <c r="BH444" s="193"/>
      <c r="BI444" s="193"/>
      <c r="BJ444" s="193"/>
      <c r="BK444" s="193"/>
      <c r="BL444" s="193"/>
      <c r="BM444" s="193"/>
      <c r="BN444" s="193"/>
      <c r="BO444" s="193"/>
      <c r="BP444" s="193"/>
      <c r="BQ444" s="193"/>
      <c r="BR444" s="193"/>
      <c r="BS444" s="193"/>
      <c r="BT444" s="193"/>
      <c r="BU444" s="193"/>
      <c r="BV444" s="193"/>
      <c r="BW444" s="193"/>
      <c r="BX444" s="193"/>
      <c r="BY444" s="193"/>
      <c r="BZ444" s="193"/>
      <c r="CA444" s="193"/>
      <c r="CB444" s="193"/>
      <c r="CC444" s="193"/>
      <c r="CD444" s="193"/>
      <c r="CE444" s="193"/>
      <c r="CF444" s="193"/>
      <c r="CG444" s="193"/>
    </row>
    <row r="445" spans="2:85" x14ac:dyDescent="0.2">
      <c r="B445" s="193"/>
      <c r="C445" s="193"/>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193"/>
      <c r="AL445" s="193"/>
      <c r="AM445" s="193"/>
      <c r="AN445" s="193"/>
      <c r="AO445" s="193"/>
      <c r="AP445" s="193"/>
      <c r="AQ445" s="193"/>
      <c r="AR445" s="193"/>
      <c r="AS445" s="193"/>
      <c r="AT445" s="193"/>
      <c r="AU445" s="193"/>
      <c r="AV445" s="193"/>
      <c r="AW445" s="193"/>
      <c r="AX445" s="193"/>
      <c r="AY445" s="193"/>
      <c r="AZ445" s="193"/>
      <c r="BA445" s="193"/>
      <c r="BB445" s="193"/>
      <c r="BC445" s="193"/>
      <c r="BD445" s="193"/>
      <c r="BE445" s="193"/>
      <c r="BF445" s="193"/>
      <c r="BG445" s="193"/>
      <c r="BH445" s="193"/>
      <c r="BI445" s="193"/>
      <c r="BJ445" s="193"/>
      <c r="BK445" s="193"/>
      <c r="BL445" s="193"/>
      <c r="BM445" s="193"/>
      <c r="BN445" s="193"/>
      <c r="BO445" s="193"/>
      <c r="BP445" s="193"/>
      <c r="BQ445" s="193"/>
      <c r="BR445" s="193"/>
      <c r="BS445" s="193"/>
      <c r="BT445" s="193"/>
      <c r="BU445" s="193"/>
      <c r="BV445" s="193"/>
      <c r="BW445" s="193"/>
      <c r="BX445" s="193"/>
      <c r="BY445" s="193"/>
      <c r="BZ445" s="193"/>
      <c r="CA445" s="193"/>
      <c r="CB445" s="193"/>
      <c r="CC445" s="193"/>
      <c r="CD445" s="193"/>
      <c r="CE445" s="193"/>
      <c r="CF445" s="193"/>
      <c r="CG445" s="193"/>
    </row>
    <row r="446" spans="2:85" x14ac:dyDescent="0.2">
      <c r="B446" s="193"/>
      <c r="C446" s="193"/>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c r="AA446" s="193"/>
      <c r="AB446" s="193"/>
      <c r="AC446" s="193"/>
      <c r="AD446" s="193"/>
      <c r="AE446" s="193"/>
      <c r="AF446" s="193"/>
      <c r="AG446" s="193"/>
      <c r="AH446" s="193"/>
      <c r="AI446" s="193"/>
      <c r="AJ446" s="193"/>
      <c r="AK446" s="193"/>
      <c r="AL446" s="193"/>
      <c r="AM446" s="193"/>
      <c r="AN446" s="193"/>
      <c r="AO446" s="193"/>
      <c r="AP446" s="193"/>
      <c r="AQ446" s="193"/>
      <c r="AR446" s="193"/>
      <c r="AS446" s="193"/>
      <c r="AT446" s="193"/>
      <c r="AU446" s="193"/>
      <c r="AV446" s="193"/>
      <c r="AW446" s="193"/>
      <c r="AX446" s="193"/>
      <c r="AY446" s="193"/>
      <c r="AZ446" s="193"/>
      <c r="BA446" s="193"/>
      <c r="BB446" s="193"/>
      <c r="BC446" s="193"/>
      <c r="BD446" s="193"/>
      <c r="BE446" s="193"/>
      <c r="BF446" s="193"/>
      <c r="BG446" s="193"/>
      <c r="BH446" s="193"/>
      <c r="BI446" s="193"/>
      <c r="BJ446" s="193"/>
      <c r="BK446" s="193"/>
      <c r="BL446" s="193"/>
      <c r="BM446" s="193"/>
      <c r="BN446" s="193"/>
      <c r="BO446" s="193"/>
      <c r="BP446" s="193"/>
      <c r="BQ446" s="193"/>
      <c r="BR446" s="193"/>
      <c r="BS446" s="193"/>
      <c r="BT446" s="193"/>
      <c r="BU446" s="193"/>
      <c r="BV446" s="193"/>
      <c r="BW446" s="193"/>
      <c r="BX446" s="193"/>
      <c r="BY446" s="193"/>
      <c r="BZ446" s="193"/>
      <c r="CA446" s="193"/>
      <c r="CB446" s="193"/>
      <c r="CC446" s="193"/>
      <c r="CD446" s="193"/>
      <c r="CE446" s="193"/>
      <c r="CF446" s="193"/>
      <c r="CG446" s="193"/>
    </row>
    <row r="447" spans="2:85" x14ac:dyDescent="0.2">
      <c r="B447" s="193"/>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c r="BJ447" s="193"/>
      <c r="BK447" s="193"/>
      <c r="BL447" s="193"/>
      <c r="BM447" s="193"/>
      <c r="BN447" s="193"/>
      <c r="BO447" s="193"/>
      <c r="BP447" s="193"/>
      <c r="BQ447" s="193"/>
      <c r="BR447" s="193"/>
      <c r="BS447" s="193"/>
      <c r="BT447" s="193"/>
      <c r="BU447" s="193"/>
      <c r="BV447" s="193"/>
      <c r="BW447" s="193"/>
      <c r="BX447" s="193"/>
      <c r="BY447" s="193"/>
      <c r="BZ447" s="193"/>
      <c r="CA447" s="193"/>
      <c r="CB447" s="193"/>
      <c r="CC447" s="193"/>
      <c r="CD447" s="193"/>
      <c r="CE447" s="193"/>
      <c r="CF447" s="193"/>
      <c r="CG447" s="193"/>
    </row>
    <row r="448" spans="2:85" x14ac:dyDescent="0.2">
      <c r="B448" s="193"/>
      <c r="C448" s="193"/>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c r="AA448" s="193"/>
      <c r="AB448" s="193"/>
      <c r="AC448" s="193"/>
      <c r="AD448" s="193"/>
      <c r="AE448" s="193"/>
      <c r="AF448" s="193"/>
      <c r="AG448" s="193"/>
      <c r="AH448" s="193"/>
      <c r="AI448" s="193"/>
      <c r="AJ448" s="193"/>
      <c r="AK448" s="193"/>
      <c r="AL448" s="193"/>
      <c r="AM448" s="193"/>
      <c r="AN448" s="193"/>
      <c r="AO448" s="193"/>
      <c r="AP448" s="193"/>
      <c r="AQ448" s="193"/>
      <c r="AR448" s="193"/>
      <c r="AS448" s="193"/>
      <c r="AT448" s="193"/>
      <c r="AU448" s="193"/>
      <c r="AV448" s="193"/>
      <c r="AW448" s="193"/>
      <c r="AX448" s="193"/>
      <c r="AY448" s="193"/>
      <c r="AZ448" s="193"/>
      <c r="BA448" s="193"/>
      <c r="BB448" s="193"/>
      <c r="BC448" s="193"/>
      <c r="BD448" s="193"/>
      <c r="BE448" s="193"/>
      <c r="BF448" s="193"/>
      <c r="BG448" s="193"/>
      <c r="BH448" s="193"/>
      <c r="BI448" s="193"/>
      <c r="BJ448" s="193"/>
      <c r="BK448" s="193"/>
      <c r="BL448" s="193"/>
      <c r="BM448" s="193"/>
      <c r="BN448" s="193"/>
      <c r="BO448" s="193"/>
      <c r="BP448" s="193"/>
      <c r="BQ448" s="193"/>
      <c r="BR448" s="193"/>
      <c r="BS448" s="193"/>
      <c r="BT448" s="193"/>
      <c r="BU448" s="193"/>
      <c r="BV448" s="193"/>
      <c r="BW448" s="193"/>
      <c r="BX448" s="193"/>
      <c r="BY448" s="193"/>
      <c r="BZ448" s="193"/>
      <c r="CA448" s="193"/>
      <c r="CB448" s="193"/>
      <c r="CC448" s="193"/>
      <c r="CD448" s="193"/>
      <c r="CE448" s="193"/>
      <c r="CF448" s="193"/>
      <c r="CG448" s="193"/>
    </row>
    <row r="449" spans="2:85" x14ac:dyDescent="0.2">
      <c r="B449" s="193"/>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c r="AG449" s="193"/>
      <c r="AH449" s="193"/>
      <c r="AI449" s="193"/>
      <c r="AJ449" s="193"/>
      <c r="AK449" s="193"/>
      <c r="AL449" s="193"/>
      <c r="AM449" s="193"/>
      <c r="AN449" s="193"/>
      <c r="AO449" s="193"/>
      <c r="AP449" s="193"/>
      <c r="AQ449" s="193"/>
      <c r="AR449" s="193"/>
      <c r="AS449" s="193"/>
      <c r="AT449" s="193"/>
      <c r="AU449" s="193"/>
      <c r="AV449" s="193"/>
      <c r="AW449" s="193"/>
      <c r="AX449" s="193"/>
      <c r="AY449" s="193"/>
      <c r="AZ449" s="193"/>
      <c r="BA449" s="193"/>
      <c r="BB449" s="193"/>
      <c r="BC449" s="193"/>
      <c r="BD449" s="193"/>
      <c r="BE449" s="193"/>
      <c r="BF449" s="193"/>
      <c r="BG449" s="193"/>
      <c r="BH449" s="193"/>
      <c r="BI449" s="193"/>
      <c r="BJ449" s="193"/>
      <c r="BK449" s="193"/>
      <c r="BL449" s="193"/>
      <c r="BM449" s="193"/>
      <c r="BN449" s="193"/>
      <c r="BO449" s="193"/>
      <c r="BP449" s="193"/>
      <c r="BQ449" s="193"/>
      <c r="BR449" s="193"/>
      <c r="BS449" s="193"/>
      <c r="BT449" s="193"/>
      <c r="BU449" s="193"/>
      <c r="BV449" s="193"/>
      <c r="BW449" s="193"/>
      <c r="BX449" s="193"/>
      <c r="BY449" s="193"/>
      <c r="BZ449" s="193"/>
      <c r="CA449" s="193"/>
      <c r="CB449" s="193"/>
      <c r="CC449" s="193"/>
      <c r="CD449" s="193"/>
      <c r="CE449" s="193"/>
      <c r="CF449" s="193"/>
      <c r="CG449" s="193"/>
    </row>
    <row r="450" spans="2:85" x14ac:dyDescent="0.2">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93"/>
      <c r="AG450" s="193"/>
      <c r="AH450" s="193"/>
      <c r="AI450" s="193"/>
      <c r="AJ450" s="193"/>
      <c r="AK450" s="193"/>
      <c r="AL450" s="193"/>
      <c r="AM450" s="193"/>
      <c r="AN450" s="193"/>
      <c r="AO450" s="193"/>
      <c r="AP450" s="193"/>
      <c r="AQ450" s="193"/>
      <c r="AR450" s="193"/>
      <c r="AS450" s="193"/>
      <c r="AT450" s="193"/>
      <c r="AU450" s="193"/>
      <c r="AV450" s="193"/>
      <c r="AW450" s="193"/>
      <c r="AX450" s="193"/>
      <c r="AY450" s="193"/>
      <c r="AZ450" s="193"/>
      <c r="BA450" s="193"/>
      <c r="BB450" s="193"/>
      <c r="BC450" s="193"/>
      <c r="BD450" s="193"/>
      <c r="BE450" s="193"/>
      <c r="BF450" s="193"/>
      <c r="BG450" s="193"/>
      <c r="BH450" s="193"/>
      <c r="BI450" s="193"/>
      <c r="BJ450" s="193"/>
      <c r="BK450" s="193"/>
      <c r="BL450" s="193"/>
      <c r="BM450" s="193"/>
      <c r="BN450" s="193"/>
      <c r="BO450" s="193"/>
      <c r="BP450" s="193"/>
      <c r="BQ450" s="193"/>
      <c r="BR450" s="193"/>
      <c r="BS450" s="193"/>
      <c r="BT450" s="193"/>
      <c r="BU450" s="193"/>
      <c r="BV450" s="193"/>
      <c r="BW450" s="193"/>
      <c r="BX450" s="193"/>
      <c r="BY450" s="193"/>
      <c r="BZ450" s="193"/>
      <c r="CA450" s="193"/>
      <c r="CB450" s="193"/>
      <c r="CC450" s="193"/>
      <c r="CD450" s="193"/>
      <c r="CE450" s="193"/>
      <c r="CF450" s="193"/>
      <c r="CG450" s="193"/>
    </row>
    <row r="451" spans="2:85" x14ac:dyDescent="0.2">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c r="AG451" s="193"/>
      <c r="AH451" s="193"/>
      <c r="AI451" s="193"/>
      <c r="AJ451" s="193"/>
      <c r="AK451" s="193"/>
      <c r="AL451" s="193"/>
      <c r="AM451" s="193"/>
      <c r="AN451" s="193"/>
      <c r="AO451" s="193"/>
      <c r="AP451" s="193"/>
      <c r="AQ451" s="193"/>
      <c r="AR451" s="193"/>
      <c r="AS451" s="193"/>
      <c r="AT451" s="193"/>
      <c r="AU451" s="193"/>
      <c r="AV451" s="193"/>
      <c r="AW451" s="193"/>
      <c r="AX451" s="193"/>
      <c r="AY451" s="193"/>
      <c r="AZ451" s="193"/>
      <c r="BA451" s="193"/>
      <c r="BB451" s="193"/>
      <c r="BC451" s="193"/>
      <c r="BD451" s="193"/>
      <c r="BE451" s="193"/>
      <c r="BF451" s="193"/>
      <c r="BG451" s="193"/>
      <c r="BH451" s="193"/>
      <c r="BI451" s="193"/>
      <c r="BJ451" s="193"/>
      <c r="BK451" s="193"/>
      <c r="BL451" s="193"/>
      <c r="BM451" s="193"/>
      <c r="BN451" s="193"/>
      <c r="BO451" s="193"/>
      <c r="BP451" s="193"/>
      <c r="BQ451" s="193"/>
      <c r="BR451" s="193"/>
      <c r="BS451" s="193"/>
      <c r="BT451" s="193"/>
      <c r="BU451" s="193"/>
      <c r="BV451" s="193"/>
      <c r="BW451" s="193"/>
      <c r="BX451" s="193"/>
      <c r="BY451" s="193"/>
      <c r="BZ451" s="193"/>
      <c r="CA451" s="193"/>
      <c r="CB451" s="193"/>
      <c r="CC451" s="193"/>
      <c r="CD451" s="193"/>
      <c r="CE451" s="193"/>
      <c r="CF451" s="193"/>
      <c r="CG451" s="193"/>
    </row>
    <row r="452" spans="2:85" x14ac:dyDescent="0.2">
      <c r="B452" s="193"/>
      <c r="C452" s="193"/>
      <c r="D452" s="193"/>
      <c r="E452" s="193"/>
      <c r="F452" s="193"/>
      <c r="G452" s="193"/>
      <c r="H452" s="193"/>
      <c r="I452" s="193"/>
      <c r="J452" s="193"/>
      <c r="K452" s="193"/>
      <c r="L452" s="193"/>
      <c r="M452" s="193"/>
      <c r="N452" s="193"/>
      <c r="O452" s="193"/>
      <c r="P452" s="193"/>
      <c r="Q452" s="193"/>
      <c r="R452" s="193"/>
      <c r="S452" s="193"/>
      <c r="T452" s="193"/>
      <c r="U452" s="193"/>
      <c r="V452" s="193"/>
      <c r="W452" s="193"/>
      <c r="X452" s="193"/>
      <c r="Y452" s="193"/>
      <c r="Z452" s="193"/>
      <c r="AA452" s="193"/>
      <c r="AB452" s="193"/>
      <c r="AC452" s="193"/>
      <c r="AD452" s="193"/>
      <c r="AE452" s="193"/>
      <c r="AF452" s="193"/>
      <c r="AG452" s="193"/>
      <c r="AH452" s="193"/>
      <c r="AI452" s="193"/>
      <c r="AJ452" s="193"/>
      <c r="AK452" s="193"/>
      <c r="AL452" s="193"/>
      <c r="AM452" s="193"/>
      <c r="AN452" s="193"/>
      <c r="AO452" s="193"/>
      <c r="AP452" s="193"/>
      <c r="AQ452" s="193"/>
      <c r="AR452" s="193"/>
      <c r="AS452" s="193"/>
      <c r="AT452" s="193"/>
      <c r="AU452" s="193"/>
      <c r="AV452" s="193"/>
      <c r="AW452" s="193"/>
      <c r="AX452" s="193"/>
      <c r="AY452" s="193"/>
      <c r="AZ452" s="193"/>
      <c r="BA452" s="193"/>
      <c r="BB452" s="193"/>
      <c r="BC452" s="193"/>
      <c r="BD452" s="193"/>
      <c r="BE452" s="193"/>
      <c r="BF452" s="193"/>
      <c r="BG452" s="193"/>
      <c r="BH452" s="193"/>
      <c r="BI452" s="193"/>
      <c r="BJ452" s="193"/>
      <c r="BK452" s="193"/>
      <c r="BL452" s="193"/>
      <c r="BM452" s="193"/>
      <c r="BN452" s="193"/>
      <c r="BO452" s="193"/>
      <c r="BP452" s="193"/>
      <c r="BQ452" s="193"/>
      <c r="BR452" s="193"/>
      <c r="BS452" s="193"/>
      <c r="BT452" s="193"/>
      <c r="BU452" s="193"/>
      <c r="BV452" s="193"/>
      <c r="BW452" s="193"/>
      <c r="BX452" s="193"/>
      <c r="BY452" s="193"/>
      <c r="BZ452" s="193"/>
      <c r="CA452" s="193"/>
      <c r="CB452" s="193"/>
      <c r="CC452" s="193"/>
      <c r="CD452" s="193"/>
      <c r="CE452" s="193"/>
      <c r="CF452" s="193"/>
      <c r="CG452" s="193"/>
    </row>
    <row r="453" spans="2:85" x14ac:dyDescent="0.2">
      <c r="B453" s="193"/>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c r="AA453" s="193"/>
      <c r="AB453" s="193"/>
      <c r="AC453" s="193"/>
      <c r="AD453" s="193"/>
      <c r="AE453" s="193"/>
      <c r="AF453" s="193"/>
      <c r="AG453" s="193"/>
      <c r="AH453" s="193"/>
      <c r="AI453" s="193"/>
      <c r="AJ453" s="193"/>
      <c r="AK453" s="193"/>
      <c r="AL453" s="193"/>
      <c r="AM453" s="193"/>
      <c r="AN453" s="193"/>
      <c r="AO453" s="193"/>
      <c r="AP453" s="193"/>
      <c r="AQ453" s="193"/>
      <c r="AR453" s="193"/>
      <c r="AS453" s="193"/>
      <c r="AT453" s="193"/>
      <c r="AU453" s="193"/>
      <c r="AV453" s="193"/>
      <c r="AW453" s="193"/>
      <c r="AX453" s="193"/>
      <c r="AY453" s="193"/>
      <c r="AZ453" s="193"/>
      <c r="BA453" s="193"/>
      <c r="BB453" s="193"/>
      <c r="BC453" s="193"/>
      <c r="BD453" s="193"/>
      <c r="BE453" s="193"/>
      <c r="BF453" s="193"/>
      <c r="BG453" s="193"/>
      <c r="BH453" s="193"/>
      <c r="BI453" s="193"/>
      <c r="BJ453" s="193"/>
      <c r="BK453" s="193"/>
      <c r="BL453" s="193"/>
      <c r="BM453" s="193"/>
      <c r="BN453" s="193"/>
      <c r="BO453" s="193"/>
      <c r="BP453" s="193"/>
      <c r="BQ453" s="193"/>
      <c r="BR453" s="193"/>
      <c r="BS453" s="193"/>
      <c r="BT453" s="193"/>
      <c r="BU453" s="193"/>
      <c r="BV453" s="193"/>
      <c r="BW453" s="193"/>
      <c r="BX453" s="193"/>
      <c r="BY453" s="193"/>
      <c r="BZ453" s="193"/>
      <c r="CA453" s="193"/>
      <c r="CB453" s="193"/>
      <c r="CC453" s="193"/>
      <c r="CD453" s="193"/>
      <c r="CE453" s="193"/>
      <c r="CF453" s="193"/>
      <c r="CG453" s="193"/>
    </row>
    <row r="454" spans="2:85" x14ac:dyDescent="0.2">
      <c r="B454" s="193"/>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c r="AG454" s="193"/>
      <c r="AH454" s="193"/>
      <c r="AI454" s="193"/>
      <c r="AJ454" s="193"/>
      <c r="AK454" s="193"/>
      <c r="AL454" s="193"/>
      <c r="AM454" s="193"/>
      <c r="AN454" s="193"/>
      <c r="AO454" s="193"/>
      <c r="AP454" s="193"/>
      <c r="AQ454" s="193"/>
      <c r="AR454" s="193"/>
      <c r="AS454" s="193"/>
      <c r="AT454" s="193"/>
      <c r="AU454" s="193"/>
      <c r="AV454" s="193"/>
      <c r="AW454" s="193"/>
      <c r="AX454" s="193"/>
      <c r="AY454" s="193"/>
      <c r="AZ454" s="193"/>
      <c r="BA454" s="193"/>
      <c r="BB454" s="193"/>
      <c r="BC454" s="193"/>
      <c r="BD454" s="193"/>
      <c r="BE454" s="193"/>
      <c r="BF454" s="193"/>
      <c r="BG454" s="193"/>
      <c r="BH454" s="193"/>
      <c r="BI454" s="193"/>
      <c r="BJ454" s="193"/>
      <c r="BK454" s="193"/>
      <c r="BL454" s="193"/>
      <c r="BM454" s="193"/>
      <c r="BN454" s="193"/>
      <c r="BO454" s="193"/>
      <c r="BP454" s="193"/>
      <c r="BQ454" s="193"/>
      <c r="BR454" s="193"/>
      <c r="BS454" s="193"/>
      <c r="BT454" s="193"/>
      <c r="BU454" s="193"/>
      <c r="BV454" s="193"/>
      <c r="BW454" s="193"/>
      <c r="BX454" s="193"/>
      <c r="BY454" s="193"/>
      <c r="BZ454" s="193"/>
      <c r="CA454" s="193"/>
      <c r="CB454" s="193"/>
      <c r="CC454" s="193"/>
      <c r="CD454" s="193"/>
      <c r="CE454" s="193"/>
      <c r="CF454" s="193"/>
      <c r="CG454" s="193"/>
    </row>
    <row r="455" spans="2:85" x14ac:dyDescent="0.2">
      <c r="B455" s="193"/>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193"/>
      <c r="AL455" s="193"/>
      <c r="AM455" s="193"/>
      <c r="AN455" s="193"/>
      <c r="AO455" s="193"/>
      <c r="AP455" s="193"/>
      <c r="AQ455" s="193"/>
      <c r="AR455" s="193"/>
      <c r="AS455" s="193"/>
      <c r="AT455" s="193"/>
      <c r="AU455" s="193"/>
      <c r="AV455" s="193"/>
      <c r="AW455" s="193"/>
      <c r="AX455" s="193"/>
      <c r="AY455" s="193"/>
      <c r="AZ455" s="193"/>
      <c r="BA455" s="193"/>
      <c r="BB455" s="193"/>
      <c r="BC455" s="193"/>
      <c r="BD455" s="193"/>
      <c r="BE455" s="193"/>
      <c r="BF455" s="193"/>
      <c r="BG455" s="193"/>
      <c r="BH455" s="193"/>
      <c r="BI455" s="193"/>
      <c r="BJ455" s="193"/>
      <c r="BK455" s="193"/>
      <c r="BL455" s="193"/>
      <c r="BM455" s="193"/>
      <c r="BN455" s="193"/>
      <c r="BO455" s="193"/>
      <c r="BP455" s="193"/>
      <c r="BQ455" s="193"/>
      <c r="BR455" s="193"/>
      <c r="BS455" s="193"/>
      <c r="BT455" s="193"/>
      <c r="BU455" s="193"/>
      <c r="BV455" s="193"/>
      <c r="BW455" s="193"/>
      <c r="BX455" s="193"/>
      <c r="BY455" s="193"/>
      <c r="BZ455" s="193"/>
      <c r="CA455" s="193"/>
      <c r="CB455" s="193"/>
      <c r="CC455" s="193"/>
      <c r="CD455" s="193"/>
      <c r="CE455" s="193"/>
      <c r="CF455" s="193"/>
      <c r="CG455" s="193"/>
    </row>
    <row r="456" spans="2:85" x14ac:dyDescent="0.2">
      <c r="B456" s="193"/>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193"/>
      <c r="AL456" s="193"/>
      <c r="AM456" s="193"/>
      <c r="AN456" s="193"/>
      <c r="AO456" s="193"/>
      <c r="AP456" s="193"/>
      <c r="AQ456" s="193"/>
      <c r="AR456" s="193"/>
      <c r="AS456" s="193"/>
      <c r="AT456" s="193"/>
      <c r="AU456" s="193"/>
      <c r="AV456" s="193"/>
      <c r="AW456" s="193"/>
      <c r="AX456" s="193"/>
      <c r="AY456" s="193"/>
      <c r="AZ456" s="193"/>
      <c r="BA456" s="193"/>
      <c r="BB456" s="193"/>
      <c r="BC456" s="193"/>
      <c r="BD456" s="193"/>
      <c r="BE456" s="193"/>
      <c r="BF456" s="193"/>
      <c r="BG456" s="193"/>
      <c r="BH456" s="193"/>
      <c r="BI456" s="193"/>
      <c r="BJ456" s="193"/>
      <c r="BK456" s="193"/>
      <c r="BL456" s="193"/>
      <c r="BM456" s="193"/>
      <c r="BN456" s="193"/>
      <c r="BO456" s="193"/>
      <c r="BP456" s="193"/>
      <c r="BQ456" s="193"/>
      <c r="BR456" s="193"/>
      <c r="BS456" s="193"/>
      <c r="BT456" s="193"/>
      <c r="BU456" s="193"/>
      <c r="BV456" s="193"/>
      <c r="BW456" s="193"/>
      <c r="BX456" s="193"/>
      <c r="BY456" s="193"/>
      <c r="BZ456" s="193"/>
      <c r="CA456" s="193"/>
      <c r="CB456" s="193"/>
      <c r="CC456" s="193"/>
      <c r="CD456" s="193"/>
      <c r="CE456" s="193"/>
      <c r="CF456" s="193"/>
      <c r="CG456" s="193"/>
    </row>
    <row r="457" spans="2:85" x14ac:dyDescent="0.2">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193"/>
      <c r="AL457" s="193"/>
      <c r="AM457" s="193"/>
      <c r="AN457" s="193"/>
      <c r="AO457" s="193"/>
      <c r="AP457" s="193"/>
      <c r="AQ457" s="193"/>
      <c r="AR457" s="193"/>
      <c r="AS457" s="193"/>
      <c r="AT457" s="193"/>
      <c r="AU457" s="193"/>
      <c r="AV457" s="193"/>
      <c r="AW457" s="193"/>
      <c r="AX457" s="193"/>
      <c r="AY457" s="193"/>
      <c r="AZ457" s="193"/>
      <c r="BA457" s="193"/>
      <c r="BB457" s="193"/>
      <c r="BC457" s="193"/>
      <c r="BD457" s="193"/>
      <c r="BE457" s="193"/>
      <c r="BF457" s="193"/>
      <c r="BG457" s="193"/>
      <c r="BH457" s="193"/>
      <c r="BI457" s="193"/>
      <c r="BJ457" s="193"/>
      <c r="BK457" s="193"/>
      <c r="BL457" s="193"/>
      <c r="BM457" s="193"/>
      <c r="BN457" s="193"/>
      <c r="BO457" s="193"/>
      <c r="BP457" s="193"/>
      <c r="BQ457" s="193"/>
      <c r="BR457" s="193"/>
      <c r="BS457" s="193"/>
      <c r="BT457" s="193"/>
      <c r="BU457" s="193"/>
      <c r="BV457" s="193"/>
      <c r="BW457" s="193"/>
      <c r="BX457" s="193"/>
      <c r="BY457" s="193"/>
      <c r="BZ457" s="193"/>
      <c r="CA457" s="193"/>
      <c r="CB457" s="193"/>
      <c r="CC457" s="193"/>
      <c r="CD457" s="193"/>
      <c r="CE457" s="193"/>
      <c r="CF457" s="193"/>
      <c r="CG457" s="193"/>
    </row>
    <row r="458" spans="2:85" x14ac:dyDescent="0.2">
      <c r="B458" s="193"/>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c r="AA458" s="193"/>
      <c r="AB458" s="193"/>
      <c r="AC458" s="193"/>
      <c r="AD458" s="193"/>
      <c r="AE458" s="193"/>
      <c r="AF458" s="193"/>
      <c r="AG458" s="193"/>
      <c r="AH458" s="193"/>
      <c r="AI458" s="193"/>
      <c r="AJ458" s="193"/>
      <c r="AK458" s="193"/>
      <c r="AL458" s="193"/>
      <c r="AM458" s="193"/>
      <c r="AN458" s="193"/>
      <c r="AO458" s="193"/>
      <c r="AP458" s="193"/>
      <c r="AQ458" s="193"/>
      <c r="AR458" s="193"/>
      <c r="AS458" s="193"/>
      <c r="AT458" s="193"/>
      <c r="AU458" s="193"/>
      <c r="AV458" s="193"/>
      <c r="AW458" s="193"/>
      <c r="AX458" s="193"/>
      <c r="AY458" s="193"/>
      <c r="AZ458" s="193"/>
      <c r="BA458" s="193"/>
      <c r="BB458" s="193"/>
      <c r="BC458" s="193"/>
      <c r="BD458" s="193"/>
      <c r="BE458" s="193"/>
      <c r="BF458" s="193"/>
      <c r="BG458" s="193"/>
      <c r="BH458" s="193"/>
      <c r="BI458" s="193"/>
      <c r="BJ458" s="193"/>
      <c r="BK458" s="193"/>
      <c r="BL458" s="193"/>
      <c r="BM458" s="193"/>
      <c r="BN458" s="193"/>
      <c r="BO458" s="193"/>
      <c r="BP458" s="193"/>
      <c r="BQ458" s="193"/>
      <c r="BR458" s="193"/>
      <c r="BS458" s="193"/>
      <c r="BT458" s="193"/>
      <c r="BU458" s="193"/>
      <c r="BV458" s="193"/>
      <c r="BW458" s="193"/>
      <c r="BX458" s="193"/>
      <c r="BY458" s="193"/>
      <c r="BZ458" s="193"/>
      <c r="CA458" s="193"/>
      <c r="CB458" s="193"/>
      <c r="CC458" s="193"/>
      <c r="CD458" s="193"/>
      <c r="CE458" s="193"/>
      <c r="CF458" s="193"/>
      <c r="CG458" s="193"/>
    </row>
    <row r="459" spans="2:85" x14ac:dyDescent="0.2">
      <c r="B459" s="193"/>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c r="AA459" s="193"/>
      <c r="AB459" s="193"/>
      <c r="AC459" s="193"/>
      <c r="AD459" s="193"/>
      <c r="AE459" s="193"/>
      <c r="AF459" s="193"/>
      <c r="AG459" s="193"/>
      <c r="AH459" s="193"/>
      <c r="AI459" s="193"/>
      <c r="AJ459" s="193"/>
      <c r="AK459" s="193"/>
      <c r="AL459" s="193"/>
      <c r="AM459" s="193"/>
      <c r="AN459" s="193"/>
      <c r="AO459" s="193"/>
      <c r="AP459" s="193"/>
      <c r="AQ459" s="193"/>
      <c r="AR459" s="193"/>
      <c r="AS459" s="193"/>
      <c r="AT459" s="193"/>
      <c r="AU459" s="193"/>
      <c r="AV459" s="193"/>
      <c r="AW459" s="193"/>
      <c r="AX459" s="193"/>
      <c r="AY459" s="193"/>
      <c r="AZ459" s="193"/>
      <c r="BA459" s="193"/>
      <c r="BB459" s="193"/>
      <c r="BC459" s="193"/>
      <c r="BD459" s="193"/>
      <c r="BE459" s="193"/>
      <c r="BF459" s="193"/>
      <c r="BG459" s="193"/>
      <c r="BH459" s="193"/>
      <c r="BI459" s="193"/>
      <c r="BJ459" s="193"/>
      <c r="BK459" s="193"/>
      <c r="BL459" s="193"/>
      <c r="BM459" s="193"/>
      <c r="BN459" s="193"/>
      <c r="BO459" s="193"/>
      <c r="BP459" s="193"/>
      <c r="BQ459" s="193"/>
      <c r="BR459" s="193"/>
      <c r="BS459" s="193"/>
      <c r="BT459" s="193"/>
      <c r="BU459" s="193"/>
      <c r="BV459" s="193"/>
      <c r="BW459" s="193"/>
      <c r="BX459" s="193"/>
      <c r="BY459" s="193"/>
      <c r="BZ459" s="193"/>
      <c r="CA459" s="193"/>
      <c r="CB459" s="193"/>
      <c r="CC459" s="193"/>
      <c r="CD459" s="193"/>
      <c r="CE459" s="193"/>
      <c r="CF459" s="193"/>
      <c r="CG459" s="193"/>
    </row>
    <row r="460" spans="2:85" x14ac:dyDescent="0.2">
      <c r="B460" s="193"/>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c r="AA460" s="193"/>
      <c r="AB460" s="193"/>
      <c r="AC460" s="193"/>
      <c r="AD460" s="193"/>
      <c r="AE460" s="193"/>
      <c r="AF460" s="193"/>
      <c r="AG460" s="193"/>
      <c r="AH460" s="193"/>
      <c r="AI460" s="193"/>
      <c r="AJ460" s="193"/>
      <c r="AK460" s="193"/>
      <c r="AL460" s="193"/>
      <c r="AM460" s="193"/>
      <c r="AN460" s="193"/>
      <c r="AO460" s="193"/>
      <c r="AP460" s="193"/>
      <c r="AQ460" s="193"/>
      <c r="AR460" s="193"/>
      <c r="AS460" s="193"/>
      <c r="AT460" s="193"/>
      <c r="AU460" s="193"/>
      <c r="AV460" s="193"/>
      <c r="AW460" s="193"/>
      <c r="AX460" s="193"/>
      <c r="AY460" s="193"/>
      <c r="AZ460" s="193"/>
      <c r="BA460" s="193"/>
      <c r="BB460" s="193"/>
      <c r="BC460" s="193"/>
      <c r="BD460" s="193"/>
      <c r="BE460" s="193"/>
      <c r="BF460" s="193"/>
      <c r="BG460" s="193"/>
      <c r="BH460" s="193"/>
      <c r="BI460" s="193"/>
      <c r="BJ460" s="193"/>
      <c r="BK460" s="193"/>
      <c r="BL460" s="193"/>
      <c r="BM460" s="193"/>
      <c r="BN460" s="193"/>
      <c r="BO460" s="193"/>
      <c r="BP460" s="193"/>
      <c r="BQ460" s="193"/>
      <c r="BR460" s="193"/>
      <c r="BS460" s="193"/>
      <c r="BT460" s="193"/>
      <c r="BU460" s="193"/>
      <c r="BV460" s="193"/>
      <c r="BW460" s="193"/>
      <c r="BX460" s="193"/>
      <c r="BY460" s="193"/>
      <c r="BZ460" s="193"/>
      <c r="CA460" s="193"/>
      <c r="CB460" s="193"/>
      <c r="CC460" s="193"/>
      <c r="CD460" s="193"/>
      <c r="CE460" s="193"/>
      <c r="CF460" s="193"/>
      <c r="CG460" s="193"/>
    </row>
    <row r="461" spans="2:85" x14ac:dyDescent="0.2">
      <c r="B461" s="193"/>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193"/>
      <c r="AC461" s="193"/>
      <c r="AD461" s="193"/>
      <c r="AE461" s="193"/>
      <c r="AF461" s="193"/>
      <c r="AG461" s="193"/>
      <c r="AH461" s="193"/>
      <c r="AI461" s="193"/>
      <c r="AJ461" s="193"/>
      <c r="AK461" s="193"/>
      <c r="AL461" s="193"/>
      <c r="AM461" s="193"/>
      <c r="AN461" s="193"/>
      <c r="AO461" s="193"/>
      <c r="AP461" s="193"/>
      <c r="AQ461" s="193"/>
      <c r="AR461" s="193"/>
      <c r="AS461" s="193"/>
      <c r="AT461" s="193"/>
      <c r="AU461" s="193"/>
      <c r="AV461" s="193"/>
      <c r="AW461" s="193"/>
      <c r="AX461" s="193"/>
      <c r="AY461" s="193"/>
      <c r="AZ461" s="193"/>
      <c r="BA461" s="193"/>
      <c r="BB461" s="193"/>
      <c r="BC461" s="193"/>
      <c r="BD461" s="193"/>
      <c r="BE461" s="193"/>
      <c r="BF461" s="193"/>
      <c r="BG461" s="193"/>
      <c r="BH461" s="193"/>
      <c r="BI461" s="193"/>
      <c r="BJ461" s="193"/>
      <c r="BK461" s="193"/>
      <c r="BL461" s="193"/>
      <c r="BM461" s="193"/>
      <c r="BN461" s="193"/>
      <c r="BO461" s="193"/>
      <c r="BP461" s="193"/>
      <c r="BQ461" s="193"/>
      <c r="BR461" s="193"/>
      <c r="BS461" s="193"/>
      <c r="BT461" s="193"/>
      <c r="BU461" s="193"/>
      <c r="BV461" s="193"/>
      <c r="BW461" s="193"/>
      <c r="BX461" s="193"/>
      <c r="BY461" s="193"/>
      <c r="BZ461" s="193"/>
      <c r="CA461" s="193"/>
      <c r="CB461" s="193"/>
      <c r="CC461" s="193"/>
      <c r="CD461" s="193"/>
      <c r="CE461" s="193"/>
      <c r="CF461" s="193"/>
      <c r="CG461" s="193"/>
    </row>
    <row r="462" spans="2:85" x14ac:dyDescent="0.2">
      <c r="B462" s="193"/>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193"/>
      <c r="AL462" s="193"/>
      <c r="AM462" s="193"/>
      <c r="AN462" s="193"/>
      <c r="AO462" s="193"/>
      <c r="AP462" s="193"/>
      <c r="AQ462" s="193"/>
      <c r="AR462" s="193"/>
      <c r="AS462" s="193"/>
      <c r="AT462" s="193"/>
      <c r="AU462" s="193"/>
      <c r="AV462" s="193"/>
      <c r="AW462" s="193"/>
      <c r="AX462" s="193"/>
      <c r="AY462" s="193"/>
      <c r="AZ462" s="193"/>
      <c r="BA462" s="193"/>
      <c r="BB462" s="193"/>
      <c r="BC462" s="193"/>
      <c r="BD462" s="193"/>
      <c r="BE462" s="193"/>
      <c r="BF462" s="193"/>
      <c r="BG462" s="193"/>
      <c r="BH462" s="193"/>
      <c r="BI462" s="193"/>
      <c r="BJ462" s="193"/>
      <c r="BK462" s="193"/>
      <c r="BL462" s="193"/>
      <c r="BM462" s="193"/>
      <c r="BN462" s="193"/>
      <c r="BO462" s="193"/>
      <c r="BP462" s="193"/>
      <c r="BQ462" s="193"/>
      <c r="BR462" s="193"/>
      <c r="BS462" s="193"/>
      <c r="BT462" s="193"/>
      <c r="BU462" s="193"/>
      <c r="BV462" s="193"/>
      <c r="BW462" s="193"/>
      <c r="BX462" s="193"/>
      <c r="BY462" s="193"/>
      <c r="BZ462" s="193"/>
      <c r="CA462" s="193"/>
      <c r="CB462" s="193"/>
      <c r="CC462" s="193"/>
      <c r="CD462" s="193"/>
      <c r="CE462" s="193"/>
      <c r="CF462" s="193"/>
      <c r="CG462" s="193"/>
    </row>
    <row r="463" spans="2:85" x14ac:dyDescent="0.2">
      <c r="B463" s="193"/>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193"/>
      <c r="AL463" s="193"/>
      <c r="AM463" s="193"/>
      <c r="AN463" s="193"/>
      <c r="AO463" s="193"/>
      <c r="AP463" s="193"/>
      <c r="AQ463" s="193"/>
      <c r="AR463" s="193"/>
      <c r="AS463" s="193"/>
      <c r="AT463" s="193"/>
      <c r="AU463" s="193"/>
      <c r="AV463" s="193"/>
      <c r="AW463" s="193"/>
      <c r="AX463" s="193"/>
      <c r="AY463" s="193"/>
      <c r="AZ463" s="193"/>
      <c r="BA463" s="193"/>
      <c r="BB463" s="193"/>
      <c r="BC463" s="193"/>
      <c r="BD463" s="193"/>
      <c r="BE463" s="193"/>
      <c r="BF463" s="193"/>
      <c r="BG463" s="193"/>
      <c r="BH463" s="193"/>
      <c r="BI463" s="193"/>
      <c r="BJ463" s="193"/>
      <c r="BK463" s="193"/>
      <c r="BL463" s="193"/>
      <c r="BM463" s="193"/>
      <c r="BN463" s="193"/>
      <c r="BO463" s="193"/>
      <c r="BP463" s="193"/>
      <c r="BQ463" s="193"/>
      <c r="BR463" s="193"/>
      <c r="BS463" s="193"/>
      <c r="BT463" s="193"/>
      <c r="BU463" s="193"/>
      <c r="BV463" s="193"/>
      <c r="BW463" s="193"/>
      <c r="BX463" s="193"/>
      <c r="BY463" s="193"/>
      <c r="BZ463" s="193"/>
      <c r="CA463" s="193"/>
      <c r="CB463" s="193"/>
      <c r="CC463" s="193"/>
      <c r="CD463" s="193"/>
      <c r="CE463" s="193"/>
      <c r="CF463" s="193"/>
      <c r="CG463" s="193"/>
    </row>
    <row r="464" spans="2:85" x14ac:dyDescent="0.2">
      <c r="B464" s="193"/>
      <c r="C464" s="193"/>
      <c r="D464" s="193"/>
      <c r="E464" s="193"/>
      <c r="F464" s="193"/>
      <c r="G464" s="193"/>
      <c r="H464" s="193"/>
      <c r="I464" s="193"/>
      <c r="J464" s="193"/>
      <c r="K464" s="193"/>
      <c r="L464" s="193"/>
      <c r="M464" s="193"/>
      <c r="N464" s="193"/>
      <c r="O464" s="193"/>
      <c r="P464" s="193"/>
      <c r="Q464" s="193"/>
      <c r="R464" s="193"/>
      <c r="S464" s="193"/>
      <c r="T464" s="193"/>
      <c r="U464" s="193"/>
      <c r="V464" s="193"/>
      <c r="W464" s="193"/>
      <c r="X464" s="193"/>
      <c r="Y464" s="193"/>
      <c r="Z464" s="193"/>
      <c r="AA464" s="193"/>
      <c r="AB464" s="193"/>
      <c r="AC464" s="193"/>
      <c r="AD464" s="193"/>
      <c r="AE464" s="193"/>
      <c r="AF464" s="193"/>
      <c r="AG464" s="193"/>
      <c r="AH464" s="193"/>
      <c r="AI464" s="193"/>
      <c r="AJ464" s="193"/>
      <c r="AK464" s="193"/>
      <c r="AL464" s="193"/>
      <c r="AM464" s="193"/>
      <c r="AN464" s="193"/>
      <c r="AO464" s="193"/>
      <c r="AP464" s="193"/>
      <c r="AQ464" s="193"/>
      <c r="AR464" s="193"/>
      <c r="AS464" s="193"/>
      <c r="AT464" s="193"/>
      <c r="AU464" s="193"/>
      <c r="AV464" s="193"/>
      <c r="AW464" s="193"/>
      <c r="AX464" s="193"/>
      <c r="AY464" s="193"/>
      <c r="AZ464" s="193"/>
      <c r="BA464" s="193"/>
      <c r="BB464" s="193"/>
      <c r="BC464" s="193"/>
      <c r="BD464" s="193"/>
      <c r="BE464" s="193"/>
      <c r="BF464" s="193"/>
      <c r="BG464" s="193"/>
      <c r="BH464" s="193"/>
      <c r="BI464" s="193"/>
      <c r="BJ464" s="193"/>
      <c r="BK464" s="193"/>
      <c r="BL464" s="193"/>
      <c r="BM464" s="193"/>
      <c r="BN464" s="193"/>
      <c r="BO464" s="193"/>
      <c r="BP464" s="193"/>
      <c r="BQ464" s="193"/>
      <c r="BR464" s="193"/>
      <c r="BS464" s="193"/>
      <c r="BT464" s="193"/>
      <c r="BU464" s="193"/>
      <c r="BV464" s="193"/>
      <c r="BW464" s="193"/>
      <c r="BX464" s="193"/>
      <c r="BY464" s="193"/>
      <c r="BZ464" s="193"/>
      <c r="CA464" s="193"/>
      <c r="CB464" s="193"/>
      <c r="CC464" s="193"/>
      <c r="CD464" s="193"/>
      <c r="CE464" s="193"/>
      <c r="CF464" s="193"/>
      <c r="CG464" s="193"/>
    </row>
    <row r="465" spans="2:85" x14ac:dyDescent="0.2">
      <c r="B465" s="193"/>
      <c r="C465" s="193"/>
      <c r="D465" s="193"/>
      <c r="E465" s="193"/>
      <c r="F465" s="193"/>
      <c r="G465" s="193"/>
      <c r="H465" s="193"/>
      <c r="I465" s="193"/>
      <c r="J465" s="193"/>
      <c r="K465" s="193"/>
      <c r="L465" s="193"/>
      <c r="M465" s="193"/>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193"/>
      <c r="AL465" s="193"/>
      <c r="AM465" s="193"/>
      <c r="AN465" s="193"/>
      <c r="AO465" s="193"/>
      <c r="AP465" s="193"/>
      <c r="AQ465" s="193"/>
      <c r="AR465" s="193"/>
      <c r="AS465" s="193"/>
      <c r="AT465" s="193"/>
      <c r="AU465" s="193"/>
      <c r="AV465" s="193"/>
      <c r="AW465" s="193"/>
      <c r="AX465" s="193"/>
      <c r="AY465" s="193"/>
      <c r="AZ465" s="193"/>
      <c r="BA465" s="193"/>
      <c r="BB465" s="193"/>
      <c r="BC465" s="193"/>
      <c r="BD465" s="193"/>
      <c r="BE465" s="193"/>
      <c r="BF465" s="193"/>
      <c r="BG465" s="193"/>
      <c r="BH465" s="193"/>
      <c r="BI465" s="193"/>
      <c r="BJ465" s="193"/>
      <c r="BK465" s="193"/>
      <c r="BL465" s="193"/>
      <c r="BM465" s="193"/>
      <c r="BN465" s="193"/>
      <c r="BO465" s="193"/>
      <c r="BP465" s="193"/>
      <c r="BQ465" s="193"/>
      <c r="BR465" s="193"/>
      <c r="BS465" s="193"/>
      <c r="BT465" s="193"/>
      <c r="BU465" s="193"/>
      <c r="BV465" s="193"/>
      <c r="BW465" s="193"/>
      <c r="BX465" s="193"/>
      <c r="BY465" s="193"/>
      <c r="BZ465" s="193"/>
      <c r="CA465" s="193"/>
      <c r="CB465" s="193"/>
      <c r="CC465" s="193"/>
      <c r="CD465" s="193"/>
      <c r="CE465" s="193"/>
      <c r="CF465" s="193"/>
      <c r="CG465" s="193"/>
    </row>
    <row r="466" spans="2:85" x14ac:dyDescent="0.2">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3"/>
      <c r="AL466" s="193"/>
      <c r="AM466" s="193"/>
      <c r="AN466" s="193"/>
      <c r="AO466" s="193"/>
      <c r="AP466" s="193"/>
      <c r="AQ466" s="193"/>
      <c r="AR466" s="193"/>
      <c r="AS466" s="193"/>
      <c r="AT466" s="193"/>
      <c r="AU466" s="193"/>
      <c r="AV466" s="193"/>
      <c r="AW466" s="193"/>
      <c r="AX466" s="193"/>
      <c r="AY466" s="193"/>
      <c r="AZ466" s="193"/>
      <c r="BA466" s="193"/>
      <c r="BB466" s="193"/>
      <c r="BC466" s="193"/>
      <c r="BD466" s="193"/>
      <c r="BE466" s="193"/>
      <c r="BF466" s="193"/>
      <c r="BG466" s="193"/>
      <c r="BH466" s="193"/>
      <c r="BI466" s="193"/>
      <c r="BJ466" s="193"/>
      <c r="BK466" s="193"/>
      <c r="BL466" s="193"/>
      <c r="BM466" s="193"/>
      <c r="BN466" s="193"/>
      <c r="BO466" s="193"/>
      <c r="BP466" s="193"/>
      <c r="BQ466" s="193"/>
      <c r="BR466" s="193"/>
      <c r="BS466" s="193"/>
      <c r="BT466" s="193"/>
      <c r="BU466" s="193"/>
      <c r="BV466" s="193"/>
      <c r="BW466" s="193"/>
      <c r="BX466" s="193"/>
      <c r="BY466" s="193"/>
      <c r="BZ466" s="193"/>
      <c r="CA466" s="193"/>
      <c r="CB466" s="193"/>
      <c r="CC466" s="193"/>
      <c r="CD466" s="193"/>
      <c r="CE466" s="193"/>
      <c r="CF466" s="193"/>
      <c r="CG466" s="193"/>
    </row>
    <row r="467" spans="2:85" x14ac:dyDescent="0.2">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93"/>
      <c r="AG467" s="193"/>
      <c r="AH467" s="193"/>
      <c r="AI467" s="193"/>
      <c r="AJ467" s="193"/>
      <c r="AK467" s="193"/>
      <c r="AL467" s="193"/>
      <c r="AM467" s="193"/>
      <c r="AN467" s="193"/>
      <c r="AO467" s="193"/>
      <c r="AP467" s="193"/>
      <c r="AQ467" s="193"/>
      <c r="AR467" s="193"/>
      <c r="AS467" s="193"/>
      <c r="AT467" s="193"/>
      <c r="AU467" s="193"/>
      <c r="AV467" s="193"/>
      <c r="AW467" s="193"/>
      <c r="AX467" s="193"/>
      <c r="AY467" s="193"/>
      <c r="AZ467" s="193"/>
      <c r="BA467" s="193"/>
      <c r="BB467" s="193"/>
      <c r="BC467" s="193"/>
      <c r="BD467" s="193"/>
      <c r="BE467" s="193"/>
      <c r="BF467" s="193"/>
      <c r="BG467" s="193"/>
      <c r="BH467" s="193"/>
      <c r="BI467" s="193"/>
      <c r="BJ467" s="193"/>
      <c r="BK467" s="193"/>
      <c r="BL467" s="193"/>
      <c r="BM467" s="193"/>
      <c r="BN467" s="193"/>
      <c r="BO467" s="193"/>
      <c r="BP467" s="193"/>
      <c r="BQ467" s="193"/>
      <c r="BR467" s="193"/>
      <c r="BS467" s="193"/>
      <c r="BT467" s="193"/>
      <c r="BU467" s="193"/>
      <c r="BV467" s="193"/>
      <c r="BW467" s="193"/>
      <c r="BX467" s="193"/>
      <c r="BY467" s="193"/>
      <c r="BZ467" s="193"/>
      <c r="CA467" s="193"/>
      <c r="CB467" s="193"/>
      <c r="CC467" s="193"/>
      <c r="CD467" s="193"/>
      <c r="CE467" s="193"/>
      <c r="CF467" s="193"/>
      <c r="CG467" s="193"/>
    </row>
    <row r="468" spans="2:85" x14ac:dyDescent="0.2">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193"/>
      <c r="AC468" s="193"/>
      <c r="AD468" s="193"/>
      <c r="AE468" s="193"/>
      <c r="AF468" s="193"/>
      <c r="AG468" s="193"/>
      <c r="AH468" s="193"/>
      <c r="AI468" s="193"/>
      <c r="AJ468" s="193"/>
      <c r="AK468" s="193"/>
      <c r="AL468" s="193"/>
      <c r="AM468" s="193"/>
      <c r="AN468" s="193"/>
      <c r="AO468" s="193"/>
      <c r="AP468" s="193"/>
      <c r="AQ468" s="193"/>
      <c r="AR468" s="193"/>
      <c r="AS468" s="193"/>
      <c r="AT468" s="193"/>
      <c r="AU468" s="193"/>
      <c r="AV468" s="193"/>
      <c r="AW468" s="193"/>
      <c r="AX468" s="193"/>
      <c r="AY468" s="193"/>
      <c r="AZ468" s="193"/>
      <c r="BA468" s="193"/>
      <c r="BB468" s="193"/>
      <c r="BC468" s="193"/>
      <c r="BD468" s="193"/>
      <c r="BE468" s="193"/>
      <c r="BF468" s="193"/>
      <c r="BG468" s="193"/>
      <c r="BH468" s="193"/>
      <c r="BI468" s="193"/>
      <c r="BJ468" s="193"/>
      <c r="BK468" s="193"/>
      <c r="BL468" s="193"/>
      <c r="BM468" s="193"/>
      <c r="BN468" s="193"/>
      <c r="BO468" s="193"/>
      <c r="BP468" s="193"/>
      <c r="BQ468" s="193"/>
      <c r="BR468" s="193"/>
      <c r="BS468" s="193"/>
      <c r="BT468" s="193"/>
      <c r="BU468" s="193"/>
      <c r="BV468" s="193"/>
      <c r="BW468" s="193"/>
      <c r="BX468" s="193"/>
      <c r="BY468" s="193"/>
      <c r="BZ468" s="193"/>
      <c r="CA468" s="193"/>
      <c r="CB468" s="193"/>
      <c r="CC468" s="193"/>
      <c r="CD468" s="193"/>
      <c r="CE468" s="193"/>
      <c r="CF468" s="193"/>
      <c r="CG468" s="193"/>
    </row>
    <row r="469" spans="2:85" x14ac:dyDescent="0.2">
      <c r="B469" s="193"/>
      <c r="C469" s="193"/>
      <c r="D469" s="193"/>
      <c r="E469" s="193"/>
      <c r="F469" s="193"/>
      <c r="G469" s="193"/>
      <c r="H469" s="193"/>
      <c r="I469" s="193"/>
      <c r="J469" s="193"/>
      <c r="K469" s="193"/>
      <c r="L469" s="193"/>
      <c r="M469" s="193"/>
      <c r="N469" s="193"/>
      <c r="O469" s="193"/>
      <c r="P469" s="193"/>
      <c r="Q469" s="193"/>
      <c r="R469" s="193"/>
      <c r="S469" s="193"/>
      <c r="T469" s="193"/>
      <c r="U469" s="193"/>
      <c r="V469" s="193"/>
      <c r="W469" s="193"/>
      <c r="X469" s="193"/>
      <c r="Y469" s="193"/>
      <c r="Z469" s="193"/>
      <c r="AA469" s="193"/>
      <c r="AB469" s="193"/>
      <c r="AC469" s="193"/>
      <c r="AD469" s="193"/>
      <c r="AE469" s="193"/>
      <c r="AF469" s="193"/>
      <c r="AG469" s="193"/>
      <c r="AH469" s="193"/>
      <c r="AI469" s="193"/>
      <c r="AJ469" s="193"/>
      <c r="AK469" s="193"/>
      <c r="AL469" s="193"/>
      <c r="AM469" s="193"/>
      <c r="AN469" s="193"/>
      <c r="AO469" s="193"/>
      <c r="AP469" s="193"/>
      <c r="AQ469" s="193"/>
      <c r="AR469" s="193"/>
      <c r="AS469" s="193"/>
      <c r="AT469" s="193"/>
      <c r="AU469" s="193"/>
      <c r="AV469" s="193"/>
      <c r="AW469" s="193"/>
      <c r="AX469" s="193"/>
      <c r="AY469" s="193"/>
      <c r="AZ469" s="193"/>
      <c r="BA469" s="193"/>
      <c r="BB469" s="193"/>
      <c r="BC469" s="193"/>
      <c r="BD469" s="193"/>
      <c r="BE469" s="193"/>
      <c r="BF469" s="193"/>
      <c r="BG469" s="193"/>
      <c r="BH469" s="193"/>
      <c r="BI469" s="193"/>
      <c r="BJ469" s="193"/>
      <c r="BK469" s="193"/>
      <c r="BL469" s="193"/>
      <c r="BM469" s="193"/>
      <c r="BN469" s="193"/>
      <c r="BO469" s="193"/>
      <c r="BP469" s="193"/>
      <c r="BQ469" s="193"/>
      <c r="BR469" s="193"/>
      <c r="BS469" s="193"/>
      <c r="BT469" s="193"/>
      <c r="BU469" s="193"/>
      <c r="BV469" s="193"/>
      <c r="BW469" s="193"/>
      <c r="BX469" s="193"/>
      <c r="BY469" s="193"/>
      <c r="BZ469" s="193"/>
      <c r="CA469" s="193"/>
      <c r="CB469" s="193"/>
      <c r="CC469" s="193"/>
      <c r="CD469" s="193"/>
      <c r="CE469" s="193"/>
      <c r="CF469" s="193"/>
      <c r="CG469" s="193"/>
    </row>
    <row r="470" spans="2:85" x14ac:dyDescent="0.2">
      <c r="B470" s="193"/>
      <c r="C470" s="193"/>
      <c r="D470" s="193"/>
      <c r="E470" s="193"/>
      <c r="F470" s="193"/>
      <c r="G470" s="193"/>
      <c r="H470" s="193"/>
      <c r="I470" s="193"/>
      <c r="J470" s="193"/>
      <c r="K470" s="193"/>
      <c r="L470" s="193"/>
      <c r="M470" s="193"/>
      <c r="N470" s="193"/>
      <c r="O470" s="193"/>
      <c r="P470" s="193"/>
      <c r="Q470" s="193"/>
      <c r="R470" s="193"/>
      <c r="S470" s="193"/>
      <c r="T470" s="193"/>
      <c r="U470" s="193"/>
      <c r="V470" s="193"/>
      <c r="W470" s="193"/>
      <c r="X470" s="193"/>
      <c r="Y470" s="193"/>
      <c r="Z470" s="193"/>
      <c r="AA470" s="193"/>
      <c r="AB470" s="193"/>
      <c r="AC470" s="193"/>
      <c r="AD470" s="193"/>
      <c r="AE470" s="193"/>
      <c r="AF470" s="193"/>
      <c r="AG470" s="193"/>
      <c r="AH470" s="193"/>
      <c r="AI470" s="193"/>
      <c r="AJ470" s="193"/>
      <c r="AK470" s="193"/>
      <c r="AL470" s="193"/>
      <c r="AM470" s="193"/>
      <c r="AN470" s="193"/>
      <c r="AO470" s="193"/>
      <c r="AP470" s="193"/>
      <c r="AQ470" s="193"/>
      <c r="AR470" s="193"/>
      <c r="AS470" s="193"/>
      <c r="AT470" s="193"/>
      <c r="AU470" s="193"/>
      <c r="AV470" s="193"/>
      <c r="AW470" s="193"/>
      <c r="AX470" s="193"/>
      <c r="AY470" s="193"/>
      <c r="AZ470" s="193"/>
      <c r="BA470" s="193"/>
      <c r="BB470" s="193"/>
      <c r="BC470" s="193"/>
      <c r="BD470" s="193"/>
      <c r="BE470" s="193"/>
      <c r="BF470" s="193"/>
      <c r="BG470" s="193"/>
      <c r="BH470" s="193"/>
      <c r="BI470" s="193"/>
      <c r="BJ470" s="193"/>
      <c r="BK470" s="193"/>
      <c r="BL470" s="193"/>
      <c r="BM470" s="193"/>
      <c r="BN470" s="193"/>
      <c r="BO470" s="193"/>
      <c r="BP470" s="193"/>
      <c r="BQ470" s="193"/>
      <c r="BR470" s="193"/>
      <c r="BS470" s="193"/>
      <c r="BT470" s="193"/>
      <c r="BU470" s="193"/>
      <c r="BV470" s="193"/>
      <c r="BW470" s="193"/>
      <c r="BX470" s="193"/>
      <c r="BY470" s="193"/>
      <c r="BZ470" s="193"/>
      <c r="CA470" s="193"/>
      <c r="CB470" s="193"/>
      <c r="CC470" s="193"/>
      <c r="CD470" s="193"/>
      <c r="CE470" s="193"/>
      <c r="CF470" s="193"/>
      <c r="CG470" s="193"/>
    </row>
    <row r="471" spans="2:85" x14ac:dyDescent="0.2">
      <c r="B471" s="193"/>
      <c r="C471" s="193"/>
      <c r="D471" s="193"/>
      <c r="E471" s="193"/>
      <c r="F471" s="193"/>
      <c r="G471" s="193"/>
      <c r="H471" s="193"/>
      <c r="I471" s="193"/>
      <c r="J471" s="193"/>
      <c r="K471" s="193"/>
      <c r="L471" s="193"/>
      <c r="M471" s="193"/>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193"/>
      <c r="AL471" s="193"/>
      <c r="AM471" s="193"/>
      <c r="AN471" s="193"/>
      <c r="AO471" s="193"/>
      <c r="AP471" s="193"/>
      <c r="AQ471" s="193"/>
      <c r="AR471" s="193"/>
      <c r="AS471" s="193"/>
      <c r="AT471" s="193"/>
      <c r="AU471" s="193"/>
      <c r="AV471" s="193"/>
      <c r="AW471" s="193"/>
      <c r="AX471" s="193"/>
      <c r="AY471" s="193"/>
      <c r="AZ471" s="193"/>
      <c r="BA471" s="193"/>
      <c r="BB471" s="193"/>
      <c r="BC471" s="193"/>
      <c r="BD471" s="193"/>
      <c r="BE471" s="193"/>
      <c r="BF471" s="193"/>
      <c r="BG471" s="193"/>
      <c r="BH471" s="193"/>
      <c r="BI471" s="193"/>
      <c r="BJ471" s="193"/>
      <c r="BK471" s="193"/>
      <c r="BL471" s="193"/>
      <c r="BM471" s="193"/>
      <c r="BN471" s="193"/>
      <c r="BO471" s="193"/>
      <c r="BP471" s="193"/>
      <c r="BQ471" s="193"/>
      <c r="BR471" s="193"/>
      <c r="BS471" s="193"/>
      <c r="BT471" s="193"/>
      <c r="BU471" s="193"/>
      <c r="BV471" s="193"/>
      <c r="BW471" s="193"/>
      <c r="BX471" s="193"/>
      <c r="BY471" s="193"/>
      <c r="BZ471" s="193"/>
      <c r="CA471" s="193"/>
      <c r="CB471" s="193"/>
      <c r="CC471" s="193"/>
      <c r="CD471" s="193"/>
      <c r="CE471" s="193"/>
      <c r="CF471" s="193"/>
      <c r="CG471" s="193"/>
    </row>
    <row r="472" spans="2:85" x14ac:dyDescent="0.2">
      <c r="B472" s="193"/>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193"/>
      <c r="AL472" s="193"/>
      <c r="AM472" s="193"/>
      <c r="AN472" s="193"/>
      <c r="AO472" s="193"/>
      <c r="AP472" s="193"/>
      <c r="AQ472" s="193"/>
      <c r="AR472" s="193"/>
      <c r="AS472" s="193"/>
      <c r="AT472" s="193"/>
      <c r="AU472" s="193"/>
      <c r="AV472" s="193"/>
      <c r="AW472" s="193"/>
      <c r="AX472" s="193"/>
      <c r="AY472" s="193"/>
      <c r="AZ472" s="193"/>
      <c r="BA472" s="193"/>
      <c r="BB472" s="193"/>
      <c r="BC472" s="193"/>
      <c r="BD472" s="193"/>
      <c r="BE472" s="193"/>
      <c r="BF472" s="193"/>
      <c r="BG472" s="193"/>
      <c r="BH472" s="193"/>
      <c r="BI472" s="193"/>
      <c r="BJ472" s="193"/>
      <c r="BK472" s="193"/>
      <c r="BL472" s="193"/>
      <c r="BM472" s="193"/>
      <c r="BN472" s="193"/>
      <c r="BO472" s="193"/>
      <c r="BP472" s="193"/>
      <c r="BQ472" s="193"/>
      <c r="BR472" s="193"/>
      <c r="BS472" s="193"/>
      <c r="BT472" s="193"/>
      <c r="BU472" s="193"/>
      <c r="BV472" s="193"/>
      <c r="BW472" s="193"/>
      <c r="BX472" s="193"/>
      <c r="BY472" s="193"/>
      <c r="BZ472" s="193"/>
      <c r="CA472" s="193"/>
      <c r="CB472" s="193"/>
      <c r="CC472" s="193"/>
      <c r="CD472" s="193"/>
      <c r="CE472" s="193"/>
      <c r="CF472" s="193"/>
      <c r="CG472" s="193"/>
    </row>
    <row r="473" spans="2:85" x14ac:dyDescent="0.2">
      <c r="B473" s="193"/>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193"/>
      <c r="AL473" s="193"/>
      <c r="AM473" s="193"/>
      <c r="AN473" s="193"/>
      <c r="AO473" s="193"/>
      <c r="AP473" s="193"/>
      <c r="AQ473" s="193"/>
      <c r="AR473" s="193"/>
      <c r="AS473" s="193"/>
      <c r="AT473" s="193"/>
      <c r="AU473" s="193"/>
      <c r="AV473" s="193"/>
      <c r="AW473" s="193"/>
      <c r="AX473" s="193"/>
      <c r="AY473" s="193"/>
      <c r="AZ473" s="193"/>
      <c r="BA473" s="193"/>
      <c r="BB473" s="193"/>
      <c r="BC473" s="193"/>
      <c r="BD473" s="193"/>
      <c r="BE473" s="193"/>
      <c r="BF473" s="193"/>
      <c r="BG473" s="193"/>
      <c r="BH473" s="193"/>
      <c r="BI473" s="193"/>
      <c r="BJ473" s="193"/>
      <c r="BK473" s="193"/>
      <c r="BL473" s="193"/>
      <c r="BM473" s="193"/>
      <c r="BN473" s="193"/>
      <c r="BO473" s="193"/>
      <c r="BP473" s="193"/>
      <c r="BQ473" s="193"/>
      <c r="BR473" s="193"/>
      <c r="BS473" s="193"/>
      <c r="BT473" s="193"/>
      <c r="BU473" s="193"/>
      <c r="BV473" s="193"/>
      <c r="BW473" s="193"/>
      <c r="BX473" s="193"/>
      <c r="BY473" s="193"/>
      <c r="BZ473" s="193"/>
      <c r="CA473" s="193"/>
      <c r="CB473" s="193"/>
      <c r="CC473" s="193"/>
      <c r="CD473" s="193"/>
      <c r="CE473" s="193"/>
      <c r="CF473" s="193"/>
      <c r="CG473" s="193"/>
    </row>
    <row r="474" spans="2:85" x14ac:dyDescent="0.2">
      <c r="B474" s="193"/>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3"/>
      <c r="AK474" s="193"/>
      <c r="AL474" s="193"/>
      <c r="AM474" s="193"/>
      <c r="AN474" s="193"/>
      <c r="AO474" s="193"/>
      <c r="AP474" s="193"/>
      <c r="AQ474" s="193"/>
      <c r="AR474" s="193"/>
      <c r="AS474" s="193"/>
      <c r="AT474" s="193"/>
      <c r="AU474" s="193"/>
      <c r="AV474" s="193"/>
      <c r="AW474" s="193"/>
      <c r="AX474" s="193"/>
      <c r="AY474" s="193"/>
      <c r="AZ474" s="193"/>
      <c r="BA474" s="193"/>
      <c r="BB474" s="193"/>
      <c r="BC474" s="193"/>
      <c r="BD474" s="193"/>
      <c r="BE474" s="193"/>
      <c r="BF474" s="193"/>
      <c r="BG474" s="193"/>
      <c r="BH474" s="193"/>
      <c r="BI474" s="193"/>
      <c r="BJ474" s="193"/>
      <c r="BK474" s="193"/>
      <c r="BL474" s="193"/>
      <c r="BM474" s="193"/>
      <c r="BN474" s="193"/>
      <c r="BO474" s="193"/>
      <c r="BP474" s="193"/>
      <c r="BQ474" s="193"/>
      <c r="BR474" s="193"/>
      <c r="BS474" s="193"/>
      <c r="BT474" s="193"/>
      <c r="BU474" s="193"/>
      <c r="BV474" s="193"/>
      <c r="BW474" s="193"/>
      <c r="BX474" s="193"/>
      <c r="BY474" s="193"/>
      <c r="BZ474" s="193"/>
      <c r="CA474" s="193"/>
      <c r="CB474" s="193"/>
      <c r="CC474" s="193"/>
      <c r="CD474" s="193"/>
      <c r="CE474" s="193"/>
      <c r="CF474" s="193"/>
      <c r="CG474" s="193"/>
    </row>
    <row r="475" spans="2:85" x14ac:dyDescent="0.2">
      <c r="B475" s="193"/>
      <c r="C475" s="193"/>
      <c r="D475" s="193"/>
      <c r="E475" s="193"/>
      <c r="F475" s="193"/>
      <c r="G475" s="193"/>
      <c r="H475" s="193"/>
      <c r="I475" s="193"/>
      <c r="J475" s="193"/>
      <c r="K475" s="193"/>
      <c r="L475" s="193"/>
      <c r="M475" s="193"/>
      <c r="N475" s="193"/>
      <c r="O475" s="193"/>
      <c r="P475" s="193"/>
      <c r="Q475" s="193"/>
      <c r="R475" s="193"/>
      <c r="S475" s="193"/>
      <c r="T475" s="193"/>
      <c r="U475" s="193"/>
      <c r="V475" s="193"/>
      <c r="W475" s="193"/>
      <c r="X475" s="193"/>
      <c r="Y475" s="193"/>
      <c r="Z475" s="193"/>
      <c r="AA475" s="193"/>
      <c r="AB475" s="193"/>
      <c r="AC475" s="193"/>
      <c r="AD475" s="193"/>
      <c r="AE475" s="193"/>
      <c r="AF475" s="193"/>
      <c r="AG475" s="193"/>
      <c r="AH475" s="193"/>
      <c r="AI475" s="193"/>
      <c r="AJ475" s="193"/>
      <c r="AK475" s="193"/>
      <c r="AL475" s="193"/>
      <c r="AM475" s="193"/>
      <c r="AN475" s="193"/>
      <c r="AO475" s="193"/>
      <c r="AP475" s="193"/>
      <c r="AQ475" s="193"/>
      <c r="AR475" s="193"/>
      <c r="AS475" s="193"/>
      <c r="AT475" s="193"/>
      <c r="AU475" s="193"/>
      <c r="AV475" s="193"/>
      <c r="AW475" s="193"/>
      <c r="AX475" s="193"/>
      <c r="AY475" s="193"/>
      <c r="AZ475" s="193"/>
      <c r="BA475" s="193"/>
      <c r="BB475" s="193"/>
      <c r="BC475" s="193"/>
      <c r="BD475" s="193"/>
      <c r="BE475" s="193"/>
      <c r="BF475" s="193"/>
      <c r="BG475" s="193"/>
      <c r="BH475" s="193"/>
      <c r="BI475" s="193"/>
      <c r="BJ475" s="193"/>
      <c r="BK475" s="193"/>
      <c r="BL475" s="193"/>
      <c r="BM475" s="193"/>
      <c r="BN475" s="193"/>
      <c r="BO475" s="193"/>
      <c r="BP475" s="193"/>
      <c r="BQ475" s="193"/>
      <c r="BR475" s="193"/>
      <c r="BS475" s="193"/>
      <c r="BT475" s="193"/>
      <c r="BU475" s="193"/>
      <c r="BV475" s="193"/>
      <c r="BW475" s="193"/>
      <c r="BX475" s="193"/>
      <c r="BY475" s="193"/>
      <c r="BZ475" s="193"/>
      <c r="CA475" s="193"/>
      <c r="CB475" s="193"/>
      <c r="CC475" s="193"/>
      <c r="CD475" s="193"/>
      <c r="CE475" s="193"/>
      <c r="CF475" s="193"/>
      <c r="CG475" s="193"/>
    </row>
    <row r="476" spans="2:85" x14ac:dyDescent="0.2">
      <c r="B476" s="193"/>
      <c r="C476" s="193"/>
      <c r="D476" s="193"/>
      <c r="E476" s="193"/>
      <c r="F476" s="193"/>
      <c r="G476" s="193"/>
      <c r="H476" s="193"/>
      <c r="I476" s="193"/>
      <c r="J476" s="193"/>
      <c r="K476" s="193"/>
      <c r="L476" s="193"/>
      <c r="M476" s="193"/>
      <c r="N476" s="193"/>
      <c r="O476" s="193"/>
      <c r="P476" s="193"/>
      <c r="Q476" s="193"/>
      <c r="R476" s="193"/>
      <c r="S476" s="193"/>
      <c r="T476" s="193"/>
      <c r="U476" s="193"/>
      <c r="V476" s="193"/>
      <c r="W476" s="193"/>
      <c r="X476" s="193"/>
      <c r="Y476" s="193"/>
      <c r="Z476" s="193"/>
      <c r="AA476" s="193"/>
      <c r="AB476" s="193"/>
      <c r="AC476" s="193"/>
      <c r="AD476" s="193"/>
      <c r="AE476" s="193"/>
      <c r="AF476" s="193"/>
      <c r="AG476" s="193"/>
      <c r="AH476" s="193"/>
      <c r="AI476" s="193"/>
      <c r="AJ476" s="193"/>
      <c r="AK476" s="193"/>
      <c r="AL476" s="193"/>
      <c r="AM476" s="193"/>
      <c r="AN476" s="193"/>
      <c r="AO476" s="193"/>
      <c r="AP476" s="193"/>
      <c r="AQ476" s="193"/>
      <c r="AR476" s="193"/>
      <c r="AS476" s="193"/>
      <c r="AT476" s="193"/>
      <c r="AU476" s="193"/>
      <c r="AV476" s="193"/>
      <c r="AW476" s="193"/>
      <c r="AX476" s="193"/>
      <c r="AY476" s="193"/>
      <c r="AZ476" s="193"/>
      <c r="BA476" s="193"/>
      <c r="BB476" s="193"/>
      <c r="BC476" s="193"/>
      <c r="BD476" s="193"/>
      <c r="BE476" s="193"/>
      <c r="BF476" s="193"/>
      <c r="BG476" s="193"/>
      <c r="BH476" s="193"/>
      <c r="BI476" s="193"/>
      <c r="BJ476" s="193"/>
      <c r="BK476" s="193"/>
      <c r="BL476" s="193"/>
      <c r="BM476" s="193"/>
      <c r="BN476" s="193"/>
      <c r="BO476" s="193"/>
      <c r="BP476" s="193"/>
      <c r="BQ476" s="193"/>
      <c r="BR476" s="193"/>
      <c r="BS476" s="193"/>
      <c r="BT476" s="193"/>
      <c r="BU476" s="193"/>
      <c r="BV476" s="193"/>
      <c r="BW476" s="193"/>
      <c r="BX476" s="193"/>
      <c r="BY476" s="193"/>
      <c r="BZ476" s="193"/>
      <c r="CA476" s="193"/>
      <c r="CB476" s="193"/>
      <c r="CC476" s="193"/>
      <c r="CD476" s="193"/>
      <c r="CE476" s="193"/>
      <c r="CF476" s="193"/>
      <c r="CG476" s="193"/>
    </row>
    <row r="477" spans="2:85" x14ac:dyDescent="0.2">
      <c r="B477" s="193"/>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193"/>
      <c r="AL477" s="193"/>
      <c r="AM477" s="193"/>
      <c r="AN477" s="193"/>
      <c r="AO477" s="193"/>
      <c r="AP477" s="193"/>
      <c r="AQ477" s="193"/>
      <c r="AR477" s="193"/>
      <c r="AS477" s="193"/>
      <c r="AT477" s="193"/>
      <c r="AU477" s="193"/>
      <c r="AV477" s="193"/>
      <c r="AW477" s="193"/>
      <c r="AX477" s="193"/>
      <c r="AY477" s="193"/>
      <c r="AZ477" s="193"/>
      <c r="BA477" s="193"/>
      <c r="BB477" s="193"/>
      <c r="BC477" s="193"/>
      <c r="BD477" s="193"/>
      <c r="BE477" s="193"/>
      <c r="BF477" s="193"/>
      <c r="BG477" s="193"/>
      <c r="BH477" s="193"/>
      <c r="BI477" s="193"/>
      <c r="BJ477" s="193"/>
      <c r="BK477" s="193"/>
      <c r="BL477" s="193"/>
      <c r="BM477" s="193"/>
      <c r="BN477" s="193"/>
      <c r="BO477" s="193"/>
      <c r="BP477" s="193"/>
      <c r="BQ477" s="193"/>
      <c r="BR477" s="193"/>
      <c r="BS477" s="193"/>
      <c r="BT477" s="193"/>
      <c r="BU477" s="193"/>
      <c r="BV477" s="193"/>
      <c r="BW477" s="193"/>
      <c r="BX477" s="193"/>
      <c r="BY477" s="193"/>
      <c r="BZ477" s="193"/>
      <c r="CA477" s="193"/>
      <c r="CB477" s="193"/>
      <c r="CC477" s="193"/>
      <c r="CD477" s="193"/>
      <c r="CE477" s="193"/>
      <c r="CF477" s="193"/>
      <c r="CG477" s="193"/>
    </row>
    <row r="478" spans="2:85" x14ac:dyDescent="0.2">
      <c r="B478" s="193"/>
      <c r="C478" s="193"/>
      <c r="D478" s="193"/>
      <c r="E478" s="193"/>
      <c r="F478" s="193"/>
      <c r="G478" s="193"/>
      <c r="H478" s="193"/>
      <c r="I478" s="193"/>
      <c r="J478" s="193"/>
      <c r="K478" s="193"/>
      <c r="L478" s="193"/>
      <c r="M478" s="193"/>
      <c r="N478" s="193"/>
      <c r="O478" s="193"/>
      <c r="P478" s="193"/>
      <c r="Q478" s="193"/>
      <c r="R478" s="193"/>
      <c r="S478" s="193"/>
      <c r="T478" s="193"/>
      <c r="U478" s="193"/>
      <c r="V478" s="193"/>
      <c r="W478" s="193"/>
      <c r="X478" s="193"/>
      <c r="Y478" s="193"/>
      <c r="Z478" s="193"/>
      <c r="AA478" s="193"/>
      <c r="AB478" s="193"/>
      <c r="AC478" s="193"/>
      <c r="AD478" s="193"/>
      <c r="AE478" s="193"/>
      <c r="AF478" s="193"/>
      <c r="AG478" s="193"/>
      <c r="AH478" s="193"/>
      <c r="AI478" s="193"/>
      <c r="AJ478" s="193"/>
      <c r="AK478" s="193"/>
      <c r="AL478" s="193"/>
      <c r="AM478" s="193"/>
      <c r="AN478" s="193"/>
      <c r="AO478" s="193"/>
      <c r="AP478" s="193"/>
      <c r="AQ478" s="193"/>
      <c r="AR478" s="193"/>
      <c r="AS478" s="193"/>
      <c r="AT478" s="193"/>
      <c r="AU478" s="193"/>
      <c r="AV478" s="193"/>
      <c r="AW478" s="193"/>
      <c r="AX478" s="193"/>
      <c r="AY478" s="193"/>
      <c r="AZ478" s="193"/>
      <c r="BA478" s="193"/>
      <c r="BB478" s="193"/>
      <c r="BC478" s="193"/>
      <c r="BD478" s="193"/>
      <c r="BE478" s="193"/>
      <c r="BF478" s="193"/>
      <c r="BG478" s="193"/>
      <c r="BH478" s="193"/>
      <c r="BI478" s="193"/>
      <c r="BJ478" s="193"/>
      <c r="BK478" s="193"/>
      <c r="BL478" s="193"/>
      <c r="BM478" s="193"/>
      <c r="BN478" s="193"/>
      <c r="BO478" s="193"/>
      <c r="BP478" s="193"/>
      <c r="BQ478" s="193"/>
      <c r="BR478" s="193"/>
      <c r="BS478" s="193"/>
      <c r="BT478" s="193"/>
      <c r="BU478" s="193"/>
      <c r="BV478" s="193"/>
      <c r="BW478" s="193"/>
      <c r="BX478" s="193"/>
      <c r="BY478" s="193"/>
      <c r="BZ478" s="193"/>
      <c r="CA478" s="193"/>
      <c r="CB478" s="193"/>
      <c r="CC478" s="193"/>
      <c r="CD478" s="193"/>
      <c r="CE478" s="193"/>
      <c r="CF478" s="193"/>
      <c r="CG478" s="193"/>
    </row>
    <row r="479" spans="2:85" x14ac:dyDescent="0.2">
      <c r="B479" s="193"/>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c r="AA479" s="193"/>
      <c r="AB479" s="193"/>
      <c r="AC479" s="193"/>
      <c r="AD479" s="193"/>
      <c r="AE479" s="193"/>
      <c r="AF479" s="193"/>
      <c r="AG479" s="193"/>
      <c r="AH479" s="193"/>
      <c r="AI479" s="193"/>
      <c r="AJ479" s="193"/>
      <c r="AK479" s="193"/>
      <c r="AL479" s="193"/>
      <c r="AM479" s="193"/>
      <c r="AN479" s="193"/>
      <c r="AO479" s="193"/>
      <c r="AP479" s="193"/>
      <c r="AQ479" s="193"/>
      <c r="AR479" s="193"/>
      <c r="AS479" s="193"/>
      <c r="AT479" s="193"/>
      <c r="AU479" s="193"/>
      <c r="AV479" s="193"/>
      <c r="AW479" s="193"/>
      <c r="AX479" s="193"/>
      <c r="AY479" s="193"/>
      <c r="AZ479" s="193"/>
      <c r="BA479" s="193"/>
      <c r="BB479" s="193"/>
      <c r="BC479" s="193"/>
      <c r="BD479" s="193"/>
      <c r="BE479" s="193"/>
      <c r="BF479" s="193"/>
      <c r="BG479" s="193"/>
      <c r="BH479" s="193"/>
      <c r="BI479" s="193"/>
      <c r="BJ479" s="193"/>
      <c r="BK479" s="193"/>
      <c r="BL479" s="193"/>
      <c r="BM479" s="193"/>
      <c r="BN479" s="193"/>
      <c r="BO479" s="193"/>
      <c r="BP479" s="193"/>
      <c r="BQ479" s="193"/>
      <c r="BR479" s="193"/>
      <c r="BS479" s="193"/>
      <c r="BT479" s="193"/>
      <c r="BU479" s="193"/>
      <c r="BV479" s="193"/>
      <c r="BW479" s="193"/>
      <c r="BX479" s="193"/>
      <c r="BY479" s="193"/>
      <c r="BZ479" s="193"/>
      <c r="CA479" s="193"/>
      <c r="CB479" s="193"/>
      <c r="CC479" s="193"/>
      <c r="CD479" s="193"/>
      <c r="CE479" s="193"/>
      <c r="CF479" s="193"/>
      <c r="CG479" s="193"/>
    </row>
    <row r="480" spans="2:85" x14ac:dyDescent="0.2">
      <c r="B480" s="193"/>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c r="AA480" s="193"/>
      <c r="AB480" s="193"/>
      <c r="AC480" s="193"/>
      <c r="AD480" s="193"/>
      <c r="AE480" s="193"/>
      <c r="AF480" s="193"/>
      <c r="AG480" s="193"/>
      <c r="AH480" s="193"/>
      <c r="AI480" s="193"/>
      <c r="AJ480" s="193"/>
      <c r="AK480" s="193"/>
      <c r="AL480" s="193"/>
      <c r="AM480" s="193"/>
      <c r="AN480" s="193"/>
      <c r="AO480" s="193"/>
      <c r="AP480" s="193"/>
      <c r="AQ480" s="193"/>
      <c r="AR480" s="193"/>
      <c r="AS480" s="193"/>
      <c r="AT480" s="193"/>
      <c r="AU480" s="193"/>
      <c r="AV480" s="193"/>
      <c r="AW480" s="193"/>
      <c r="AX480" s="193"/>
      <c r="AY480" s="193"/>
      <c r="AZ480" s="193"/>
      <c r="BA480" s="193"/>
      <c r="BB480" s="193"/>
      <c r="BC480" s="193"/>
      <c r="BD480" s="193"/>
      <c r="BE480" s="193"/>
      <c r="BF480" s="193"/>
      <c r="BG480" s="193"/>
      <c r="BH480" s="193"/>
      <c r="BI480" s="193"/>
      <c r="BJ480" s="193"/>
      <c r="BK480" s="193"/>
      <c r="BL480" s="193"/>
      <c r="BM480" s="193"/>
      <c r="BN480" s="193"/>
      <c r="BO480" s="193"/>
      <c r="BP480" s="193"/>
      <c r="BQ480" s="193"/>
      <c r="BR480" s="193"/>
      <c r="BS480" s="193"/>
      <c r="BT480" s="193"/>
      <c r="BU480" s="193"/>
      <c r="BV480" s="193"/>
      <c r="BW480" s="193"/>
      <c r="BX480" s="193"/>
      <c r="BY480" s="193"/>
      <c r="BZ480" s="193"/>
      <c r="CA480" s="193"/>
      <c r="CB480" s="193"/>
      <c r="CC480" s="193"/>
      <c r="CD480" s="193"/>
      <c r="CE480" s="193"/>
      <c r="CF480" s="193"/>
      <c r="CG480" s="193"/>
    </row>
    <row r="481" spans="2:85" x14ac:dyDescent="0.2">
      <c r="B481" s="193"/>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193"/>
      <c r="AL481" s="193"/>
      <c r="AM481" s="193"/>
      <c r="AN481" s="193"/>
      <c r="AO481" s="193"/>
      <c r="AP481" s="193"/>
      <c r="AQ481" s="193"/>
      <c r="AR481" s="193"/>
      <c r="AS481" s="193"/>
      <c r="AT481" s="193"/>
      <c r="AU481" s="193"/>
      <c r="AV481" s="193"/>
      <c r="AW481" s="193"/>
      <c r="AX481" s="193"/>
      <c r="AY481" s="193"/>
      <c r="AZ481" s="193"/>
      <c r="BA481" s="193"/>
      <c r="BB481" s="193"/>
      <c r="BC481" s="193"/>
      <c r="BD481" s="193"/>
      <c r="BE481" s="193"/>
      <c r="BF481" s="193"/>
      <c r="BG481" s="193"/>
      <c r="BH481" s="193"/>
      <c r="BI481" s="193"/>
      <c r="BJ481" s="193"/>
      <c r="BK481" s="193"/>
      <c r="BL481" s="193"/>
      <c r="BM481" s="193"/>
      <c r="BN481" s="193"/>
      <c r="BO481" s="193"/>
      <c r="BP481" s="193"/>
      <c r="BQ481" s="193"/>
      <c r="BR481" s="193"/>
      <c r="BS481" s="193"/>
      <c r="BT481" s="193"/>
      <c r="BU481" s="193"/>
      <c r="BV481" s="193"/>
      <c r="BW481" s="193"/>
      <c r="BX481" s="193"/>
      <c r="BY481" s="193"/>
      <c r="BZ481" s="193"/>
      <c r="CA481" s="193"/>
      <c r="CB481" s="193"/>
      <c r="CC481" s="193"/>
      <c r="CD481" s="193"/>
      <c r="CE481" s="193"/>
      <c r="CF481" s="193"/>
      <c r="CG481" s="193"/>
    </row>
    <row r="482" spans="2:85" x14ac:dyDescent="0.2">
      <c r="B482" s="193"/>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3"/>
      <c r="AY482" s="193"/>
      <c r="AZ482" s="193"/>
      <c r="BA482" s="193"/>
      <c r="BB482" s="193"/>
      <c r="BC482" s="193"/>
      <c r="BD482" s="193"/>
      <c r="BE482" s="193"/>
      <c r="BF482" s="193"/>
      <c r="BG482" s="193"/>
      <c r="BH482" s="193"/>
      <c r="BI482" s="193"/>
      <c r="BJ482" s="193"/>
      <c r="BK482" s="193"/>
      <c r="BL482" s="193"/>
      <c r="BM482" s="193"/>
      <c r="BN482" s="193"/>
      <c r="BO482" s="193"/>
      <c r="BP482" s="193"/>
      <c r="BQ482" s="193"/>
      <c r="BR482" s="193"/>
      <c r="BS482" s="193"/>
      <c r="BT482" s="193"/>
      <c r="BU482" s="193"/>
      <c r="BV482" s="193"/>
      <c r="BW482" s="193"/>
      <c r="BX482" s="193"/>
      <c r="BY482" s="193"/>
      <c r="BZ482" s="193"/>
      <c r="CA482" s="193"/>
      <c r="CB482" s="193"/>
      <c r="CC482" s="193"/>
      <c r="CD482" s="193"/>
      <c r="CE482" s="193"/>
      <c r="CF482" s="193"/>
      <c r="CG482" s="193"/>
    </row>
    <row r="483" spans="2:85" x14ac:dyDescent="0.2">
      <c r="B483" s="193"/>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3"/>
      <c r="AY483" s="193"/>
      <c r="AZ483" s="193"/>
      <c r="BA483" s="193"/>
      <c r="BB483" s="193"/>
      <c r="BC483" s="193"/>
      <c r="BD483" s="193"/>
      <c r="BE483" s="193"/>
      <c r="BF483" s="193"/>
      <c r="BG483" s="193"/>
      <c r="BH483" s="193"/>
      <c r="BI483" s="193"/>
      <c r="BJ483" s="193"/>
      <c r="BK483" s="193"/>
      <c r="BL483" s="193"/>
      <c r="BM483" s="193"/>
      <c r="BN483" s="193"/>
      <c r="BO483" s="193"/>
      <c r="BP483" s="193"/>
      <c r="BQ483" s="193"/>
      <c r="BR483" s="193"/>
      <c r="BS483" s="193"/>
      <c r="BT483" s="193"/>
      <c r="BU483" s="193"/>
      <c r="BV483" s="193"/>
      <c r="BW483" s="193"/>
      <c r="BX483" s="193"/>
      <c r="BY483" s="193"/>
      <c r="BZ483" s="193"/>
      <c r="CA483" s="193"/>
      <c r="CB483" s="193"/>
      <c r="CC483" s="193"/>
      <c r="CD483" s="193"/>
      <c r="CE483" s="193"/>
      <c r="CF483" s="193"/>
      <c r="CG483" s="193"/>
    </row>
    <row r="484" spans="2:85" x14ac:dyDescent="0.2">
      <c r="B484" s="193"/>
      <c r="C484" s="193"/>
      <c r="D484" s="193"/>
      <c r="E484" s="193"/>
      <c r="F484" s="193"/>
      <c r="G484" s="193"/>
      <c r="H484" s="193"/>
      <c r="I484" s="193"/>
      <c r="J484" s="193"/>
      <c r="K484" s="193"/>
      <c r="L484" s="193"/>
      <c r="M484" s="193"/>
      <c r="N484" s="193"/>
      <c r="O484" s="193"/>
      <c r="P484" s="193"/>
      <c r="Q484" s="193"/>
      <c r="R484" s="193"/>
      <c r="S484" s="193"/>
      <c r="T484" s="193"/>
      <c r="U484" s="193"/>
      <c r="V484" s="193"/>
      <c r="W484" s="193"/>
      <c r="X484" s="193"/>
      <c r="Y484" s="193"/>
      <c r="Z484" s="193"/>
      <c r="AA484" s="193"/>
      <c r="AB484" s="193"/>
      <c r="AC484" s="193"/>
      <c r="AD484" s="193"/>
      <c r="AE484" s="193"/>
      <c r="AF484" s="193"/>
      <c r="AG484" s="193"/>
      <c r="AH484" s="193"/>
      <c r="AI484" s="193"/>
      <c r="AJ484" s="193"/>
      <c r="AK484" s="193"/>
      <c r="AL484" s="193"/>
      <c r="AM484" s="193"/>
      <c r="AN484" s="193"/>
      <c r="AO484" s="193"/>
      <c r="AP484" s="193"/>
      <c r="AQ484" s="193"/>
      <c r="AR484" s="193"/>
      <c r="AS484" s="193"/>
      <c r="AT484" s="193"/>
      <c r="AU484" s="193"/>
      <c r="AV484" s="193"/>
      <c r="AW484" s="193"/>
      <c r="AX484" s="193"/>
      <c r="AY484" s="193"/>
      <c r="AZ484" s="193"/>
      <c r="BA484" s="193"/>
      <c r="BB484" s="193"/>
      <c r="BC484" s="193"/>
      <c r="BD484" s="193"/>
      <c r="BE484" s="193"/>
      <c r="BF484" s="193"/>
      <c r="BG484" s="193"/>
      <c r="BH484" s="193"/>
      <c r="BI484" s="193"/>
      <c r="BJ484" s="193"/>
      <c r="BK484" s="193"/>
      <c r="BL484" s="193"/>
      <c r="BM484" s="193"/>
      <c r="BN484" s="193"/>
      <c r="BO484" s="193"/>
      <c r="BP484" s="193"/>
      <c r="BQ484" s="193"/>
      <c r="BR484" s="193"/>
      <c r="BS484" s="193"/>
      <c r="BT484" s="193"/>
      <c r="BU484" s="193"/>
      <c r="BV484" s="193"/>
      <c r="BW484" s="193"/>
      <c r="BX484" s="193"/>
      <c r="BY484" s="193"/>
      <c r="BZ484" s="193"/>
      <c r="CA484" s="193"/>
      <c r="CB484" s="193"/>
      <c r="CC484" s="193"/>
      <c r="CD484" s="193"/>
      <c r="CE484" s="193"/>
      <c r="CF484" s="193"/>
      <c r="CG484" s="193"/>
    </row>
    <row r="485" spans="2:85" x14ac:dyDescent="0.2">
      <c r="B485" s="193"/>
      <c r="C485" s="193"/>
      <c r="D485" s="193"/>
      <c r="E485" s="193"/>
      <c r="F485" s="193"/>
      <c r="G485" s="193"/>
      <c r="H485" s="193"/>
      <c r="I485" s="193"/>
      <c r="J485" s="193"/>
      <c r="K485" s="193"/>
      <c r="L485" s="193"/>
      <c r="M485" s="193"/>
      <c r="N485" s="193"/>
      <c r="O485" s="193"/>
      <c r="P485" s="193"/>
      <c r="Q485" s="193"/>
      <c r="R485" s="193"/>
      <c r="S485" s="193"/>
      <c r="T485" s="193"/>
      <c r="U485" s="193"/>
      <c r="V485" s="193"/>
      <c r="W485" s="193"/>
      <c r="X485" s="193"/>
      <c r="Y485" s="193"/>
      <c r="Z485" s="193"/>
      <c r="AA485" s="193"/>
      <c r="AB485" s="193"/>
      <c r="AC485" s="193"/>
      <c r="AD485" s="193"/>
      <c r="AE485" s="193"/>
      <c r="AF485" s="193"/>
      <c r="AG485" s="193"/>
      <c r="AH485" s="193"/>
      <c r="AI485" s="193"/>
      <c r="AJ485" s="193"/>
      <c r="AK485" s="193"/>
      <c r="AL485" s="193"/>
      <c r="AM485" s="193"/>
      <c r="AN485" s="193"/>
      <c r="AO485" s="193"/>
      <c r="AP485" s="193"/>
      <c r="AQ485" s="193"/>
      <c r="AR485" s="193"/>
      <c r="AS485" s="193"/>
      <c r="AT485" s="193"/>
      <c r="AU485" s="193"/>
      <c r="AV485" s="193"/>
      <c r="AW485" s="193"/>
      <c r="AX485" s="193"/>
      <c r="AY485" s="193"/>
      <c r="AZ485" s="193"/>
      <c r="BA485" s="193"/>
      <c r="BB485" s="193"/>
      <c r="BC485" s="193"/>
      <c r="BD485" s="193"/>
      <c r="BE485" s="193"/>
      <c r="BF485" s="193"/>
      <c r="BG485" s="193"/>
      <c r="BH485" s="193"/>
      <c r="BI485" s="193"/>
      <c r="BJ485" s="193"/>
      <c r="BK485" s="193"/>
      <c r="BL485" s="193"/>
      <c r="BM485" s="193"/>
      <c r="BN485" s="193"/>
      <c r="BO485" s="193"/>
      <c r="BP485" s="193"/>
      <c r="BQ485" s="193"/>
      <c r="BR485" s="193"/>
      <c r="BS485" s="193"/>
      <c r="BT485" s="193"/>
      <c r="BU485" s="193"/>
      <c r="BV485" s="193"/>
      <c r="BW485" s="193"/>
      <c r="BX485" s="193"/>
      <c r="BY485" s="193"/>
      <c r="BZ485" s="193"/>
      <c r="CA485" s="193"/>
      <c r="CB485" s="193"/>
      <c r="CC485" s="193"/>
      <c r="CD485" s="193"/>
      <c r="CE485" s="193"/>
      <c r="CF485" s="193"/>
      <c r="CG485" s="193"/>
    </row>
    <row r="486" spans="2:85" x14ac:dyDescent="0.2">
      <c r="B486" s="193"/>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c r="AA486" s="193"/>
      <c r="AB486" s="193"/>
      <c r="AC486" s="193"/>
      <c r="AD486" s="193"/>
      <c r="AE486" s="193"/>
      <c r="AF486" s="193"/>
      <c r="AG486" s="193"/>
      <c r="AH486" s="193"/>
      <c r="AI486" s="193"/>
      <c r="AJ486" s="193"/>
      <c r="AK486" s="193"/>
      <c r="AL486" s="193"/>
      <c r="AM486" s="193"/>
      <c r="AN486" s="193"/>
      <c r="AO486" s="193"/>
      <c r="AP486" s="193"/>
      <c r="AQ486" s="193"/>
      <c r="AR486" s="193"/>
      <c r="AS486" s="193"/>
      <c r="AT486" s="193"/>
      <c r="AU486" s="193"/>
      <c r="AV486" s="193"/>
      <c r="AW486" s="193"/>
      <c r="AX486" s="193"/>
      <c r="AY486" s="193"/>
      <c r="AZ486" s="193"/>
      <c r="BA486" s="193"/>
      <c r="BB486" s="193"/>
      <c r="BC486" s="193"/>
      <c r="BD486" s="193"/>
      <c r="BE486" s="193"/>
      <c r="BF486" s="193"/>
      <c r="BG486" s="193"/>
      <c r="BH486" s="193"/>
      <c r="BI486" s="193"/>
      <c r="BJ486" s="193"/>
      <c r="BK486" s="193"/>
      <c r="BL486" s="193"/>
      <c r="BM486" s="193"/>
      <c r="BN486" s="193"/>
      <c r="BO486" s="193"/>
      <c r="BP486" s="193"/>
      <c r="BQ486" s="193"/>
      <c r="BR486" s="193"/>
      <c r="BS486" s="193"/>
      <c r="BT486" s="193"/>
      <c r="BU486" s="193"/>
      <c r="BV486" s="193"/>
      <c r="BW486" s="193"/>
      <c r="BX486" s="193"/>
      <c r="BY486" s="193"/>
      <c r="BZ486" s="193"/>
      <c r="CA486" s="193"/>
      <c r="CB486" s="193"/>
      <c r="CC486" s="193"/>
      <c r="CD486" s="193"/>
      <c r="CE486" s="193"/>
      <c r="CF486" s="193"/>
      <c r="CG486" s="193"/>
    </row>
    <row r="487" spans="2:85" x14ac:dyDescent="0.2">
      <c r="B487" s="193"/>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c r="AA487" s="193"/>
      <c r="AB487" s="193"/>
      <c r="AC487" s="193"/>
      <c r="AD487" s="193"/>
      <c r="AE487" s="193"/>
      <c r="AF487" s="193"/>
      <c r="AG487" s="193"/>
      <c r="AH487" s="193"/>
      <c r="AI487" s="193"/>
      <c r="AJ487" s="193"/>
      <c r="AK487" s="193"/>
      <c r="AL487" s="193"/>
      <c r="AM487" s="193"/>
      <c r="AN487" s="193"/>
      <c r="AO487" s="193"/>
      <c r="AP487" s="193"/>
      <c r="AQ487" s="193"/>
      <c r="AR487" s="193"/>
      <c r="AS487" s="193"/>
      <c r="AT487" s="193"/>
      <c r="AU487" s="193"/>
      <c r="AV487" s="193"/>
      <c r="AW487" s="193"/>
      <c r="AX487" s="193"/>
      <c r="AY487" s="193"/>
      <c r="AZ487" s="193"/>
      <c r="BA487" s="193"/>
      <c r="BB487" s="193"/>
      <c r="BC487" s="193"/>
      <c r="BD487" s="193"/>
      <c r="BE487" s="193"/>
      <c r="BF487" s="193"/>
      <c r="BG487" s="193"/>
      <c r="BH487" s="193"/>
      <c r="BI487" s="193"/>
      <c r="BJ487" s="193"/>
      <c r="BK487" s="193"/>
      <c r="BL487" s="193"/>
      <c r="BM487" s="193"/>
      <c r="BN487" s="193"/>
      <c r="BO487" s="193"/>
      <c r="BP487" s="193"/>
      <c r="BQ487" s="193"/>
      <c r="BR487" s="193"/>
      <c r="BS487" s="193"/>
      <c r="BT487" s="193"/>
      <c r="BU487" s="193"/>
      <c r="BV487" s="193"/>
      <c r="BW487" s="193"/>
      <c r="BX487" s="193"/>
      <c r="BY487" s="193"/>
      <c r="BZ487" s="193"/>
      <c r="CA487" s="193"/>
      <c r="CB487" s="193"/>
      <c r="CC487" s="193"/>
      <c r="CD487" s="193"/>
      <c r="CE487" s="193"/>
      <c r="CF487" s="193"/>
      <c r="CG487" s="193"/>
    </row>
    <row r="488" spans="2:85" x14ac:dyDescent="0.2">
      <c r="B488" s="193"/>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193"/>
      <c r="AL488" s="193"/>
      <c r="AM488" s="193"/>
      <c r="AN488" s="193"/>
      <c r="AO488" s="193"/>
      <c r="AP488" s="193"/>
      <c r="AQ488" s="193"/>
      <c r="AR488" s="193"/>
      <c r="AS488" s="193"/>
      <c r="AT488" s="193"/>
      <c r="AU488" s="193"/>
      <c r="AV488" s="193"/>
      <c r="AW488" s="193"/>
      <c r="AX488" s="193"/>
      <c r="AY488" s="193"/>
      <c r="AZ488" s="193"/>
      <c r="BA488" s="193"/>
      <c r="BB488" s="193"/>
      <c r="BC488" s="193"/>
      <c r="BD488" s="193"/>
      <c r="BE488" s="193"/>
      <c r="BF488" s="193"/>
      <c r="BG488" s="193"/>
      <c r="BH488" s="193"/>
      <c r="BI488" s="193"/>
      <c r="BJ488" s="193"/>
      <c r="BK488" s="193"/>
      <c r="BL488" s="193"/>
      <c r="BM488" s="193"/>
      <c r="BN488" s="193"/>
      <c r="BO488" s="193"/>
      <c r="BP488" s="193"/>
      <c r="BQ488" s="193"/>
      <c r="BR488" s="193"/>
      <c r="BS488" s="193"/>
      <c r="BT488" s="193"/>
      <c r="BU488" s="193"/>
      <c r="BV488" s="193"/>
      <c r="BW488" s="193"/>
      <c r="BX488" s="193"/>
      <c r="BY488" s="193"/>
      <c r="BZ488" s="193"/>
      <c r="CA488" s="193"/>
      <c r="CB488" s="193"/>
      <c r="CC488" s="193"/>
      <c r="CD488" s="193"/>
      <c r="CE488" s="193"/>
      <c r="CF488" s="193"/>
      <c r="CG488" s="193"/>
    </row>
    <row r="489" spans="2:85" x14ac:dyDescent="0.2">
      <c r="B489" s="193"/>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c r="AA489" s="193"/>
      <c r="AB489" s="193"/>
      <c r="AC489" s="193"/>
      <c r="AD489" s="193"/>
      <c r="AE489" s="193"/>
      <c r="AF489" s="193"/>
      <c r="AG489" s="193"/>
      <c r="AH489" s="193"/>
      <c r="AI489" s="193"/>
      <c r="AJ489" s="193"/>
      <c r="AK489" s="193"/>
      <c r="AL489" s="193"/>
      <c r="AM489" s="193"/>
      <c r="AN489" s="193"/>
      <c r="AO489" s="193"/>
      <c r="AP489" s="193"/>
      <c r="AQ489" s="193"/>
      <c r="AR489" s="193"/>
      <c r="AS489" s="193"/>
      <c r="AT489" s="193"/>
      <c r="AU489" s="193"/>
      <c r="AV489" s="193"/>
      <c r="AW489" s="193"/>
      <c r="AX489" s="193"/>
      <c r="AY489" s="193"/>
      <c r="AZ489" s="193"/>
      <c r="BA489" s="193"/>
      <c r="BB489" s="193"/>
      <c r="BC489" s="193"/>
      <c r="BD489" s="193"/>
      <c r="BE489" s="193"/>
      <c r="BF489" s="193"/>
      <c r="BG489" s="193"/>
      <c r="BH489" s="193"/>
      <c r="BI489" s="193"/>
      <c r="BJ489" s="193"/>
      <c r="BK489" s="193"/>
      <c r="BL489" s="193"/>
      <c r="BM489" s="193"/>
      <c r="BN489" s="193"/>
      <c r="BO489" s="193"/>
      <c r="BP489" s="193"/>
      <c r="BQ489" s="193"/>
      <c r="BR489" s="193"/>
      <c r="BS489" s="193"/>
      <c r="BT489" s="193"/>
      <c r="BU489" s="193"/>
      <c r="BV489" s="193"/>
      <c r="BW489" s="193"/>
      <c r="BX489" s="193"/>
      <c r="BY489" s="193"/>
      <c r="BZ489" s="193"/>
      <c r="CA489" s="193"/>
      <c r="CB489" s="193"/>
      <c r="CC489" s="193"/>
      <c r="CD489" s="193"/>
      <c r="CE489" s="193"/>
      <c r="CF489" s="193"/>
      <c r="CG489" s="193"/>
    </row>
    <row r="490" spans="2:85" x14ac:dyDescent="0.2">
      <c r="B490" s="193"/>
      <c r="C490" s="193"/>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193"/>
      <c r="AL490" s="193"/>
      <c r="AM490" s="193"/>
      <c r="AN490" s="193"/>
      <c r="AO490" s="193"/>
      <c r="AP490" s="193"/>
      <c r="AQ490" s="193"/>
      <c r="AR490" s="193"/>
      <c r="AS490" s="193"/>
      <c r="AT490" s="193"/>
      <c r="AU490" s="193"/>
      <c r="AV490" s="193"/>
      <c r="AW490" s="193"/>
      <c r="AX490" s="193"/>
      <c r="AY490" s="193"/>
      <c r="AZ490" s="193"/>
      <c r="BA490" s="193"/>
      <c r="BB490" s="193"/>
      <c r="BC490" s="193"/>
      <c r="BD490" s="193"/>
      <c r="BE490" s="193"/>
      <c r="BF490" s="193"/>
      <c r="BG490" s="193"/>
      <c r="BH490" s="193"/>
      <c r="BI490" s="193"/>
      <c r="BJ490" s="193"/>
      <c r="BK490" s="193"/>
      <c r="BL490" s="193"/>
      <c r="BM490" s="193"/>
      <c r="BN490" s="193"/>
      <c r="BO490" s="193"/>
      <c r="BP490" s="193"/>
      <c r="BQ490" s="193"/>
      <c r="BR490" s="193"/>
      <c r="BS490" s="193"/>
      <c r="BT490" s="193"/>
      <c r="BU490" s="193"/>
      <c r="BV490" s="193"/>
      <c r="BW490" s="193"/>
      <c r="BX490" s="193"/>
      <c r="BY490" s="193"/>
      <c r="BZ490" s="193"/>
      <c r="CA490" s="193"/>
      <c r="CB490" s="193"/>
      <c r="CC490" s="193"/>
      <c r="CD490" s="193"/>
      <c r="CE490" s="193"/>
      <c r="CF490" s="193"/>
      <c r="CG490" s="193"/>
    </row>
    <row r="491" spans="2:85" x14ac:dyDescent="0.2">
      <c r="B491" s="193"/>
      <c r="C491" s="193"/>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193"/>
      <c r="AL491" s="193"/>
      <c r="AM491" s="193"/>
      <c r="AN491" s="193"/>
      <c r="AO491" s="193"/>
      <c r="AP491" s="193"/>
      <c r="AQ491" s="193"/>
      <c r="AR491" s="193"/>
      <c r="AS491" s="193"/>
      <c r="AT491" s="193"/>
      <c r="AU491" s="193"/>
      <c r="AV491" s="193"/>
      <c r="AW491" s="193"/>
      <c r="AX491" s="193"/>
      <c r="AY491" s="193"/>
      <c r="AZ491" s="193"/>
      <c r="BA491" s="193"/>
      <c r="BB491" s="193"/>
      <c r="BC491" s="193"/>
      <c r="BD491" s="193"/>
      <c r="BE491" s="193"/>
      <c r="BF491" s="193"/>
      <c r="BG491" s="193"/>
      <c r="BH491" s="193"/>
      <c r="BI491" s="193"/>
      <c r="BJ491" s="193"/>
      <c r="BK491" s="193"/>
      <c r="BL491" s="193"/>
      <c r="BM491" s="193"/>
      <c r="BN491" s="193"/>
      <c r="BO491" s="193"/>
      <c r="BP491" s="193"/>
      <c r="BQ491" s="193"/>
      <c r="BR491" s="193"/>
      <c r="BS491" s="193"/>
      <c r="BT491" s="193"/>
      <c r="BU491" s="193"/>
      <c r="BV491" s="193"/>
      <c r="BW491" s="193"/>
      <c r="BX491" s="193"/>
      <c r="BY491" s="193"/>
      <c r="BZ491" s="193"/>
      <c r="CA491" s="193"/>
      <c r="CB491" s="193"/>
      <c r="CC491" s="193"/>
      <c r="CD491" s="193"/>
      <c r="CE491" s="193"/>
      <c r="CF491" s="193"/>
      <c r="CG491" s="193"/>
    </row>
    <row r="492" spans="2:85" x14ac:dyDescent="0.2">
      <c r="B492" s="193"/>
      <c r="C492" s="193"/>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193"/>
      <c r="AL492" s="193"/>
      <c r="AM492" s="193"/>
      <c r="AN492" s="193"/>
      <c r="AO492" s="193"/>
      <c r="AP492" s="193"/>
      <c r="AQ492" s="193"/>
      <c r="AR492" s="193"/>
      <c r="AS492" s="193"/>
      <c r="AT492" s="193"/>
      <c r="AU492" s="193"/>
      <c r="AV492" s="193"/>
      <c r="AW492" s="193"/>
      <c r="AX492" s="193"/>
      <c r="AY492" s="193"/>
      <c r="AZ492" s="193"/>
      <c r="BA492" s="193"/>
      <c r="BB492" s="193"/>
      <c r="BC492" s="193"/>
      <c r="BD492" s="193"/>
      <c r="BE492" s="193"/>
      <c r="BF492" s="193"/>
      <c r="BG492" s="193"/>
      <c r="BH492" s="193"/>
      <c r="BI492" s="193"/>
      <c r="BJ492" s="193"/>
      <c r="BK492" s="193"/>
      <c r="BL492" s="193"/>
      <c r="BM492" s="193"/>
      <c r="BN492" s="193"/>
      <c r="BO492" s="193"/>
      <c r="BP492" s="193"/>
      <c r="BQ492" s="193"/>
      <c r="BR492" s="193"/>
      <c r="BS492" s="193"/>
      <c r="BT492" s="193"/>
      <c r="BU492" s="193"/>
      <c r="BV492" s="193"/>
      <c r="BW492" s="193"/>
      <c r="BX492" s="193"/>
      <c r="BY492" s="193"/>
      <c r="BZ492" s="193"/>
      <c r="CA492" s="193"/>
      <c r="CB492" s="193"/>
      <c r="CC492" s="193"/>
      <c r="CD492" s="193"/>
      <c r="CE492" s="193"/>
      <c r="CF492" s="193"/>
      <c r="CG492" s="193"/>
    </row>
    <row r="493" spans="2:85" x14ac:dyDescent="0.2">
      <c r="B493" s="193"/>
      <c r="C493" s="193"/>
      <c r="D493" s="193"/>
      <c r="E493" s="193"/>
      <c r="F493" s="193"/>
      <c r="G493" s="193"/>
      <c r="H493" s="193"/>
      <c r="I493" s="193"/>
      <c r="J493" s="193"/>
      <c r="K493" s="193"/>
      <c r="L493" s="193"/>
      <c r="M493" s="193"/>
      <c r="N493" s="193"/>
      <c r="O493" s="193"/>
      <c r="P493" s="193"/>
      <c r="Q493" s="193"/>
      <c r="R493" s="193"/>
      <c r="S493" s="193"/>
      <c r="T493" s="193"/>
      <c r="U493" s="193"/>
      <c r="V493" s="193"/>
      <c r="W493" s="193"/>
      <c r="X493" s="193"/>
      <c r="Y493" s="193"/>
      <c r="Z493" s="193"/>
      <c r="AA493" s="193"/>
      <c r="AB493" s="193"/>
      <c r="AC493" s="193"/>
      <c r="AD493" s="193"/>
      <c r="AE493" s="193"/>
      <c r="AF493" s="193"/>
      <c r="AG493" s="193"/>
      <c r="AH493" s="193"/>
      <c r="AI493" s="193"/>
      <c r="AJ493" s="193"/>
      <c r="AK493" s="193"/>
      <c r="AL493" s="193"/>
      <c r="AM493" s="193"/>
      <c r="AN493" s="193"/>
      <c r="AO493" s="193"/>
      <c r="AP493" s="193"/>
      <c r="AQ493" s="193"/>
      <c r="AR493" s="193"/>
      <c r="AS493" s="193"/>
      <c r="AT493" s="193"/>
      <c r="AU493" s="193"/>
      <c r="AV493" s="193"/>
      <c r="AW493" s="193"/>
      <c r="AX493" s="193"/>
      <c r="AY493" s="193"/>
      <c r="AZ493" s="193"/>
      <c r="BA493" s="193"/>
      <c r="BB493" s="193"/>
      <c r="BC493" s="193"/>
      <c r="BD493" s="193"/>
      <c r="BE493" s="193"/>
      <c r="BF493" s="193"/>
      <c r="BG493" s="193"/>
      <c r="BH493" s="193"/>
      <c r="BI493" s="193"/>
      <c r="BJ493" s="193"/>
      <c r="BK493" s="193"/>
      <c r="BL493" s="193"/>
      <c r="BM493" s="193"/>
      <c r="BN493" s="193"/>
      <c r="BO493" s="193"/>
      <c r="BP493" s="193"/>
      <c r="BQ493" s="193"/>
      <c r="BR493" s="193"/>
      <c r="BS493" s="193"/>
      <c r="BT493" s="193"/>
      <c r="BU493" s="193"/>
      <c r="BV493" s="193"/>
      <c r="BW493" s="193"/>
      <c r="BX493" s="193"/>
      <c r="BY493" s="193"/>
      <c r="BZ493" s="193"/>
      <c r="CA493" s="193"/>
      <c r="CB493" s="193"/>
      <c r="CC493" s="193"/>
      <c r="CD493" s="193"/>
      <c r="CE493" s="193"/>
      <c r="CF493" s="193"/>
      <c r="CG493" s="193"/>
    </row>
    <row r="494" spans="2:85" x14ac:dyDescent="0.2">
      <c r="B494" s="193"/>
      <c r="C494" s="193"/>
      <c r="D494" s="193"/>
      <c r="E494" s="193"/>
      <c r="F494" s="193"/>
      <c r="G494" s="193"/>
      <c r="H494" s="193"/>
      <c r="I494" s="193"/>
      <c r="J494" s="193"/>
      <c r="K494" s="193"/>
      <c r="L494" s="193"/>
      <c r="M494" s="193"/>
      <c r="N494" s="193"/>
      <c r="O494" s="193"/>
      <c r="P494" s="193"/>
      <c r="Q494" s="193"/>
      <c r="R494" s="193"/>
      <c r="S494" s="193"/>
      <c r="T494" s="193"/>
      <c r="U494" s="193"/>
      <c r="V494" s="193"/>
      <c r="W494" s="193"/>
      <c r="X494" s="193"/>
      <c r="Y494" s="193"/>
      <c r="Z494" s="193"/>
      <c r="AA494" s="193"/>
      <c r="AB494" s="193"/>
      <c r="AC494" s="193"/>
      <c r="AD494" s="193"/>
      <c r="AE494" s="193"/>
      <c r="AF494" s="193"/>
      <c r="AG494" s="193"/>
      <c r="AH494" s="193"/>
      <c r="AI494" s="193"/>
      <c r="AJ494" s="193"/>
      <c r="AK494" s="193"/>
      <c r="AL494" s="193"/>
      <c r="AM494" s="193"/>
      <c r="AN494" s="193"/>
      <c r="AO494" s="193"/>
      <c r="AP494" s="193"/>
      <c r="AQ494" s="193"/>
      <c r="AR494" s="193"/>
      <c r="AS494" s="193"/>
      <c r="AT494" s="193"/>
      <c r="AU494" s="193"/>
      <c r="AV494" s="193"/>
      <c r="AW494" s="193"/>
      <c r="AX494" s="193"/>
      <c r="AY494" s="193"/>
      <c r="AZ494" s="193"/>
      <c r="BA494" s="193"/>
      <c r="BB494" s="193"/>
      <c r="BC494" s="193"/>
      <c r="BD494" s="193"/>
      <c r="BE494" s="193"/>
      <c r="BF494" s="193"/>
      <c r="BG494" s="193"/>
      <c r="BH494" s="193"/>
      <c r="BI494" s="193"/>
      <c r="BJ494" s="193"/>
      <c r="BK494" s="193"/>
      <c r="BL494" s="193"/>
      <c r="BM494" s="193"/>
      <c r="BN494" s="193"/>
      <c r="BO494" s="193"/>
      <c r="BP494" s="193"/>
      <c r="BQ494" s="193"/>
      <c r="BR494" s="193"/>
      <c r="BS494" s="193"/>
      <c r="BT494" s="193"/>
      <c r="BU494" s="193"/>
      <c r="BV494" s="193"/>
      <c r="BW494" s="193"/>
      <c r="BX494" s="193"/>
      <c r="BY494" s="193"/>
      <c r="BZ494" s="193"/>
      <c r="CA494" s="193"/>
      <c r="CB494" s="193"/>
      <c r="CC494" s="193"/>
      <c r="CD494" s="193"/>
      <c r="CE494" s="193"/>
      <c r="CF494" s="193"/>
      <c r="CG494" s="193"/>
    </row>
    <row r="495" spans="2:85" x14ac:dyDescent="0.2">
      <c r="B495" s="193"/>
      <c r="C495" s="193"/>
      <c r="D495" s="193"/>
      <c r="E495" s="193"/>
      <c r="F495" s="193"/>
      <c r="G495" s="193"/>
      <c r="H495" s="193"/>
      <c r="I495" s="193"/>
      <c r="J495" s="193"/>
      <c r="K495" s="193"/>
      <c r="L495" s="193"/>
      <c r="M495" s="193"/>
      <c r="N495" s="193"/>
      <c r="O495" s="193"/>
      <c r="P495" s="193"/>
      <c r="Q495" s="193"/>
      <c r="R495" s="193"/>
      <c r="S495" s="193"/>
      <c r="T495" s="193"/>
      <c r="U495" s="193"/>
      <c r="V495" s="193"/>
      <c r="W495" s="193"/>
      <c r="X495" s="193"/>
      <c r="Y495" s="193"/>
      <c r="Z495" s="193"/>
      <c r="AA495" s="193"/>
      <c r="AB495" s="193"/>
      <c r="AC495" s="193"/>
      <c r="AD495" s="193"/>
      <c r="AE495" s="193"/>
      <c r="AF495" s="193"/>
      <c r="AG495" s="193"/>
      <c r="AH495" s="193"/>
      <c r="AI495" s="193"/>
      <c r="AJ495" s="193"/>
      <c r="AK495" s="193"/>
      <c r="AL495" s="193"/>
      <c r="AM495" s="193"/>
      <c r="AN495" s="193"/>
      <c r="AO495" s="193"/>
      <c r="AP495" s="193"/>
      <c r="AQ495" s="193"/>
      <c r="AR495" s="193"/>
      <c r="AS495" s="193"/>
      <c r="AT495" s="193"/>
      <c r="AU495" s="193"/>
      <c r="AV495" s="193"/>
      <c r="AW495" s="193"/>
      <c r="AX495" s="193"/>
      <c r="AY495" s="193"/>
      <c r="AZ495" s="193"/>
      <c r="BA495" s="193"/>
      <c r="BB495" s="193"/>
      <c r="BC495" s="193"/>
      <c r="BD495" s="193"/>
      <c r="BE495" s="193"/>
      <c r="BF495" s="193"/>
      <c r="BG495" s="193"/>
      <c r="BH495" s="193"/>
      <c r="BI495" s="193"/>
      <c r="BJ495" s="193"/>
      <c r="BK495" s="193"/>
      <c r="BL495" s="193"/>
      <c r="BM495" s="193"/>
      <c r="BN495" s="193"/>
      <c r="BO495" s="193"/>
      <c r="BP495" s="193"/>
      <c r="BQ495" s="193"/>
      <c r="BR495" s="193"/>
      <c r="BS495" s="193"/>
      <c r="BT495" s="193"/>
      <c r="BU495" s="193"/>
      <c r="BV495" s="193"/>
      <c r="BW495" s="193"/>
      <c r="BX495" s="193"/>
      <c r="BY495" s="193"/>
      <c r="BZ495" s="193"/>
      <c r="CA495" s="193"/>
      <c r="CB495" s="193"/>
      <c r="CC495" s="193"/>
      <c r="CD495" s="193"/>
      <c r="CE495" s="193"/>
      <c r="CF495" s="193"/>
      <c r="CG495" s="193"/>
    </row>
    <row r="496" spans="2:85" x14ac:dyDescent="0.2">
      <c r="B496" s="193"/>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193"/>
      <c r="AL496" s="193"/>
      <c r="AM496" s="193"/>
      <c r="AN496" s="193"/>
      <c r="AO496" s="193"/>
      <c r="AP496" s="193"/>
      <c r="AQ496" s="193"/>
      <c r="AR496" s="193"/>
      <c r="AS496" s="193"/>
      <c r="AT496" s="193"/>
      <c r="AU496" s="193"/>
      <c r="AV496" s="193"/>
      <c r="AW496" s="193"/>
      <c r="AX496" s="193"/>
      <c r="AY496" s="193"/>
      <c r="AZ496" s="193"/>
      <c r="BA496" s="193"/>
      <c r="BB496" s="193"/>
      <c r="BC496" s="193"/>
      <c r="BD496" s="193"/>
      <c r="BE496" s="193"/>
      <c r="BF496" s="193"/>
      <c r="BG496" s="193"/>
      <c r="BH496" s="193"/>
      <c r="BI496" s="193"/>
      <c r="BJ496" s="193"/>
      <c r="BK496" s="193"/>
      <c r="BL496" s="193"/>
      <c r="BM496" s="193"/>
      <c r="BN496" s="193"/>
      <c r="BO496" s="193"/>
      <c r="BP496" s="193"/>
      <c r="BQ496" s="193"/>
      <c r="BR496" s="193"/>
      <c r="BS496" s="193"/>
      <c r="BT496" s="193"/>
      <c r="BU496" s="193"/>
      <c r="BV496" s="193"/>
      <c r="BW496" s="193"/>
      <c r="BX496" s="193"/>
      <c r="BY496" s="193"/>
      <c r="BZ496" s="193"/>
      <c r="CA496" s="193"/>
      <c r="CB496" s="193"/>
      <c r="CC496" s="193"/>
      <c r="CD496" s="193"/>
      <c r="CE496" s="193"/>
      <c r="CF496" s="193"/>
      <c r="CG496" s="193"/>
    </row>
    <row r="497" spans="2:85" x14ac:dyDescent="0.2">
      <c r="B497" s="193"/>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c r="AG497" s="193"/>
      <c r="AH497" s="193"/>
      <c r="AI497" s="193"/>
      <c r="AJ497" s="193"/>
      <c r="AK497" s="193"/>
      <c r="AL497" s="193"/>
      <c r="AM497" s="193"/>
      <c r="AN497" s="193"/>
      <c r="AO497" s="193"/>
      <c r="AP497" s="193"/>
      <c r="AQ497" s="193"/>
      <c r="AR497" s="193"/>
      <c r="AS497" s="193"/>
      <c r="AT497" s="193"/>
      <c r="AU497" s="193"/>
      <c r="AV497" s="193"/>
      <c r="AW497" s="193"/>
      <c r="AX497" s="193"/>
      <c r="AY497" s="193"/>
      <c r="AZ497" s="193"/>
      <c r="BA497" s="193"/>
      <c r="BB497" s="193"/>
      <c r="BC497" s="193"/>
      <c r="BD497" s="193"/>
      <c r="BE497" s="193"/>
      <c r="BF497" s="193"/>
      <c r="BG497" s="193"/>
      <c r="BH497" s="193"/>
      <c r="BI497" s="193"/>
      <c r="BJ497" s="193"/>
      <c r="BK497" s="193"/>
      <c r="BL497" s="193"/>
      <c r="BM497" s="193"/>
      <c r="BN497" s="193"/>
      <c r="BO497" s="193"/>
      <c r="BP497" s="193"/>
      <c r="BQ497" s="193"/>
      <c r="BR497" s="193"/>
      <c r="BS497" s="193"/>
      <c r="BT497" s="193"/>
      <c r="BU497" s="193"/>
      <c r="BV497" s="193"/>
      <c r="BW497" s="193"/>
      <c r="BX497" s="193"/>
      <c r="BY497" s="193"/>
      <c r="BZ497" s="193"/>
      <c r="CA497" s="193"/>
      <c r="CB497" s="193"/>
      <c r="CC497" s="193"/>
      <c r="CD497" s="193"/>
      <c r="CE497" s="193"/>
      <c r="CF497" s="193"/>
      <c r="CG497" s="193"/>
    </row>
    <row r="498" spans="2:85" x14ac:dyDescent="0.2">
      <c r="B498" s="193"/>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193"/>
      <c r="AL498" s="193"/>
      <c r="AM498" s="193"/>
      <c r="AN498" s="193"/>
      <c r="AO498" s="193"/>
      <c r="AP498" s="193"/>
      <c r="AQ498" s="193"/>
      <c r="AR498" s="193"/>
      <c r="AS498" s="193"/>
      <c r="AT498" s="193"/>
      <c r="AU498" s="193"/>
      <c r="AV498" s="193"/>
      <c r="AW498" s="193"/>
      <c r="AX498" s="193"/>
      <c r="AY498" s="193"/>
      <c r="AZ498" s="193"/>
      <c r="BA498" s="193"/>
      <c r="BB498" s="193"/>
      <c r="BC498" s="193"/>
      <c r="BD498" s="193"/>
      <c r="BE498" s="193"/>
      <c r="BF498" s="193"/>
      <c r="BG498" s="193"/>
      <c r="BH498" s="193"/>
      <c r="BI498" s="193"/>
      <c r="BJ498" s="193"/>
      <c r="BK498" s="193"/>
      <c r="BL498" s="193"/>
      <c r="BM498" s="193"/>
      <c r="BN498" s="193"/>
      <c r="BO498" s="193"/>
      <c r="BP498" s="193"/>
      <c r="BQ498" s="193"/>
      <c r="BR498" s="193"/>
      <c r="BS498" s="193"/>
      <c r="BT498" s="193"/>
      <c r="BU498" s="193"/>
      <c r="BV498" s="193"/>
      <c r="BW498" s="193"/>
      <c r="BX498" s="193"/>
      <c r="BY498" s="193"/>
      <c r="BZ498" s="193"/>
      <c r="CA498" s="193"/>
      <c r="CB498" s="193"/>
      <c r="CC498" s="193"/>
      <c r="CD498" s="193"/>
      <c r="CE498" s="193"/>
      <c r="CF498" s="193"/>
      <c r="CG498" s="193"/>
    </row>
    <row r="499" spans="2:85" x14ac:dyDescent="0.2">
      <c r="B499" s="193"/>
      <c r="C499" s="193"/>
      <c r="D499" s="193"/>
      <c r="E499" s="193"/>
      <c r="F499" s="193"/>
      <c r="G499" s="193"/>
      <c r="H499" s="193"/>
      <c r="I499" s="193"/>
      <c r="J499" s="193"/>
      <c r="K499" s="193"/>
      <c r="L499" s="193"/>
      <c r="M499" s="193"/>
      <c r="N499" s="193"/>
      <c r="O499" s="193"/>
      <c r="P499" s="193"/>
      <c r="Q499" s="193"/>
      <c r="R499" s="193"/>
      <c r="S499" s="193"/>
      <c r="T499" s="193"/>
      <c r="U499" s="193"/>
      <c r="V499" s="193"/>
      <c r="W499" s="193"/>
      <c r="X499" s="193"/>
      <c r="Y499" s="193"/>
      <c r="Z499" s="193"/>
      <c r="AA499" s="193"/>
      <c r="AB499" s="193"/>
      <c r="AC499" s="193"/>
      <c r="AD499" s="193"/>
      <c r="AE499" s="193"/>
      <c r="AF499" s="193"/>
      <c r="AG499" s="193"/>
      <c r="AH499" s="193"/>
      <c r="AI499" s="193"/>
      <c r="AJ499" s="193"/>
      <c r="AK499" s="193"/>
      <c r="AL499" s="193"/>
      <c r="AM499" s="193"/>
      <c r="AN499" s="193"/>
      <c r="AO499" s="193"/>
      <c r="AP499" s="193"/>
      <c r="AQ499" s="193"/>
      <c r="AR499" s="193"/>
      <c r="AS499" s="193"/>
      <c r="AT499" s="193"/>
      <c r="AU499" s="193"/>
      <c r="AV499" s="193"/>
      <c r="AW499" s="193"/>
      <c r="AX499" s="193"/>
      <c r="AY499" s="193"/>
      <c r="AZ499" s="193"/>
      <c r="BA499" s="193"/>
      <c r="BB499" s="193"/>
      <c r="BC499" s="193"/>
      <c r="BD499" s="193"/>
      <c r="BE499" s="193"/>
      <c r="BF499" s="193"/>
      <c r="BG499" s="193"/>
      <c r="BH499" s="193"/>
      <c r="BI499" s="193"/>
      <c r="BJ499" s="193"/>
      <c r="BK499" s="193"/>
      <c r="BL499" s="193"/>
      <c r="BM499" s="193"/>
      <c r="BN499" s="193"/>
      <c r="BO499" s="193"/>
      <c r="BP499" s="193"/>
      <c r="BQ499" s="193"/>
      <c r="BR499" s="193"/>
      <c r="BS499" s="193"/>
      <c r="BT499" s="193"/>
      <c r="BU499" s="193"/>
      <c r="BV499" s="193"/>
      <c r="BW499" s="193"/>
      <c r="BX499" s="193"/>
      <c r="BY499" s="193"/>
      <c r="BZ499" s="193"/>
      <c r="CA499" s="193"/>
      <c r="CB499" s="193"/>
      <c r="CC499" s="193"/>
      <c r="CD499" s="193"/>
      <c r="CE499" s="193"/>
      <c r="CF499" s="193"/>
      <c r="CG499" s="193"/>
    </row>
    <row r="500" spans="2:85" x14ac:dyDescent="0.2">
      <c r="B500" s="193"/>
      <c r="C500" s="193"/>
      <c r="D500" s="193"/>
      <c r="E500" s="193"/>
      <c r="F500" s="193"/>
      <c r="G500" s="193"/>
      <c r="H500" s="193"/>
      <c r="I500" s="193"/>
      <c r="J500" s="193"/>
      <c r="K500" s="193"/>
      <c r="L500" s="193"/>
      <c r="M500" s="193"/>
      <c r="N500" s="193"/>
      <c r="O500" s="193"/>
      <c r="P500" s="193"/>
      <c r="Q500" s="193"/>
      <c r="R500" s="193"/>
      <c r="S500" s="193"/>
      <c r="T500" s="193"/>
      <c r="U500" s="193"/>
      <c r="V500" s="193"/>
      <c r="W500" s="193"/>
      <c r="X500" s="193"/>
      <c r="Y500" s="193"/>
      <c r="Z500" s="193"/>
      <c r="AA500" s="193"/>
      <c r="AB500" s="193"/>
      <c r="AC500" s="193"/>
      <c r="AD500" s="193"/>
      <c r="AE500" s="193"/>
      <c r="AF500" s="193"/>
      <c r="AG500" s="193"/>
      <c r="AH500" s="193"/>
      <c r="AI500" s="193"/>
      <c r="AJ500" s="193"/>
      <c r="AK500" s="193"/>
      <c r="AL500" s="193"/>
      <c r="AM500" s="193"/>
      <c r="AN500" s="193"/>
      <c r="AO500" s="193"/>
      <c r="AP500" s="193"/>
      <c r="AQ500" s="193"/>
      <c r="AR500" s="193"/>
      <c r="AS500" s="193"/>
      <c r="AT500" s="193"/>
      <c r="AU500" s="193"/>
      <c r="AV500" s="193"/>
      <c r="AW500" s="193"/>
      <c r="AX500" s="193"/>
      <c r="AY500" s="193"/>
      <c r="AZ500" s="193"/>
      <c r="BA500" s="193"/>
      <c r="BB500" s="193"/>
      <c r="BC500" s="193"/>
      <c r="BD500" s="193"/>
      <c r="BE500" s="193"/>
      <c r="BF500" s="193"/>
      <c r="BG500" s="193"/>
      <c r="BH500" s="193"/>
      <c r="BI500" s="193"/>
      <c r="BJ500" s="193"/>
      <c r="BK500" s="193"/>
      <c r="BL500" s="193"/>
      <c r="BM500" s="193"/>
      <c r="BN500" s="193"/>
      <c r="BO500" s="193"/>
      <c r="BP500" s="193"/>
      <c r="BQ500" s="193"/>
      <c r="BR500" s="193"/>
      <c r="BS500" s="193"/>
      <c r="BT500" s="193"/>
      <c r="BU500" s="193"/>
      <c r="BV500" s="193"/>
      <c r="BW500" s="193"/>
      <c r="BX500" s="193"/>
      <c r="BY500" s="193"/>
      <c r="BZ500" s="193"/>
      <c r="CA500" s="193"/>
      <c r="CB500" s="193"/>
      <c r="CC500" s="193"/>
      <c r="CD500" s="193"/>
      <c r="CE500" s="193"/>
      <c r="CF500" s="193"/>
      <c r="CG500" s="193"/>
    </row>
    <row r="501" spans="2:85" x14ac:dyDescent="0.2">
      <c r="B501" s="193"/>
      <c r="C501" s="193"/>
      <c r="D501" s="193"/>
      <c r="E501" s="193"/>
      <c r="F501" s="193"/>
      <c r="G501" s="193"/>
      <c r="H501" s="193"/>
      <c r="I501" s="193"/>
      <c r="J501" s="193"/>
      <c r="K501" s="193"/>
      <c r="L501" s="193"/>
      <c r="M501" s="193"/>
      <c r="N501" s="193"/>
      <c r="O501" s="193"/>
      <c r="P501" s="193"/>
      <c r="Q501" s="193"/>
      <c r="R501" s="193"/>
      <c r="S501" s="193"/>
      <c r="T501" s="193"/>
      <c r="U501" s="193"/>
      <c r="V501" s="193"/>
      <c r="W501" s="193"/>
      <c r="X501" s="193"/>
      <c r="Y501" s="193"/>
      <c r="Z501" s="193"/>
      <c r="AA501" s="193"/>
      <c r="AB501" s="193"/>
      <c r="AC501" s="193"/>
      <c r="AD501" s="193"/>
      <c r="AE501" s="193"/>
      <c r="AF501" s="193"/>
      <c r="AG501" s="193"/>
      <c r="AH501" s="193"/>
      <c r="AI501" s="193"/>
      <c r="AJ501" s="193"/>
      <c r="AK501" s="193"/>
      <c r="AL501" s="193"/>
      <c r="AM501" s="193"/>
      <c r="AN501" s="193"/>
      <c r="AO501" s="193"/>
      <c r="AP501" s="193"/>
      <c r="AQ501" s="193"/>
      <c r="AR501" s="193"/>
      <c r="AS501" s="193"/>
      <c r="AT501" s="193"/>
      <c r="AU501" s="193"/>
      <c r="AV501" s="193"/>
      <c r="AW501" s="193"/>
      <c r="AX501" s="193"/>
      <c r="AY501" s="193"/>
      <c r="AZ501" s="193"/>
      <c r="BA501" s="193"/>
      <c r="BB501" s="193"/>
      <c r="BC501" s="193"/>
      <c r="BD501" s="193"/>
      <c r="BE501" s="193"/>
      <c r="BF501" s="193"/>
      <c r="BG501" s="193"/>
      <c r="BH501" s="193"/>
      <c r="BI501" s="193"/>
      <c r="BJ501" s="193"/>
      <c r="BK501" s="193"/>
      <c r="BL501" s="193"/>
      <c r="BM501" s="193"/>
      <c r="BN501" s="193"/>
      <c r="BO501" s="193"/>
      <c r="BP501" s="193"/>
      <c r="BQ501" s="193"/>
      <c r="BR501" s="193"/>
      <c r="BS501" s="193"/>
      <c r="BT501" s="193"/>
      <c r="BU501" s="193"/>
      <c r="BV501" s="193"/>
      <c r="BW501" s="193"/>
      <c r="BX501" s="193"/>
      <c r="BY501" s="193"/>
      <c r="BZ501" s="193"/>
      <c r="CA501" s="193"/>
      <c r="CB501" s="193"/>
      <c r="CC501" s="193"/>
      <c r="CD501" s="193"/>
      <c r="CE501" s="193"/>
      <c r="CF501" s="193"/>
      <c r="CG501" s="193"/>
    </row>
    <row r="502" spans="2:85" x14ac:dyDescent="0.2">
      <c r="B502" s="193"/>
      <c r="C502" s="193"/>
      <c r="D502" s="193"/>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c r="AA502" s="193"/>
      <c r="AB502" s="193"/>
      <c r="AC502" s="193"/>
      <c r="AD502" s="193"/>
      <c r="AE502" s="193"/>
      <c r="AF502" s="193"/>
      <c r="AG502" s="193"/>
      <c r="AH502" s="193"/>
      <c r="AI502" s="193"/>
      <c r="AJ502" s="193"/>
      <c r="AK502" s="193"/>
      <c r="AL502" s="193"/>
      <c r="AM502" s="193"/>
      <c r="AN502" s="193"/>
      <c r="AO502" s="193"/>
      <c r="AP502" s="193"/>
      <c r="AQ502" s="193"/>
      <c r="AR502" s="193"/>
      <c r="AS502" s="193"/>
      <c r="AT502" s="193"/>
      <c r="AU502" s="193"/>
      <c r="AV502" s="193"/>
      <c r="AW502" s="193"/>
      <c r="AX502" s="193"/>
      <c r="AY502" s="193"/>
      <c r="AZ502" s="193"/>
      <c r="BA502" s="193"/>
      <c r="BB502" s="193"/>
      <c r="BC502" s="193"/>
      <c r="BD502" s="193"/>
      <c r="BE502" s="193"/>
      <c r="BF502" s="193"/>
      <c r="BG502" s="193"/>
      <c r="BH502" s="193"/>
      <c r="BI502" s="193"/>
      <c r="BJ502" s="193"/>
      <c r="BK502" s="193"/>
      <c r="BL502" s="193"/>
      <c r="BM502" s="193"/>
      <c r="BN502" s="193"/>
      <c r="BO502" s="193"/>
      <c r="BP502" s="193"/>
      <c r="BQ502" s="193"/>
      <c r="BR502" s="193"/>
      <c r="BS502" s="193"/>
      <c r="BT502" s="193"/>
      <c r="BU502" s="193"/>
      <c r="BV502" s="193"/>
      <c r="BW502" s="193"/>
      <c r="BX502" s="193"/>
      <c r="BY502" s="193"/>
      <c r="BZ502" s="193"/>
      <c r="CA502" s="193"/>
      <c r="CB502" s="193"/>
      <c r="CC502" s="193"/>
      <c r="CD502" s="193"/>
      <c r="CE502" s="193"/>
      <c r="CF502" s="193"/>
      <c r="CG502" s="193"/>
    </row>
    <row r="503" spans="2:85" x14ac:dyDescent="0.2">
      <c r="B503" s="193"/>
      <c r="C503" s="193"/>
      <c r="D503" s="193"/>
      <c r="E503" s="193"/>
      <c r="F503" s="193"/>
      <c r="G503" s="193"/>
      <c r="H503" s="193"/>
      <c r="I503" s="193"/>
      <c r="J503" s="193"/>
      <c r="K503" s="193"/>
      <c r="L503" s="193"/>
      <c r="M503" s="193"/>
      <c r="N503" s="193"/>
      <c r="O503" s="193"/>
      <c r="P503" s="193"/>
      <c r="Q503" s="193"/>
      <c r="R503" s="193"/>
      <c r="S503" s="193"/>
      <c r="T503" s="193"/>
      <c r="U503" s="193"/>
      <c r="V503" s="193"/>
      <c r="W503" s="193"/>
      <c r="X503" s="193"/>
      <c r="Y503" s="193"/>
      <c r="Z503" s="193"/>
      <c r="AA503" s="193"/>
      <c r="AB503" s="193"/>
      <c r="AC503" s="193"/>
      <c r="AD503" s="193"/>
      <c r="AE503" s="193"/>
      <c r="AF503" s="193"/>
      <c r="AG503" s="193"/>
      <c r="AH503" s="193"/>
      <c r="AI503" s="193"/>
      <c r="AJ503" s="193"/>
      <c r="AK503" s="193"/>
      <c r="AL503" s="193"/>
      <c r="AM503" s="193"/>
      <c r="AN503" s="193"/>
      <c r="AO503" s="193"/>
      <c r="AP503" s="193"/>
      <c r="AQ503" s="193"/>
      <c r="AR503" s="193"/>
      <c r="AS503" s="193"/>
      <c r="AT503" s="193"/>
      <c r="AU503" s="193"/>
      <c r="AV503" s="193"/>
      <c r="AW503" s="193"/>
      <c r="AX503" s="193"/>
      <c r="AY503" s="193"/>
      <c r="AZ503" s="193"/>
      <c r="BA503" s="193"/>
      <c r="BB503" s="193"/>
      <c r="BC503" s="193"/>
      <c r="BD503" s="193"/>
      <c r="BE503" s="193"/>
      <c r="BF503" s="193"/>
      <c r="BG503" s="193"/>
      <c r="BH503" s="193"/>
      <c r="BI503" s="193"/>
      <c r="BJ503" s="193"/>
      <c r="BK503" s="193"/>
      <c r="BL503" s="193"/>
      <c r="BM503" s="193"/>
      <c r="BN503" s="193"/>
      <c r="BO503" s="193"/>
      <c r="BP503" s="193"/>
      <c r="BQ503" s="193"/>
      <c r="BR503" s="193"/>
      <c r="BS503" s="193"/>
      <c r="BT503" s="193"/>
      <c r="BU503" s="193"/>
      <c r="BV503" s="193"/>
      <c r="BW503" s="193"/>
      <c r="BX503" s="193"/>
      <c r="BY503" s="193"/>
      <c r="BZ503" s="193"/>
      <c r="CA503" s="193"/>
      <c r="CB503" s="193"/>
      <c r="CC503" s="193"/>
      <c r="CD503" s="193"/>
      <c r="CE503" s="193"/>
      <c r="CF503" s="193"/>
      <c r="CG503" s="193"/>
    </row>
    <row r="504" spans="2:85" x14ac:dyDescent="0.2">
      <c r="B504" s="193"/>
      <c r="C504" s="193"/>
      <c r="D504" s="193"/>
      <c r="E504" s="193"/>
      <c r="F504" s="193"/>
      <c r="G504" s="193"/>
      <c r="H504" s="193"/>
      <c r="I504" s="193"/>
      <c r="J504" s="193"/>
      <c r="K504" s="193"/>
      <c r="L504" s="193"/>
      <c r="M504" s="193"/>
      <c r="N504" s="193"/>
      <c r="O504" s="193"/>
      <c r="P504" s="193"/>
      <c r="Q504" s="193"/>
      <c r="R504" s="193"/>
      <c r="S504" s="193"/>
      <c r="T504" s="193"/>
      <c r="U504" s="193"/>
      <c r="V504" s="193"/>
      <c r="W504" s="193"/>
      <c r="X504" s="193"/>
      <c r="Y504" s="193"/>
      <c r="Z504" s="193"/>
      <c r="AA504" s="193"/>
      <c r="AB504" s="193"/>
      <c r="AC504" s="193"/>
      <c r="AD504" s="193"/>
      <c r="AE504" s="193"/>
      <c r="AF504" s="193"/>
      <c r="AG504" s="193"/>
      <c r="AH504" s="193"/>
      <c r="AI504" s="193"/>
      <c r="AJ504" s="193"/>
      <c r="AK504" s="193"/>
      <c r="AL504" s="193"/>
      <c r="AM504" s="193"/>
      <c r="AN504" s="193"/>
      <c r="AO504" s="193"/>
      <c r="AP504" s="193"/>
      <c r="AQ504" s="193"/>
      <c r="AR504" s="193"/>
      <c r="AS504" s="193"/>
      <c r="AT504" s="193"/>
      <c r="AU504" s="193"/>
      <c r="AV504" s="193"/>
      <c r="AW504" s="193"/>
      <c r="AX504" s="193"/>
      <c r="AY504" s="193"/>
      <c r="AZ504" s="193"/>
      <c r="BA504" s="193"/>
      <c r="BB504" s="193"/>
      <c r="BC504" s="193"/>
      <c r="BD504" s="193"/>
      <c r="BE504" s="193"/>
      <c r="BF504" s="193"/>
      <c r="BG504" s="193"/>
      <c r="BH504" s="193"/>
      <c r="BI504" s="193"/>
      <c r="BJ504" s="193"/>
      <c r="BK504" s="193"/>
      <c r="BL504" s="193"/>
      <c r="BM504" s="193"/>
      <c r="BN504" s="193"/>
      <c r="BO504" s="193"/>
      <c r="BP504" s="193"/>
      <c r="BQ504" s="193"/>
      <c r="BR504" s="193"/>
      <c r="BS504" s="193"/>
      <c r="BT504" s="193"/>
      <c r="BU504" s="193"/>
      <c r="BV504" s="193"/>
      <c r="BW504" s="193"/>
      <c r="BX504" s="193"/>
      <c r="BY504" s="193"/>
      <c r="BZ504" s="193"/>
      <c r="CA504" s="193"/>
      <c r="CB504" s="193"/>
      <c r="CC504" s="193"/>
      <c r="CD504" s="193"/>
      <c r="CE504" s="193"/>
      <c r="CF504" s="193"/>
      <c r="CG504" s="193"/>
    </row>
    <row r="505" spans="2:85" x14ac:dyDescent="0.2">
      <c r="B505" s="193"/>
      <c r="C505" s="193"/>
      <c r="D505" s="193"/>
      <c r="E505" s="193"/>
      <c r="F505" s="193"/>
      <c r="G505" s="193"/>
      <c r="H505" s="193"/>
      <c r="I505" s="193"/>
      <c r="J505" s="193"/>
      <c r="K505" s="193"/>
      <c r="L505" s="193"/>
      <c r="M505" s="193"/>
      <c r="N505" s="193"/>
      <c r="O505" s="193"/>
      <c r="P505" s="193"/>
      <c r="Q505" s="193"/>
      <c r="R505" s="193"/>
      <c r="S505" s="193"/>
      <c r="T505" s="193"/>
      <c r="U505" s="193"/>
      <c r="V505" s="193"/>
      <c r="W505" s="193"/>
      <c r="X505" s="193"/>
      <c r="Y505" s="193"/>
      <c r="Z505" s="193"/>
      <c r="AA505" s="193"/>
      <c r="AB505" s="193"/>
      <c r="AC505" s="193"/>
      <c r="AD505" s="193"/>
      <c r="AE505" s="193"/>
      <c r="AF505" s="193"/>
      <c r="AG505" s="193"/>
      <c r="AH505" s="193"/>
      <c r="AI505" s="193"/>
      <c r="AJ505" s="193"/>
      <c r="AK505" s="193"/>
      <c r="AL505" s="193"/>
      <c r="AM505" s="193"/>
      <c r="AN505" s="193"/>
      <c r="AO505" s="193"/>
      <c r="AP505" s="193"/>
      <c r="AQ505" s="193"/>
      <c r="AR505" s="193"/>
      <c r="AS505" s="193"/>
      <c r="AT505" s="193"/>
      <c r="AU505" s="193"/>
      <c r="AV505" s="193"/>
      <c r="AW505" s="193"/>
      <c r="AX505" s="193"/>
      <c r="AY505" s="193"/>
      <c r="AZ505" s="193"/>
      <c r="BA505" s="193"/>
      <c r="BB505" s="193"/>
      <c r="BC505" s="193"/>
      <c r="BD505" s="193"/>
      <c r="BE505" s="193"/>
      <c r="BF505" s="193"/>
      <c r="BG505" s="193"/>
      <c r="BH505" s="193"/>
      <c r="BI505" s="193"/>
      <c r="BJ505" s="193"/>
      <c r="BK505" s="193"/>
      <c r="BL505" s="193"/>
      <c r="BM505" s="193"/>
      <c r="BN505" s="193"/>
      <c r="BO505" s="193"/>
      <c r="BP505" s="193"/>
      <c r="BQ505" s="193"/>
      <c r="BR505" s="193"/>
      <c r="BS505" s="193"/>
      <c r="BT505" s="193"/>
      <c r="BU505" s="193"/>
      <c r="BV505" s="193"/>
      <c r="BW505" s="193"/>
      <c r="BX505" s="193"/>
      <c r="BY505" s="193"/>
      <c r="BZ505" s="193"/>
      <c r="CA505" s="193"/>
      <c r="CB505" s="193"/>
      <c r="CC505" s="193"/>
      <c r="CD505" s="193"/>
      <c r="CE505" s="193"/>
      <c r="CF505" s="193"/>
      <c r="CG505" s="193"/>
    </row>
    <row r="506" spans="2:85" x14ac:dyDescent="0.2">
      <c r="B506" s="193"/>
      <c r="C506" s="193"/>
      <c r="D506" s="193"/>
      <c r="E506" s="193"/>
      <c r="F506" s="193"/>
      <c r="G506" s="193"/>
      <c r="H506" s="193"/>
      <c r="I506" s="193"/>
      <c r="J506" s="193"/>
      <c r="K506" s="193"/>
      <c r="L506" s="193"/>
      <c r="M506" s="193"/>
      <c r="N506" s="193"/>
      <c r="O506" s="193"/>
      <c r="P506" s="193"/>
      <c r="Q506" s="193"/>
      <c r="R506" s="193"/>
      <c r="S506" s="193"/>
      <c r="T506" s="193"/>
      <c r="U506" s="193"/>
      <c r="V506" s="193"/>
      <c r="W506" s="193"/>
      <c r="X506" s="193"/>
      <c r="Y506" s="193"/>
      <c r="Z506" s="193"/>
      <c r="AA506" s="193"/>
      <c r="AB506" s="193"/>
      <c r="AC506" s="193"/>
      <c r="AD506" s="193"/>
      <c r="AE506" s="193"/>
      <c r="AF506" s="193"/>
      <c r="AG506" s="193"/>
      <c r="AH506" s="193"/>
      <c r="AI506" s="193"/>
      <c r="AJ506" s="193"/>
      <c r="AK506" s="193"/>
      <c r="AL506" s="193"/>
      <c r="AM506" s="193"/>
      <c r="AN506" s="193"/>
      <c r="AO506" s="193"/>
      <c r="AP506" s="193"/>
      <c r="AQ506" s="193"/>
      <c r="AR506" s="193"/>
      <c r="AS506" s="193"/>
      <c r="AT506" s="193"/>
      <c r="AU506" s="193"/>
      <c r="AV506" s="193"/>
      <c r="AW506" s="193"/>
      <c r="AX506" s="193"/>
      <c r="AY506" s="193"/>
      <c r="AZ506" s="193"/>
      <c r="BA506" s="193"/>
      <c r="BB506" s="193"/>
      <c r="BC506" s="193"/>
      <c r="BD506" s="193"/>
      <c r="BE506" s="193"/>
      <c r="BF506" s="193"/>
      <c r="BG506" s="193"/>
      <c r="BH506" s="193"/>
      <c r="BI506" s="193"/>
      <c r="BJ506" s="193"/>
      <c r="BK506" s="193"/>
      <c r="BL506" s="193"/>
      <c r="BM506" s="193"/>
      <c r="BN506" s="193"/>
      <c r="BO506" s="193"/>
      <c r="BP506" s="193"/>
      <c r="BQ506" s="193"/>
      <c r="BR506" s="193"/>
      <c r="BS506" s="193"/>
      <c r="BT506" s="193"/>
      <c r="BU506" s="193"/>
      <c r="BV506" s="193"/>
      <c r="BW506" s="193"/>
      <c r="BX506" s="193"/>
      <c r="BY506" s="193"/>
      <c r="BZ506" s="193"/>
      <c r="CA506" s="193"/>
      <c r="CB506" s="193"/>
      <c r="CC506" s="193"/>
      <c r="CD506" s="193"/>
      <c r="CE506" s="193"/>
      <c r="CF506" s="193"/>
      <c r="CG506" s="193"/>
    </row>
    <row r="507" spans="2:85" x14ac:dyDescent="0.2">
      <c r="B507" s="193"/>
      <c r="C507" s="193"/>
      <c r="D507" s="193"/>
      <c r="E507" s="193"/>
      <c r="F507" s="193"/>
      <c r="G507" s="193"/>
      <c r="H507" s="193"/>
      <c r="I507" s="193"/>
      <c r="J507" s="193"/>
      <c r="K507" s="193"/>
      <c r="L507" s="193"/>
      <c r="M507" s="193"/>
      <c r="N507" s="193"/>
      <c r="O507" s="193"/>
      <c r="P507" s="193"/>
      <c r="Q507" s="193"/>
      <c r="R507" s="193"/>
      <c r="S507" s="193"/>
      <c r="T507" s="193"/>
      <c r="U507" s="193"/>
      <c r="V507" s="193"/>
      <c r="W507" s="193"/>
      <c r="X507" s="193"/>
      <c r="Y507" s="193"/>
      <c r="Z507" s="193"/>
      <c r="AA507" s="193"/>
      <c r="AB507" s="193"/>
      <c r="AC507" s="193"/>
      <c r="AD507" s="193"/>
      <c r="AE507" s="193"/>
      <c r="AF507" s="193"/>
      <c r="AG507" s="193"/>
      <c r="AH507" s="193"/>
      <c r="AI507" s="193"/>
      <c r="AJ507" s="193"/>
      <c r="AK507" s="193"/>
      <c r="AL507" s="193"/>
      <c r="AM507" s="193"/>
      <c r="AN507" s="193"/>
      <c r="AO507" s="193"/>
      <c r="AP507" s="193"/>
      <c r="AQ507" s="193"/>
      <c r="AR507" s="193"/>
      <c r="AS507" s="193"/>
      <c r="AT507" s="193"/>
      <c r="AU507" s="193"/>
      <c r="AV507" s="193"/>
      <c r="AW507" s="193"/>
      <c r="AX507" s="193"/>
      <c r="AY507" s="193"/>
      <c r="AZ507" s="193"/>
      <c r="BA507" s="193"/>
      <c r="BB507" s="193"/>
      <c r="BC507" s="193"/>
      <c r="BD507" s="193"/>
      <c r="BE507" s="193"/>
      <c r="BF507" s="193"/>
      <c r="BG507" s="193"/>
      <c r="BH507" s="193"/>
      <c r="BI507" s="193"/>
      <c r="BJ507" s="193"/>
      <c r="BK507" s="193"/>
      <c r="BL507" s="193"/>
      <c r="BM507" s="193"/>
      <c r="BN507" s="193"/>
      <c r="BO507" s="193"/>
      <c r="BP507" s="193"/>
      <c r="BQ507" s="193"/>
      <c r="BR507" s="193"/>
      <c r="BS507" s="193"/>
      <c r="BT507" s="193"/>
      <c r="BU507" s="193"/>
      <c r="BV507" s="193"/>
      <c r="BW507" s="193"/>
      <c r="BX507" s="193"/>
      <c r="BY507" s="193"/>
      <c r="BZ507" s="193"/>
      <c r="CA507" s="193"/>
      <c r="CB507" s="193"/>
      <c r="CC507" s="193"/>
      <c r="CD507" s="193"/>
      <c r="CE507" s="193"/>
      <c r="CF507" s="193"/>
      <c r="CG507" s="193"/>
    </row>
    <row r="508" spans="2:85" x14ac:dyDescent="0.2">
      <c r="B508" s="193"/>
      <c r="C508" s="193"/>
      <c r="D508" s="193"/>
      <c r="E508" s="193"/>
      <c r="F508" s="193"/>
      <c r="G508" s="193"/>
      <c r="H508" s="193"/>
      <c r="I508" s="193"/>
      <c r="J508" s="193"/>
      <c r="K508" s="193"/>
      <c r="L508" s="193"/>
      <c r="M508" s="193"/>
      <c r="N508" s="193"/>
      <c r="O508" s="193"/>
      <c r="P508" s="193"/>
      <c r="Q508" s="193"/>
      <c r="R508" s="193"/>
      <c r="S508" s="193"/>
      <c r="T508" s="193"/>
      <c r="U508" s="193"/>
      <c r="V508" s="193"/>
      <c r="W508" s="193"/>
      <c r="X508" s="193"/>
      <c r="Y508" s="193"/>
      <c r="Z508" s="193"/>
      <c r="AA508" s="193"/>
      <c r="AB508" s="193"/>
      <c r="AC508" s="193"/>
      <c r="AD508" s="193"/>
      <c r="AE508" s="193"/>
      <c r="AF508" s="193"/>
      <c r="AG508" s="193"/>
      <c r="AH508" s="193"/>
      <c r="AI508" s="193"/>
      <c r="AJ508" s="193"/>
      <c r="AK508" s="193"/>
      <c r="AL508" s="193"/>
      <c r="AM508" s="193"/>
      <c r="AN508" s="193"/>
      <c r="AO508" s="193"/>
      <c r="AP508" s="193"/>
      <c r="AQ508" s="193"/>
      <c r="AR508" s="193"/>
      <c r="AS508" s="193"/>
      <c r="AT508" s="193"/>
      <c r="AU508" s="193"/>
      <c r="AV508" s="193"/>
      <c r="AW508" s="193"/>
      <c r="AX508" s="193"/>
      <c r="AY508" s="193"/>
      <c r="AZ508" s="193"/>
      <c r="BA508" s="193"/>
      <c r="BB508" s="193"/>
      <c r="BC508" s="193"/>
      <c r="BD508" s="193"/>
      <c r="BE508" s="193"/>
      <c r="BF508" s="193"/>
      <c r="BG508" s="193"/>
      <c r="BH508" s="193"/>
      <c r="BI508" s="193"/>
      <c r="BJ508" s="193"/>
      <c r="BK508" s="193"/>
      <c r="BL508" s="193"/>
      <c r="BM508" s="193"/>
      <c r="BN508" s="193"/>
      <c r="BO508" s="193"/>
      <c r="BP508" s="193"/>
      <c r="BQ508" s="193"/>
      <c r="BR508" s="193"/>
      <c r="BS508" s="193"/>
      <c r="BT508" s="193"/>
      <c r="BU508" s="193"/>
      <c r="BV508" s="193"/>
      <c r="BW508" s="193"/>
      <c r="BX508" s="193"/>
      <c r="BY508" s="193"/>
      <c r="BZ508" s="193"/>
      <c r="CA508" s="193"/>
      <c r="CB508" s="193"/>
      <c r="CC508" s="193"/>
      <c r="CD508" s="193"/>
      <c r="CE508" s="193"/>
      <c r="CF508" s="193"/>
      <c r="CG508" s="193"/>
    </row>
    <row r="509" spans="2:85" x14ac:dyDescent="0.2">
      <c r="B509" s="193"/>
      <c r="C509" s="193"/>
      <c r="D509" s="193"/>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c r="AA509" s="193"/>
      <c r="AB509" s="193"/>
      <c r="AC509" s="193"/>
      <c r="AD509" s="193"/>
      <c r="AE509" s="193"/>
      <c r="AF509" s="193"/>
      <c r="AG509" s="193"/>
      <c r="AH509" s="193"/>
      <c r="AI509" s="193"/>
      <c r="AJ509" s="193"/>
      <c r="AK509" s="193"/>
      <c r="AL509" s="193"/>
      <c r="AM509" s="193"/>
      <c r="AN509" s="193"/>
      <c r="AO509" s="193"/>
      <c r="AP509" s="193"/>
      <c r="AQ509" s="193"/>
      <c r="AR509" s="193"/>
      <c r="AS509" s="193"/>
      <c r="AT509" s="193"/>
      <c r="AU509" s="193"/>
      <c r="AV509" s="193"/>
      <c r="AW509" s="193"/>
      <c r="AX509" s="193"/>
      <c r="AY509" s="193"/>
      <c r="AZ509" s="193"/>
      <c r="BA509" s="193"/>
      <c r="BB509" s="193"/>
      <c r="BC509" s="193"/>
      <c r="BD509" s="193"/>
      <c r="BE509" s="193"/>
      <c r="BF509" s="193"/>
      <c r="BG509" s="193"/>
      <c r="BH509" s="193"/>
      <c r="BI509" s="193"/>
      <c r="BJ509" s="193"/>
      <c r="BK509" s="193"/>
      <c r="BL509" s="193"/>
      <c r="BM509" s="193"/>
      <c r="BN509" s="193"/>
      <c r="BO509" s="193"/>
      <c r="BP509" s="193"/>
      <c r="BQ509" s="193"/>
      <c r="BR509" s="193"/>
      <c r="BS509" s="193"/>
      <c r="BT509" s="193"/>
      <c r="BU509" s="193"/>
      <c r="BV509" s="193"/>
      <c r="BW509" s="193"/>
      <c r="BX509" s="193"/>
      <c r="BY509" s="193"/>
      <c r="BZ509" s="193"/>
      <c r="CA509" s="193"/>
      <c r="CB509" s="193"/>
      <c r="CC509" s="193"/>
      <c r="CD509" s="193"/>
      <c r="CE509" s="193"/>
      <c r="CF509" s="193"/>
      <c r="CG509" s="193"/>
    </row>
    <row r="510" spans="2:85" x14ac:dyDescent="0.2">
      <c r="B510" s="193"/>
      <c r="C510" s="193"/>
      <c r="D510" s="193"/>
      <c r="E510" s="193"/>
      <c r="F510" s="193"/>
      <c r="G510" s="193"/>
      <c r="H510" s="193"/>
      <c r="I510" s="193"/>
      <c r="J510" s="193"/>
      <c r="K510" s="193"/>
      <c r="L510" s="193"/>
      <c r="M510" s="193"/>
      <c r="N510" s="193"/>
      <c r="O510" s="193"/>
      <c r="P510" s="193"/>
      <c r="Q510" s="193"/>
      <c r="R510" s="193"/>
      <c r="S510" s="193"/>
      <c r="T510" s="193"/>
      <c r="U510" s="193"/>
      <c r="V510" s="193"/>
      <c r="W510" s="193"/>
      <c r="X510" s="193"/>
      <c r="Y510" s="193"/>
      <c r="Z510" s="193"/>
      <c r="AA510" s="193"/>
      <c r="AB510" s="193"/>
      <c r="AC510" s="193"/>
      <c r="AD510" s="193"/>
      <c r="AE510" s="193"/>
      <c r="AF510" s="193"/>
      <c r="AG510" s="193"/>
      <c r="AH510" s="193"/>
      <c r="AI510" s="193"/>
      <c r="AJ510" s="193"/>
      <c r="AK510" s="193"/>
      <c r="AL510" s="193"/>
      <c r="AM510" s="193"/>
      <c r="AN510" s="193"/>
      <c r="AO510" s="193"/>
      <c r="AP510" s="193"/>
      <c r="AQ510" s="193"/>
      <c r="AR510" s="193"/>
      <c r="AS510" s="193"/>
      <c r="AT510" s="193"/>
      <c r="AU510" s="193"/>
      <c r="AV510" s="193"/>
      <c r="AW510" s="193"/>
      <c r="AX510" s="193"/>
      <c r="AY510" s="193"/>
      <c r="AZ510" s="193"/>
      <c r="BA510" s="193"/>
      <c r="BB510" s="193"/>
      <c r="BC510" s="193"/>
      <c r="BD510" s="193"/>
      <c r="BE510" s="193"/>
      <c r="BF510" s="193"/>
      <c r="BG510" s="193"/>
      <c r="BH510" s="193"/>
      <c r="BI510" s="193"/>
      <c r="BJ510" s="193"/>
      <c r="BK510" s="193"/>
      <c r="BL510" s="193"/>
      <c r="BM510" s="193"/>
      <c r="BN510" s="193"/>
      <c r="BO510" s="193"/>
      <c r="BP510" s="193"/>
      <c r="BQ510" s="193"/>
      <c r="BR510" s="193"/>
      <c r="BS510" s="193"/>
      <c r="BT510" s="193"/>
      <c r="BU510" s="193"/>
      <c r="BV510" s="193"/>
      <c r="BW510" s="193"/>
      <c r="BX510" s="193"/>
      <c r="BY510" s="193"/>
      <c r="BZ510" s="193"/>
      <c r="CA510" s="193"/>
      <c r="CB510" s="193"/>
      <c r="CC510" s="193"/>
      <c r="CD510" s="193"/>
      <c r="CE510" s="193"/>
      <c r="CF510" s="193"/>
      <c r="CG510" s="193"/>
    </row>
    <row r="511" spans="2:85" x14ac:dyDescent="0.2">
      <c r="B511" s="193"/>
      <c r="C511" s="193"/>
      <c r="D511" s="193"/>
      <c r="E511" s="193"/>
      <c r="F511" s="193"/>
      <c r="G511" s="193"/>
      <c r="H511" s="193"/>
      <c r="I511" s="193"/>
      <c r="J511" s="193"/>
      <c r="K511" s="193"/>
      <c r="L511" s="193"/>
      <c r="M511" s="193"/>
      <c r="N511" s="193"/>
      <c r="O511" s="193"/>
      <c r="P511" s="193"/>
      <c r="Q511" s="193"/>
      <c r="R511" s="193"/>
      <c r="S511" s="193"/>
      <c r="T511" s="193"/>
      <c r="U511" s="193"/>
      <c r="V511" s="193"/>
      <c r="W511" s="193"/>
      <c r="X511" s="193"/>
      <c r="Y511" s="193"/>
      <c r="Z511" s="193"/>
      <c r="AA511" s="193"/>
      <c r="AB511" s="193"/>
      <c r="AC511" s="193"/>
      <c r="AD511" s="193"/>
      <c r="AE511" s="193"/>
      <c r="AF511" s="193"/>
      <c r="AG511" s="193"/>
      <c r="AH511" s="193"/>
      <c r="AI511" s="193"/>
      <c r="AJ511" s="193"/>
      <c r="AK511" s="193"/>
      <c r="AL511" s="193"/>
      <c r="AM511" s="193"/>
      <c r="AN511" s="193"/>
      <c r="AO511" s="193"/>
      <c r="AP511" s="193"/>
      <c r="AQ511" s="193"/>
      <c r="AR511" s="193"/>
      <c r="AS511" s="193"/>
      <c r="AT511" s="193"/>
      <c r="AU511" s="193"/>
      <c r="AV511" s="193"/>
      <c r="AW511" s="193"/>
      <c r="AX511" s="193"/>
      <c r="AY511" s="193"/>
      <c r="AZ511" s="193"/>
      <c r="BA511" s="193"/>
      <c r="BB511" s="193"/>
      <c r="BC511" s="193"/>
      <c r="BD511" s="193"/>
      <c r="BE511" s="193"/>
      <c r="BF511" s="193"/>
      <c r="BG511" s="193"/>
      <c r="BH511" s="193"/>
      <c r="BI511" s="193"/>
      <c r="BJ511" s="193"/>
      <c r="BK511" s="193"/>
      <c r="BL511" s="193"/>
      <c r="BM511" s="193"/>
      <c r="BN511" s="193"/>
      <c r="BO511" s="193"/>
      <c r="BP511" s="193"/>
      <c r="BQ511" s="193"/>
      <c r="BR511" s="193"/>
      <c r="BS511" s="193"/>
      <c r="BT511" s="193"/>
      <c r="BU511" s="193"/>
      <c r="BV511" s="193"/>
      <c r="BW511" s="193"/>
      <c r="BX511" s="193"/>
      <c r="BY511" s="193"/>
      <c r="BZ511" s="193"/>
      <c r="CA511" s="193"/>
      <c r="CB511" s="193"/>
      <c r="CC511" s="193"/>
      <c r="CD511" s="193"/>
      <c r="CE511" s="193"/>
      <c r="CF511" s="193"/>
      <c r="CG511" s="193"/>
    </row>
    <row r="512" spans="2:85" x14ac:dyDescent="0.2">
      <c r="B512" s="193"/>
      <c r="C512" s="193"/>
      <c r="D512" s="193"/>
      <c r="E512" s="193"/>
      <c r="F512" s="193"/>
      <c r="G512" s="193"/>
      <c r="H512" s="193"/>
      <c r="I512" s="193"/>
      <c r="J512" s="193"/>
      <c r="K512" s="193"/>
      <c r="L512" s="193"/>
      <c r="M512" s="193"/>
      <c r="N512" s="193"/>
      <c r="O512" s="193"/>
      <c r="P512" s="193"/>
      <c r="Q512" s="193"/>
      <c r="R512" s="193"/>
      <c r="S512" s="193"/>
      <c r="T512" s="193"/>
      <c r="U512" s="193"/>
      <c r="V512" s="193"/>
      <c r="W512" s="193"/>
      <c r="X512" s="193"/>
      <c r="Y512" s="193"/>
      <c r="Z512" s="193"/>
      <c r="AA512" s="193"/>
      <c r="AB512" s="193"/>
      <c r="AC512" s="193"/>
      <c r="AD512" s="193"/>
      <c r="AE512" s="193"/>
      <c r="AF512" s="193"/>
      <c r="AG512" s="193"/>
      <c r="AH512" s="193"/>
      <c r="AI512" s="193"/>
      <c r="AJ512" s="193"/>
      <c r="AK512" s="193"/>
      <c r="AL512" s="193"/>
      <c r="AM512" s="193"/>
      <c r="AN512" s="193"/>
      <c r="AO512" s="193"/>
      <c r="AP512" s="193"/>
      <c r="AQ512" s="193"/>
      <c r="AR512" s="193"/>
      <c r="AS512" s="193"/>
      <c r="AT512" s="193"/>
      <c r="AU512" s="193"/>
      <c r="AV512" s="193"/>
      <c r="AW512" s="193"/>
      <c r="AX512" s="193"/>
      <c r="AY512" s="193"/>
      <c r="AZ512" s="193"/>
      <c r="BA512" s="193"/>
      <c r="BB512" s="193"/>
      <c r="BC512" s="193"/>
      <c r="BD512" s="193"/>
      <c r="BE512" s="193"/>
      <c r="BF512" s="193"/>
      <c r="BG512" s="193"/>
      <c r="BH512" s="193"/>
      <c r="BI512" s="193"/>
      <c r="BJ512" s="193"/>
      <c r="BK512" s="193"/>
      <c r="BL512" s="193"/>
      <c r="BM512" s="193"/>
      <c r="BN512" s="193"/>
      <c r="BO512" s="193"/>
      <c r="BP512" s="193"/>
      <c r="BQ512" s="193"/>
      <c r="BR512" s="193"/>
      <c r="BS512" s="193"/>
      <c r="BT512" s="193"/>
      <c r="BU512" s="193"/>
      <c r="BV512" s="193"/>
      <c r="BW512" s="193"/>
      <c r="BX512" s="193"/>
      <c r="BY512" s="193"/>
      <c r="BZ512" s="193"/>
      <c r="CA512" s="193"/>
      <c r="CB512" s="193"/>
      <c r="CC512" s="193"/>
      <c r="CD512" s="193"/>
      <c r="CE512" s="193"/>
      <c r="CF512" s="193"/>
      <c r="CG512" s="193"/>
    </row>
    <row r="513" spans="2:85" x14ac:dyDescent="0.2">
      <c r="B513" s="193"/>
      <c r="C513" s="193"/>
      <c r="D513" s="193"/>
      <c r="E513" s="193"/>
      <c r="F513" s="193"/>
      <c r="G513" s="193"/>
      <c r="H513" s="193"/>
      <c r="I513" s="193"/>
      <c r="J513" s="193"/>
      <c r="K513" s="193"/>
      <c r="L513" s="193"/>
      <c r="M513" s="193"/>
      <c r="N513" s="193"/>
      <c r="O513" s="193"/>
      <c r="P513" s="193"/>
      <c r="Q513" s="193"/>
      <c r="R513" s="193"/>
      <c r="S513" s="193"/>
      <c r="T513" s="193"/>
      <c r="U513" s="193"/>
      <c r="V513" s="193"/>
      <c r="W513" s="193"/>
      <c r="X513" s="193"/>
      <c r="Y513" s="193"/>
      <c r="Z513" s="193"/>
      <c r="AA513" s="193"/>
      <c r="AB513" s="193"/>
      <c r="AC513" s="193"/>
      <c r="AD513" s="193"/>
      <c r="AE513" s="193"/>
      <c r="AF513" s="193"/>
      <c r="AG513" s="193"/>
      <c r="AH513" s="193"/>
      <c r="AI513" s="193"/>
      <c r="AJ513" s="193"/>
      <c r="AK513" s="193"/>
      <c r="AL513" s="193"/>
      <c r="AM513" s="193"/>
      <c r="AN513" s="193"/>
      <c r="AO513" s="193"/>
      <c r="AP513" s="193"/>
      <c r="AQ513" s="193"/>
      <c r="AR513" s="193"/>
      <c r="AS513" s="193"/>
      <c r="AT513" s="193"/>
      <c r="AU513" s="193"/>
      <c r="AV513" s="193"/>
      <c r="AW513" s="193"/>
      <c r="AX513" s="193"/>
      <c r="AY513" s="193"/>
      <c r="AZ513" s="193"/>
      <c r="BA513" s="193"/>
      <c r="BB513" s="193"/>
      <c r="BC513" s="193"/>
      <c r="BD513" s="193"/>
      <c r="BE513" s="193"/>
      <c r="BF513" s="193"/>
      <c r="BG513" s="193"/>
      <c r="BH513" s="193"/>
      <c r="BI513" s="193"/>
      <c r="BJ513" s="193"/>
      <c r="BK513" s="193"/>
      <c r="BL513" s="193"/>
      <c r="BM513" s="193"/>
      <c r="BN513" s="193"/>
      <c r="BO513" s="193"/>
      <c r="BP513" s="193"/>
      <c r="BQ513" s="193"/>
      <c r="BR513" s="193"/>
      <c r="BS513" s="193"/>
      <c r="BT513" s="193"/>
      <c r="BU513" s="193"/>
      <c r="BV513" s="193"/>
      <c r="BW513" s="193"/>
      <c r="BX513" s="193"/>
      <c r="BY513" s="193"/>
      <c r="BZ513" s="193"/>
      <c r="CA513" s="193"/>
      <c r="CB513" s="193"/>
      <c r="CC513" s="193"/>
      <c r="CD513" s="193"/>
      <c r="CE513" s="193"/>
      <c r="CF513" s="193"/>
      <c r="CG513" s="193"/>
    </row>
    <row r="514" spans="2:85" x14ac:dyDescent="0.2">
      <c r="B514" s="193"/>
      <c r="C514" s="193"/>
      <c r="D514" s="193"/>
      <c r="E514" s="193"/>
      <c r="F514" s="193"/>
      <c r="G514" s="193"/>
      <c r="H514" s="193"/>
      <c r="I514" s="193"/>
      <c r="J514" s="193"/>
      <c r="K514" s="193"/>
      <c r="L514" s="193"/>
      <c r="M514" s="193"/>
      <c r="N514" s="193"/>
      <c r="O514" s="193"/>
      <c r="P514" s="193"/>
      <c r="Q514" s="193"/>
      <c r="R514" s="193"/>
      <c r="S514" s="193"/>
      <c r="T514" s="193"/>
      <c r="U514" s="193"/>
      <c r="V514" s="193"/>
      <c r="W514" s="193"/>
      <c r="X514" s="193"/>
      <c r="Y514" s="193"/>
      <c r="Z514" s="193"/>
      <c r="AA514" s="193"/>
      <c r="AB514" s="193"/>
      <c r="AC514" s="193"/>
      <c r="AD514" s="193"/>
      <c r="AE514" s="193"/>
      <c r="AF514" s="193"/>
      <c r="AG514" s="193"/>
      <c r="AH514" s="193"/>
      <c r="AI514" s="193"/>
      <c r="AJ514" s="193"/>
      <c r="AK514" s="193"/>
      <c r="AL514" s="193"/>
      <c r="AM514" s="193"/>
      <c r="AN514" s="193"/>
      <c r="AO514" s="193"/>
      <c r="AP514" s="193"/>
      <c r="AQ514" s="193"/>
      <c r="AR514" s="193"/>
      <c r="AS514" s="193"/>
      <c r="AT514" s="193"/>
      <c r="AU514" s="193"/>
      <c r="AV514" s="193"/>
      <c r="AW514" s="193"/>
      <c r="AX514" s="193"/>
      <c r="AY514" s="193"/>
      <c r="AZ514" s="193"/>
      <c r="BA514" s="193"/>
      <c r="BB514" s="193"/>
      <c r="BC514" s="193"/>
      <c r="BD514" s="193"/>
      <c r="BE514" s="193"/>
      <c r="BF514" s="193"/>
      <c r="BG514" s="193"/>
      <c r="BH514" s="193"/>
      <c r="BI514" s="193"/>
      <c r="BJ514" s="193"/>
      <c r="BK514" s="193"/>
      <c r="BL514" s="193"/>
      <c r="BM514" s="193"/>
      <c r="BN514" s="193"/>
      <c r="BO514" s="193"/>
      <c r="BP514" s="193"/>
      <c r="BQ514" s="193"/>
      <c r="BR514" s="193"/>
      <c r="BS514" s="193"/>
      <c r="BT514" s="193"/>
      <c r="BU514" s="193"/>
      <c r="BV514" s="193"/>
      <c r="BW514" s="193"/>
      <c r="BX514" s="193"/>
      <c r="BY514" s="193"/>
      <c r="BZ514" s="193"/>
      <c r="CA514" s="193"/>
      <c r="CB514" s="193"/>
      <c r="CC514" s="193"/>
      <c r="CD514" s="193"/>
      <c r="CE514" s="193"/>
      <c r="CF514" s="193"/>
      <c r="CG514" s="193"/>
    </row>
    <row r="515" spans="2:85" x14ac:dyDescent="0.2">
      <c r="B515" s="193"/>
      <c r="C515" s="193"/>
      <c r="D515" s="193"/>
      <c r="E515" s="193"/>
      <c r="F515" s="193"/>
      <c r="G515" s="193"/>
      <c r="H515" s="193"/>
      <c r="I515" s="193"/>
      <c r="J515" s="193"/>
      <c r="K515" s="193"/>
      <c r="L515" s="193"/>
      <c r="M515" s="193"/>
      <c r="N515" s="193"/>
      <c r="O515" s="193"/>
      <c r="P515" s="193"/>
      <c r="Q515" s="193"/>
      <c r="R515" s="193"/>
      <c r="S515" s="193"/>
      <c r="T515" s="193"/>
      <c r="U515" s="193"/>
      <c r="V515" s="193"/>
      <c r="W515" s="193"/>
      <c r="X515" s="193"/>
      <c r="Y515" s="193"/>
      <c r="Z515" s="193"/>
      <c r="AA515" s="193"/>
      <c r="AB515" s="193"/>
      <c r="AC515" s="193"/>
      <c r="AD515" s="193"/>
      <c r="AE515" s="193"/>
      <c r="AF515" s="193"/>
      <c r="AG515" s="193"/>
      <c r="AH515" s="193"/>
      <c r="AI515" s="193"/>
      <c r="AJ515" s="193"/>
      <c r="AK515" s="193"/>
      <c r="AL515" s="193"/>
      <c r="AM515" s="193"/>
      <c r="AN515" s="193"/>
      <c r="AO515" s="193"/>
      <c r="AP515" s="193"/>
      <c r="AQ515" s="193"/>
      <c r="AR515" s="193"/>
      <c r="AS515" s="193"/>
      <c r="AT515" s="193"/>
      <c r="AU515" s="193"/>
      <c r="AV515" s="193"/>
      <c r="AW515" s="193"/>
      <c r="AX515" s="193"/>
      <c r="AY515" s="193"/>
      <c r="AZ515" s="193"/>
      <c r="BA515" s="193"/>
      <c r="BB515" s="193"/>
      <c r="BC515" s="193"/>
      <c r="BD515" s="193"/>
      <c r="BE515" s="193"/>
      <c r="BF515" s="193"/>
      <c r="BG515" s="193"/>
      <c r="BH515" s="193"/>
      <c r="BI515" s="193"/>
      <c r="BJ515" s="193"/>
      <c r="BK515" s="193"/>
      <c r="BL515" s="193"/>
      <c r="BM515" s="193"/>
      <c r="BN515" s="193"/>
      <c r="BO515" s="193"/>
      <c r="BP515" s="193"/>
      <c r="BQ515" s="193"/>
      <c r="BR515" s="193"/>
      <c r="BS515" s="193"/>
      <c r="BT515" s="193"/>
      <c r="BU515" s="193"/>
      <c r="BV515" s="193"/>
      <c r="BW515" s="193"/>
      <c r="BX515" s="193"/>
      <c r="BY515" s="193"/>
      <c r="BZ515" s="193"/>
      <c r="CA515" s="193"/>
      <c r="CB515" s="193"/>
      <c r="CC515" s="193"/>
      <c r="CD515" s="193"/>
      <c r="CE515" s="193"/>
      <c r="CF515" s="193"/>
      <c r="CG515" s="193"/>
    </row>
    <row r="516" spans="2:85" x14ac:dyDescent="0.2">
      <c r="B516" s="193"/>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93"/>
      <c r="AG516" s="193"/>
      <c r="AH516" s="193"/>
      <c r="AI516" s="193"/>
      <c r="AJ516" s="193"/>
      <c r="AK516" s="193"/>
      <c r="AL516" s="193"/>
      <c r="AM516" s="193"/>
      <c r="AN516" s="193"/>
      <c r="AO516" s="193"/>
      <c r="AP516" s="193"/>
      <c r="AQ516" s="193"/>
      <c r="AR516" s="193"/>
      <c r="AS516" s="193"/>
      <c r="AT516" s="193"/>
      <c r="AU516" s="193"/>
      <c r="AV516" s="193"/>
      <c r="AW516" s="193"/>
      <c r="AX516" s="193"/>
      <c r="AY516" s="193"/>
      <c r="AZ516" s="193"/>
      <c r="BA516" s="193"/>
      <c r="BB516" s="193"/>
      <c r="BC516" s="193"/>
      <c r="BD516" s="193"/>
      <c r="BE516" s="193"/>
      <c r="BF516" s="193"/>
      <c r="BG516" s="193"/>
      <c r="BH516" s="193"/>
      <c r="BI516" s="193"/>
      <c r="BJ516" s="193"/>
      <c r="BK516" s="193"/>
      <c r="BL516" s="193"/>
      <c r="BM516" s="193"/>
      <c r="BN516" s="193"/>
      <c r="BO516" s="193"/>
      <c r="BP516" s="193"/>
      <c r="BQ516" s="193"/>
      <c r="BR516" s="193"/>
      <c r="BS516" s="193"/>
      <c r="BT516" s="193"/>
      <c r="BU516" s="193"/>
      <c r="BV516" s="193"/>
      <c r="BW516" s="193"/>
      <c r="BX516" s="193"/>
      <c r="BY516" s="193"/>
      <c r="BZ516" s="193"/>
      <c r="CA516" s="193"/>
      <c r="CB516" s="193"/>
      <c r="CC516" s="193"/>
      <c r="CD516" s="193"/>
      <c r="CE516" s="193"/>
      <c r="CF516" s="193"/>
      <c r="CG516" s="193"/>
    </row>
    <row r="517" spans="2:85" x14ac:dyDescent="0.2">
      <c r="B517" s="193"/>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c r="AA517" s="193"/>
      <c r="AB517" s="193"/>
      <c r="AC517" s="193"/>
      <c r="AD517" s="193"/>
      <c r="AE517" s="193"/>
      <c r="AF517" s="193"/>
      <c r="AG517" s="193"/>
      <c r="AH517" s="193"/>
      <c r="AI517" s="193"/>
      <c r="AJ517" s="193"/>
      <c r="AK517" s="193"/>
      <c r="AL517" s="193"/>
      <c r="AM517" s="193"/>
      <c r="AN517" s="193"/>
      <c r="AO517" s="193"/>
      <c r="AP517" s="193"/>
      <c r="AQ517" s="193"/>
      <c r="AR517" s="193"/>
      <c r="AS517" s="193"/>
      <c r="AT517" s="193"/>
      <c r="AU517" s="193"/>
      <c r="AV517" s="193"/>
      <c r="AW517" s="193"/>
      <c r="AX517" s="193"/>
      <c r="AY517" s="193"/>
      <c r="AZ517" s="193"/>
      <c r="BA517" s="193"/>
      <c r="BB517" s="193"/>
      <c r="BC517" s="193"/>
      <c r="BD517" s="193"/>
      <c r="BE517" s="193"/>
      <c r="BF517" s="193"/>
      <c r="BG517" s="193"/>
      <c r="BH517" s="193"/>
      <c r="BI517" s="193"/>
      <c r="BJ517" s="193"/>
      <c r="BK517" s="193"/>
      <c r="BL517" s="193"/>
      <c r="BM517" s="193"/>
      <c r="BN517" s="193"/>
      <c r="BO517" s="193"/>
      <c r="BP517" s="193"/>
      <c r="BQ517" s="193"/>
      <c r="BR517" s="193"/>
      <c r="BS517" s="193"/>
      <c r="BT517" s="193"/>
      <c r="BU517" s="193"/>
      <c r="BV517" s="193"/>
      <c r="BW517" s="193"/>
      <c r="BX517" s="193"/>
      <c r="BY517" s="193"/>
      <c r="BZ517" s="193"/>
      <c r="CA517" s="193"/>
      <c r="CB517" s="193"/>
      <c r="CC517" s="193"/>
      <c r="CD517" s="193"/>
      <c r="CE517" s="193"/>
      <c r="CF517" s="193"/>
      <c r="CG517" s="193"/>
    </row>
    <row r="518" spans="2:85" x14ac:dyDescent="0.2">
      <c r="B518" s="193"/>
      <c r="C518" s="193"/>
      <c r="D518" s="193"/>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3"/>
      <c r="AK518" s="193"/>
      <c r="AL518" s="193"/>
      <c r="AM518" s="193"/>
      <c r="AN518" s="193"/>
      <c r="AO518" s="193"/>
      <c r="AP518" s="193"/>
      <c r="AQ518" s="193"/>
      <c r="AR518" s="193"/>
      <c r="AS518" s="193"/>
      <c r="AT518" s="193"/>
      <c r="AU518" s="193"/>
      <c r="AV518" s="193"/>
      <c r="AW518" s="193"/>
      <c r="AX518" s="193"/>
      <c r="AY518" s="193"/>
      <c r="AZ518" s="193"/>
      <c r="BA518" s="193"/>
      <c r="BB518" s="193"/>
      <c r="BC518" s="193"/>
      <c r="BD518" s="193"/>
      <c r="BE518" s="193"/>
      <c r="BF518" s="193"/>
      <c r="BG518" s="193"/>
      <c r="BH518" s="193"/>
      <c r="BI518" s="193"/>
      <c r="BJ518" s="193"/>
      <c r="BK518" s="193"/>
      <c r="BL518" s="193"/>
      <c r="BM518" s="193"/>
      <c r="BN518" s="193"/>
      <c r="BO518" s="193"/>
      <c r="BP518" s="193"/>
      <c r="BQ518" s="193"/>
      <c r="BR518" s="193"/>
      <c r="BS518" s="193"/>
      <c r="BT518" s="193"/>
      <c r="BU518" s="193"/>
      <c r="BV518" s="193"/>
      <c r="BW518" s="193"/>
      <c r="BX518" s="193"/>
      <c r="BY518" s="193"/>
      <c r="BZ518" s="193"/>
      <c r="CA518" s="193"/>
      <c r="CB518" s="193"/>
      <c r="CC518" s="193"/>
      <c r="CD518" s="193"/>
      <c r="CE518" s="193"/>
      <c r="CF518" s="193"/>
      <c r="CG518" s="193"/>
    </row>
    <row r="519" spans="2:85" x14ac:dyDescent="0.2">
      <c r="B519" s="193"/>
      <c r="C519" s="193"/>
      <c r="D519" s="193"/>
      <c r="E519" s="193"/>
      <c r="F519" s="193"/>
      <c r="G519" s="193"/>
      <c r="H519" s="193"/>
      <c r="I519" s="193"/>
      <c r="J519" s="193"/>
      <c r="K519" s="193"/>
      <c r="L519" s="193"/>
      <c r="M519" s="193"/>
      <c r="N519" s="193"/>
      <c r="O519" s="193"/>
      <c r="P519" s="193"/>
      <c r="Q519" s="193"/>
      <c r="R519" s="193"/>
      <c r="S519" s="193"/>
      <c r="T519" s="193"/>
      <c r="U519" s="193"/>
      <c r="V519" s="193"/>
      <c r="W519" s="193"/>
      <c r="X519" s="193"/>
      <c r="Y519" s="193"/>
      <c r="Z519" s="193"/>
      <c r="AA519" s="193"/>
      <c r="AB519" s="193"/>
      <c r="AC519" s="193"/>
      <c r="AD519" s="193"/>
      <c r="AE519" s="193"/>
      <c r="AF519" s="193"/>
      <c r="AG519" s="193"/>
      <c r="AH519" s="193"/>
      <c r="AI519" s="193"/>
      <c r="AJ519" s="193"/>
      <c r="AK519" s="193"/>
      <c r="AL519" s="193"/>
      <c r="AM519" s="193"/>
      <c r="AN519" s="193"/>
      <c r="AO519" s="193"/>
      <c r="AP519" s="193"/>
      <c r="AQ519" s="193"/>
      <c r="AR519" s="193"/>
      <c r="AS519" s="193"/>
      <c r="AT519" s="193"/>
      <c r="AU519" s="193"/>
      <c r="AV519" s="193"/>
      <c r="AW519" s="193"/>
      <c r="AX519" s="193"/>
      <c r="AY519" s="193"/>
      <c r="AZ519" s="193"/>
      <c r="BA519" s="193"/>
      <c r="BB519" s="193"/>
      <c r="BC519" s="193"/>
      <c r="BD519" s="193"/>
      <c r="BE519" s="193"/>
      <c r="BF519" s="193"/>
      <c r="BG519" s="193"/>
      <c r="BH519" s="193"/>
      <c r="BI519" s="193"/>
      <c r="BJ519" s="193"/>
      <c r="BK519" s="193"/>
      <c r="BL519" s="193"/>
      <c r="BM519" s="193"/>
      <c r="BN519" s="193"/>
      <c r="BO519" s="193"/>
      <c r="BP519" s="193"/>
      <c r="BQ519" s="193"/>
      <c r="BR519" s="193"/>
      <c r="BS519" s="193"/>
      <c r="BT519" s="193"/>
      <c r="BU519" s="193"/>
      <c r="BV519" s="193"/>
      <c r="BW519" s="193"/>
      <c r="BX519" s="193"/>
      <c r="BY519" s="193"/>
      <c r="BZ519" s="193"/>
      <c r="CA519" s="193"/>
      <c r="CB519" s="193"/>
      <c r="CC519" s="193"/>
      <c r="CD519" s="193"/>
      <c r="CE519" s="193"/>
      <c r="CF519" s="193"/>
      <c r="CG519" s="193"/>
    </row>
    <row r="520" spans="2:85" x14ac:dyDescent="0.2">
      <c r="B520" s="193"/>
      <c r="C520" s="193"/>
      <c r="D520" s="193"/>
      <c r="E520" s="193"/>
      <c r="F520" s="193"/>
      <c r="G520" s="193"/>
      <c r="H520" s="193"/>
      <c r="I520" s="193"/>
      <c r="J520" s="193"/>
      <c r="K520" s="193"/>
      <c r="L520" s="193"/>
      <c r="M520" s="193"/>
      <c r="N520" s="193"/>
      <c r="O520" s="193"/>
      <c r="P520" s="193"/>
      <c r="Q520" s="193"/>
      <c r="R520" s="193"/>
      <c r="S520" s="193"/>
      <c r="T520" s="193"/>
      <c r="U520" s="193"/>
      <c r="V520" s="193"/>
      <c r="W520" s="193"/>
      <c r="X520" s="193"/>
      <c r="Y520" s="193"/>
      <c r="Z520" s="193"/>
      <c r="AA520" s="193"/>
      <c r="AB520" s="193"/>
      <c r="AC520" s="193"/>
      <c r="AD520" s="193"/>
      <c r="AE520" s="193"/>
      <c r="AF520" s="193"/>
      <c r="AG520" s="193"/>
      <c r="AH520" s="193"/>
      <c r="AI520" s="193"/>
      <c r="AJ520" s="193"/>
      <c r="AK520" s="193"/>
      <c r="AL520" s="193"/>
      <c r="AM520" s="193"/>
      <c r="AN520" s="193"/>
      <c r="AO520" s="193"/>
      <c r="AP520" s="193"/>
      <c r="AQ520" s="193"/>
      <c r="AR520" s="193"/>
      <c r="AS520" s="193"/>
      <c r="AT520" s="193"/>
      <c r="AU520" s="193"/>
      <c r="AV520" s="193"/>
      <c r="AW520" s="193"/>
      <c r="AX520" s="193"/>
      <c r="AY520" s="193"/>
      <c r="AZ520" s="193"/>
      <c r="BA520" s="193"/>
      <c r="BB520" s="193"/>
      <c r="BC520" s="193"/>
      <c r="BD520" s="193"/>
      <c r="BE520" s="193"/>
      <c r="BF520" s="193"/>
      <c r="BG520" s="193"/>
      <c r="BH520" s="193"/>
      <c r="BI520" s="193"/>
      <c r="BJ520" s="193"/>
      <c r="BK520" s="193"/>
      <c r="BL520" s="193"/>
      <c r="BM520" s="193"/>
      <c r="BN520" s="193"/>
      <c r="BO520" s="193"/>
      <c r="BP520" s="193"/>
      <c r="BQ520" s="193"/>
      <c r="BR520" s="193"/>
      <c r="BS520" s="193"/>
      <c r="BT520" s="193"/>
      <c r="BU520" s="193"/>
      <c r="BV520" s="193"/>
      <c r="BW520" s="193"/>
      <c r="BX520" s="193"/>
      <c r="BY520" s="193"/>
      <c r="BZ520" s="193"/>
      <c r="CA520" s="193"/>
      <c r="CB520" s="193"/>
      <c r="CC520" s="193"/>
      <c r="CD520" s="193"/>
      <c r="CE520" s="193"/>
      <c r="CF520" s="193"/>
      <c r="CG520" s="193"/>
    </row>
    <row r="521" spans="2:85" x14ac:dyDescent="0.2">
      <c r="B521" s="193"/>
      <c r="C521" s="193"/>
      <c r="D521" s="193"/>
      <c r="E521" s="193"/>
      <c r="F521" s="193"/>
      <c r="G521" s="193"/>
      <c r="H521" s="193"/>
      <c r="I521" s="193"/>
      <c r="J521" s="193"/>
      <c r="K521" s="193"/>
      <c r="L521" s="193"/>
      <c r="M521" s="193"/>
      <c r="N521" s="193"/>
      <c r="O521" s="193"/>
      <c r="P521" s="193"/>
      <c r="Q521" s="193"/>
      <c r="R521" s="193"/>
      <c r="S521" s="193"/>
      <c r="T521" s="193"/>
      <c r="U521" s="193"/>
      <c r="V521" s="193"/>
      <c r="W521" s="193"/>
      <c r="X521" s="193"/>
      <c r="Y521" s="193"/>
      <c r="Z521" s="193"/>
      <c r="AA521" s="193"/>
      <c r="AB521" s="193"/>
      <c r="AC521" s="193"/>
      <c r="AD521" s="193"/>
      <c r="AE521" s="193"/>
      <c r="AF521" s="193"/>
      <c r="AG521" s="193"/>
      <c r="AH521" s="193"/>
      <c r="AI521" s="193"/>
      <c r="AJ521" s="193"/>
      <c r="AK521" s="193"/>
      <c r="AL521" s="193"/>
      <c r="AM521" s="193"/>
      <c r="AN521" s="193"/>
      <c r="AO521" s="193"/>
      <c r="AP521" s="193"/>
      <c r="AQ521" s="193"/>
      <c r="AR521" s="193"/>
      <c r="AS521" s="193"/>
      <c r="AT521" s="193"/>
      <c r="AU521" s="193"/>
      <c r="AV521" s="193"/>
      <c r="AW521" s="193"/>
      <c r="AX521" s="193"/>
      <c r="AY521" s="193"/>
      <c r="AZ521" s="193"/>
      <c r="BA521" s="193"/>
      <c r="BB521" s="193"/>
      <c r="BC521" s="193"/>
      <c r="BD521" s="193"/>
      <c r="BE521" s="193"/>
      <c r="BF521" s="193"/>
      <c r="BG521" s="193"/>
      <c r="BH521" s="193"/>
      <c r="BI521" s="193"/>
      <c r="BJ521" s="193"/>
      <c r="BK521" s="193"/>
      <c r="BL521" s="193"/>
      <c r="BM521" s="193"/>
      <c r="BN521" s="193"/>
      <c r="BO521" s="193"/>
      <c r="BP521" s="193"/>
      <c r="BQ521" s="193"/>
      <c r="BR521" s="193"/>
      <c r="BS521" s="193"/>
      <c r="BT521" s="193"/>
      <c r="BU521" s="193"/>
      <c r="BV521" s="193"/>
      <c r="BW521" s="193"/>
      <c r="BX521" s="193"/>
      <c r="BY521" s="193"/>
      <c r="BZ521" s="193"/>
      <c r="CA521" s="193"/>
      <c r="CB521" s="193"/>
      <c r="CC521" s="193"/>
      <c r="CD521" s="193"/>
      <c r="CE521" s="193"/>
      <c r="CF521" s="193"/>
      <c r="CG521" s="193"/>
    </row>
    <row r="522" spans="2:85" x14ac:dyDescent="0.2">
      <c r="B522" s="193"/>
      <c r="C522" s="193"/>
      <c r="D522" s="193"/>
      <c r="E522" s="193"/>
      <c r="F522" s="193"/>
      <c r="G522" s="193"/>
      <c r="H522" s="193"/>
      <c r="I522" s="193"/>
      <c r="J522" s="193"/>
      <c r="K522" s="193"/>
      <c r="L522" s="193"/>
      <c r="M522" s="193"/>
      <c r="N522" s="193"/>
      <c r="O522" s="193"/>
      <c r="P522" s="193"/>
      <c r="Q522" s="193"/>
      <c r="R522" s="193"/>
      <c r="S522" s="193"/>
      <c r="T522" s="193"/>
      <c r="U522" s="193"/>
      <c r="V522" s="193"/>
      <c r="W522" s="193"/>
      <c r="X522" s="193"/>
      <c r="Y522" s="193"/>
      <c r="Z522" s="193"/>
      <c r="AA522" s="193"/>
      <c r="AB522" s="193"/>
      <c r="AC522" s="193"/>
      <c r="AD522" s="193"/>
      <c r="AE522" s="193"/>
      <c r="AF522" s="193"/>
      <c r="AG522" s="193"/>
      <c r="AH522" s="193"/>
      <c r="AI522" s="193"/>
      <c r="AJ522" s="193"/>
      <c r="AK522" s="193"/>
      <c r="AL522" s="193"/>
      <c r="AM522" s="193"/>
      <c r="AN522" s="193"/>
      <c r="AO522" s="193"/>
      <c r="AP522" s="193"/>
      <c r="AQ522" s="193"/>
      <c r="AR522" s="193"/>
      <c r="AS522" s="193"/>
      <c r="AT522" s="193"/>
      <c r="AU522" s="193"/>
      <c r="AV522" s="193"/>
      <c r="AW522" s="193"/>
      <c r="AX522" s="193"/>
      <c r="AY522" s="193"/>
      <c r="AZ522" s="193"/>
      <c r="BA522" s="193"/>
      <c r="BB522" s="193"/>
      <c r="BC522" s="193"/>
      <c r="BD522" s="193"/>
      <c r="BE522" s="193"/>
      <c r="BF522" s="193"/>
      <c r="BG522" s="193"/>
      <c r="BH522" s="193"/>
      <c r="BI522" s="193"/>
      <c r="BJ522" s="193"/>
      <c r="BK522" s="193"/>
      <c r="BL522" s="193"/>
      <c r="BM522" s="193"/>
      <c r="BN522" s="193"/>
      <c r="BO522" s="193"/>
      <c r="BP522" s="193"/>
      <c r="BQ522" s="193"/>
      <c r="BR522" s="193"/>
      <c r="BS522" s="193"/>
      <c r="BT522" s="193"/>
      <c r="BU522" s="193"/>
      <c r="BV522" s="193"/>
      <c r="BW522" s="193"/>
      <c r="BX522" s="193"/>
      <c r="BY522" s="193"/>
      <c r="BZ522" s="193"/>
      <c r="CA522" s="193"/>
      <c r="CB522" s="193"/>
      <c r="CC522" s="193"/>
      <c r="CD522" s="193"/>
      <c r="CE522" s="193"/>
      <c r="CF522" s="193"/>
      <c r="CG522" s="193"/>
    </row>
    <row r="523" spans="2:85" x14ac:dyDescent="0.2">
      <c r="B523" s="193"/>
      <c r="C523" s="193"/>
      <c r="D523" s="193"/>
      <c r="E523" s="193"/>
      <c r="F523" s="193"/>
      <c r="G523" s="193"/>
      <c r="H523" s="193"/>
      <c r="I523" s="193"/>
      <c r="J523" s="193"/>
      <c r="K523" s="193"/>
      <c r="L523" s="193"/>
      <c r="M523" s="193"/>
      <c r="N523" s="193"/>
      <c r="O523" s="193"/>
      <c r="P523" s="193"/>
      <c r="Q523" s="193"/>
      <c r="R523" s="193"/>
      <c r="S523" s="193"/>
      <c r="T523" s="193"/>
      <c r="U523" s="193"/>
      <c r="V523" s="193"/>
      <c r="W523" s="193"/>
      <c r="X523" s="193"/>
      <c r="Y523" s="193"/>
      <c r="Z523" s="193"/>
      <c r="AA523" s="193"/>
      <c r="AB523" s="193"/>
      <c r="AC523" s="193"/>
      <c r="AD523" s="193"/>
      <c r="AE523" s="193"/>
      <c r="AF523" s="193"/>
      <c r="AG523" s="193"/>
      <c r="AH523" s="193"/>
      <c r="AI523" s="193"/>
      <c r="AJ523" s="193"/>
      <c r="AK523" s="193"/>
      <c r="AL523" s="193"/>
      <c r="AM523" s="193"/>
      <c r="AN523" s="193"/>
      <c r="AO523" s="193"/>
      <c r="AP523" s="193"/>
      <c r="AQ523" s="193"/>
      <c r="AR523" s="193"/>
      <c r="AS523" s="193"/>
      <c r="AT523" s="193"/>
      <c r="AU523" s="193"/>
      <c r="AV523" s="193"/>
      <c r="AW523" s="193"/>
      <c r="AX523" s="193"/>
      <c r="AY523" s="193"/>
      <c r="AZ523" s="193"/>
      <c r="BA523" s="193"/>
      <c r="BB523" s="193"/>
      <c r="BC523" s="193"/>
      <c r="BD523" s="193"/>
      <c r="BE523" s="193"/>
      <c r="BF523" s="193"/>
      <c r="BG523" s="193"/>
      <c r="BH523" s="193"/>
      <c r="BI523" s="193"/>
      <c r="BJ523" s="193"/>
      <c r="BK523" s="193"/>
      <c r="BL523" s="193"/>
      <c r="BM523" s="193"/>
      <c r="BN523" s="193"/>
      <c r="BO523" s="193"/>
      <c r="BP523" s="193"/>
      <c r="BQ523" s="193"/>
      <c r="BR523" s="193"/>
      <c r="BS523" s="193"/>
      <c r="BT523" s="193"/>
      <c r="BU523" s="193"/>
      <c r="BV523" s="193"/>
      <c r="BW523" s="193"/>
      <c r="BX523" s="193"/>
      <c r="BY523" s="193"/>
      <c r="BZ523" s="193"/>
      <c r="CA523" s="193"/>
      <c r="CB523" s="193"/>
      <c r="CC523" s="193"/>
      <c r="CD523" s="193"/>
      <c r="CE523" s="193"/>
      <c r="CF523" s="193"/>
      <c r="CG523" s="193"/>
    </row>
    <row r="524" spans="2:85" x14ac:dyDescent="0.2">
      <c r="B524" s="193"/>
      <c r="C524" s="193"/>
      <c r="D524" s="193"/>
      <c r="E524" s="193"/>
      <c r="F524" s="193"/>
      <c r="G524" s="193"/>
      <c r="H524" s="193"/>
      <c r="I524" s="193"/>
      <c r="J524" s="193"/>
      <c r="K524" s="193"/>
      <c r="L524" s="193"/>
      <c r="M524" s="193"/>
      <c r="N524" s="193"/>
      <c r="O524" s="193"/>
      <c r="P524" s="193"/>
      <c r="Q524" s="193"/>
      <c r="R524" s="193"/>
      <c r="S524" s="193"/>
      <c r="T524" s="193"/>
      <c r="U524" s="193"/>
      <c r="V524" s="193"/>
      <c r="W524" s="193"/>
      <c r="X524" s="193"/>
      <c r="Y524" s="193"/>
      <c r="Z524" s="193"/>
      <c r="AA524" s="193"/>
      <c r="AB524" s="193"/>
      <c r="AC524" s="193"/>
      <c r="AD524" s="193"/>
      <c r="AE524" s="193"/>
      <c r="AF524" s="193"/>
      <c r="AG524" s="193"/>
      <c r="AH524" s="193"/>
      <c r="AI524" s="193"/>
      <c r="AJ524" s="193"/>
      <c r="AK524" s="193"/>
      <c r="AL524" s="193"/>
      <c r="AM524" s="193"/>
      <c r="AN524" s="193"/>
      <c r="AO524" s="193"/>
      <c r="AP524" s="193"/>
      <c r="AQ524" s="193"/>
      <c r="AR524" s="193"/>
      <c r="AS524" s="193"/>
      <c r="AT524" s="193"/>
      <c r="AU524" s="193"/>
      <c r="AV524" s="193"/>
      <c r="AW524" s="193"/>
      <c r="AX524" s="193"/>
      <c r="AY524" s="193"/>
      <c r="AZ524" s="193"/>
      <c r="BA524" s="193"/>
      <c r="BB524" s="193"/>
      <c r="BC524" s="193"/>
      <c r="BD524" s="193"/>
      <c r="BE524" s="193"/>
      <c r="BF524" s="193"/>
      <c r="BG524" s="193"/>
      <c r="BH524" s="193"/>
      <c r="BI524" s="193"/>
      <c r="BJ524" s="193"/>
      <c r="BK524" s="193"/>
      <c r="BL524" s="193"/>
      <c r="BM524" s="193"/>
      <c r="BN524" s="193"/>
      <c r="BO524" s="193"/>
      <c r="BP524" s="193"/>
      <c r="BQ524" s="193"/>
      <c r="BR524" s="193"/>
      <c r="BS524" s="193"/>
      <c r="BT524" s="193"/>
      <c r="BU524" s="193"/>
      <c r="BV524" s="193"/>
      <c r="BW524" s="193"/>
      <c r="BX524" s="193"/>
      <c r="BY524" s="193"/>
      <c r="BZ524" s="193"/>
      <c r="CA524" s="193"/>
      <c r="CB524" s="193"/>
      <c r="CC524" s="193"/>
      <c r="CD524" s="193"/>
      <c r="CE524" s="193"/>
      <c r="CF524" s="193"/>
      <c r="CG524" s="193"/>
    </row>
    <row r="525" spans="2:85" x14ac:dyDescent="0.2">
      <c r="B525" s="193"/>
      <c r="C525" s="193"/>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3"/>
      <c r="AK525" s="193"/>
      <c r="AL525" s="193"/>
      <c r="AM525" s="193"/>
      <c r="AN525" s="193"/>
      <c r="AO525" s="193"/>
      <c r="AP525" s="193"/>
      <c r="AQ525" s="193"/>
      <c r="AR525" s="193"/>
      <c r="AS525" s="193"/>
      <c r="AT525" s="193"/>
      <c r="AU525" s="193"/>
      <c r="AV525" s="193"/>
      <c r="AW525" s="193"/>
      <c r="AX525" s="193"/>
      <c r="AY525" s="193"/>
      <c r="AZ525" s="193"/>
      <c r="BA525" s="193"/>
      <c r="BB525" s="193"/>
      <c r="BC525" s="193"/>
      <c r="BD525" s="193"/>
      <c r="BE525" s="193"/>
      <c r="BF525" s="193"/>
      <c r="BG525" s="193"/>
      <c r="BH525" s="193"/>
      <c r="BI525" s="193"/>
      <c r="BJ525" s="193"/>
      <c r="BK525" s="193"/>
      <c r="BL525" s="193"/>
      <c r="BM525" s="193"/>
      <c r="BN525" s="193"/>
      <c r="BO525" s="193"/>
      <c r="BP525" s="193"/>
      <c r="BQ525" s="193"/>
      <c r="BR525" s="193"/>
      <c r="BS525" s="193"/>
      <c r="BT525" s="193"/>
      <c r="BU525" s="193"/>
      <c r="BV525" s="193"/>
      <c r="BW525" s="193"/>
      <c r="BX525" s="193"/>
      <c r="BY525" s="193"/>
      <c r="BZ525" s="193"/>
      <c r="CA525" s="193"/>
      <c r="CB525" s="193"/>
      <c r="CC525" s="193"/>
      <c r="CD525" s="193"/>
      <c r="CE525" s="193"/>
      <c r="CF525" s="193"/>
      <c r="CG525" s="193"/>
    </row>
    <row r="526" spans="2:85" x14ac:dyDescent="0.2">
      <c r="B526" s="193"/>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c r="AA526" s="193"/>
      <c r="AB526" s="193"/>
      <c r="AC526" s="193"/>
      <c r="AD526" s="193"/>
      <c r="AE526" s="193"/>
      <c r="AF526" s="193"/>
      <c r="AG526" s="193"/>
      <c r="AH526" s="193"/>
      <c r="AI526" s="193"/>
      <c r="AJ526" s="193"/>
      <c r="AK526" s="193"/>
      <c r="AL526" s="193"/>
      <c r="AM526" s="193"/>
      <c r="AN526" s="193"/>
      <c r="AO526" s="193"/>
      <c r="AP526" s="193"/>
      <c r="AQ526" s="193"/>
      <c r="AR526" s="193"/>
      <c r="AS526" s="193"/>
      <c r="AT526" s="193"/>
      <c r="AU526" s="193"/>
      <c r="AV526" s="193"/>
      <c r="AW526" s="193"/>
      <c r="AX526" s="193"/>
      <c r="AY526" s="193"/>
      <c r="AZ526" s="193"/>
      <c r="BA526" s="193"/>
      <c r="BB526" s="193"/>
      <c r="BC526" s="193"/>
      <c r="BD526" s="193"/>
      <c r="BE526" s="193"/>
      <c r="BF526" s="193"/>
      <c r="BG526" s="193"/>
      <c r="BH526" s="193"/>
      <c r="BI526" s="193"/>
      <c r="BJ526" s="193"/>
      <c r="BK526" s="193"/>
      <c r="BL526" s="193"/>
      <c r="BM526" s="193"/>
      <c r="BN526" s="193"/>
      <c r="BO526" s="193"/>
      <c r="BP526" s="193"/>
      <c r="BQ526" s="193"/>
      <c r="BR526" s="193"/>
      <c r="BS526" s="193"/>
      <c r="BT526" s="193"/>
      <c r="BU526" s="193"/>
      <c r="BV526" s="193"/>
      <c r="BW526" s="193"/>
      <c r="BX526" s="193"/>
      <c r="BY526" s="193"/>
      <c r="BZ526" s="193"/>
      <c r="CA526" s="193"/>
      <c r="CB526" s="193"/>
      <c r="CC526" s="193"/>
      <c r="CD526" s="193"/>
      <c r="CE526" s="193"/>
      <c r="CF526" s="193"/>
      <c r="CG526" s="193"/>
    </row>
    <row r="527" spans="2:85" x14ac:dyDescent="0.2">
      <c r="B527" s="193"/>
      <c r="C527" s="193"/>
      <c r="D527" s="193"/>
      <c r="E527" s="193"/>
      <c r="F527" s="193"/>
      <c r="G527" s="193"/>
      <c r="H527" s="193"/>
      <c r="I527" s="193"/>
      <c r="J527" s="193"/>
      <c r="K527" s="193"/>
      <c r="L527" s="193"/>
      <c r="M527" s="193"/>
      <c r="N527" s="193"/>
      <c r="O527" s="193"/>
      <c r="P527" s="193"/>
      <c r="Q527" s="193"/>
      <c r="R527" s="193"/>
      <c r="S527" s="193"/>
      <c r="T527" s="193"/>
      <c r="U527" s="193"/>
      <c r="V527" s="193"/>
      <c r="W527" s="193"/>
      <c r="X527" s="193"/>
      <c r="Y527" s="193"/>
      <c r="Z527" s="193"/>
      <c r="AA527" s="193"/>
      <c r="AB527" s="193"/>
      <c r="AC527" s="193"/>
      <c r="AD527" s="193"/>
      <c r="AE527" s="193"/>
      <c r="AF527" s="193"/>
      <c r="AG527" s="193"/>
      <c r="AH527" s="193"/>
      <c r="AI527" s="193"/>
      <c r="AJ527" s="193"/>
      <c r="AK527" s="193"/>
      <c r="AL527" s="193"/>
      <c r="AM527" s="193"/>
      <c r="AN527" s="193"/>
      <c r="AO527" s="193"/>
      <c r="AP527" s="193"/>
      <c r="AQ527" s="193"/>
      <c r="AR527" s="193"/>
      <c r="AS527" s="193"/>
      <c r="AT527" s="193"/>
      <c r="AU527" s="193"/>
      <c r="AV527" s="193"/>
      <c r="AW527" s="193"/>
      <c r="AX527" s="193"/>
      <c r="AY527" s="193"/>
      <c r="AZ527" s="193"/>
      <c r="BA527" s="193"/>
      <c r="BB527" s="193"/>
      <c r="BC527" s="193"/>
      <c r="BD527" s="193"/>
      <c r="BE527" s="193"/>
      <c r="BF527" s="193"/>
      <c r="BG527" s="193"/>
      <c r="BH527" s="193"/>
      <c r="BI527" s="193"/>
      <c r="BJ527" s="193"/>
      <c r="BK527" s="193"/>
      <c r="BL527" s="193"/>
      <c r="BM527" s="193"/>
      <c r="BN527" s="193"/>
      <c r="BO527" s="193"/>
      <c r="BP527" s="193"/>
      <c r="BQ527" s="193"/>
      <c r="BR527" s="193"/>
      <c r="BS527" s="193"/>
      <c r="BT527" s="193"/>
      <c r="BU527" s="193"/>
      <c r="BV527" s="193"/>
      <c r="BW527" s="193"/>
      <c r="BX527" s="193"/>
      <c r="BY527" s="193"/>
      <c r="BZ527" s="193"/>
      <c r="CA527" s="193"/>
      <c r="CB527" s="193"/>
      <c r="CC527" s="193"/>
      <c r="CD527" s="193"/>
      <c r="CE527" s="193"/>
      <c r="CF527" s="193"/>
      <c r="CG527" s="193"/>
    </row>
    <row r="528" spans="2:85" x14ac:dyDescent="0.2">
      <c r="B528" s="193"/>
      <c r="C528" s="193"/>
      <c r="D528" s="193"/>
      <c r="E528" s="193"/>
      <c r="F528" s="193"/>
      <c r="G528" s="193"/>
      <c r="H528" s="193"/>
      <c r="I528" s="193"/>
      <c r="J528" s="193"/>
      <c r="K528" s="193"/>
      <c r="L528" s="193"/>
      <c r="M528" s="193"/>
      <c r="N528" s="193"/>
      <c r="O528" s="193"/>
      <c r="P528" s="193"/>
      <c r="Q528" s="193"/>
      <c r="R528" s="193"/>
      <c r="S528" s="193"/>
      <c r="T528" s="193"/>
      <c r="U528" s="193"/>
      <c r="V528" s="193"/>
      <c r="W528" s="193"/>
      <c r="X528" s="193"/>
      <c r="Y528" s="193"/>
      <c r="Z528" s="193"/>
      <c r="AA528" s="193"/>
      <c r="AB528" s="193"/>
      <c r="AC528" s="193"/>
      <c r="AD528" s="193"/>
      <c r="AE528" s="193"/>
      <c r="AF528" s="193"/>
      <c r="AG528" s="193"/>
      <c r="AH528" s="193"/>
      <c r="AI528" s="193"/>
      <c r="AJ528" s="193"/>
      <c r="AK528" s="193"/>
      <c r="AL528" s="193"/>
      <c r="AM528" s="193"/>
      <c r="AN528" s="193"/>
      <c r="AO528" s="193"/>
      <c r="AP528" s="193"/>
      <c r="AQ528" s="193"/>
      <c r="AR528" s="193"/>
      <c r="AS528" s="193"/>
      <c r="AT528" s="193"/>
      <c r="AU528" s="193"/>
      <c r="AV528" s="193"/>
      <c r="AW528" s="193"/>
      <c r="AX528" s="193"/>
      <c r="AY528" s="193"/>
      <c r="AZ528" s="193"/>
      <c r="BA528" s="193"/>
      <c r="BB528" s="193"/>
      <c r="BC528" s="193"/>
      <c r="BD528" s="193"/>
      <c r="BE528" s="193"/>
      <c r="BF528" s="193"/>
      <c r="BG528" s="193"/>
      <c r="BH528" s="193"/>
      <c r="BI528" s="193"/>
      <c r="BJ528" s="193"/>
      <c r="BK528" s="193"/>
      <c r="BL528" s="193"/>
      <c r="BM528" s="193"/>
      <c r="BN528" s="193"/>
      <c r="BO528" s="193"/>
      <c r="BP528" s="193"/>
      <c r="BQ528" s="193"/>
      <c r="BR528" s="193"/>
      <c r="BS528" s="193"/>
      <c r="BT528" s="193"/>
      <c r="BU528" s="193"/>
      <c r="BV528" s="193"/>
      <c r="BW528" s="193"/>
      <c r="BX528" s="193"/>
      <c r="BY528" s="193"/>
      <c r="BZ528" s="193"/>
      <c r="CA528" s="193"/>
      <c r="CB528" s="193"/>
      <c r="CC528" s="193"/>
      <c r="CD528" s="193"/>
      <c r="CE528" s="193"/>
      <c r="CF528" s="193"/>
      <c r="CG528" s="193"/>
    </row>
    <row r="529" spans="2:85" x14ac:dyDescent="0.2">
      <c r="B529" s="193"/>
      <c r="C529" s="193"/>
      <c r="D529" s="193"/>
      <c r="E529" s="193"/>
      <c r="F529" s="193"/>
      <c r="G529" s="193"/>
      <c r="H529" s="193"/>
      <c r="I529" s="193"/>
      <c r="J529" s="193"/>
      <c r="K529" s="193"/>
      <c r="L529" s="193"/>
      <c r="M529" s="193"/>
      <c r="N529" s="193"/>
      <c r="O529" s="193"/>
      <c r="P529" s="193"/>
      <c r="Q529" s="193"/>
      <c r="R529" s="193"/>
      <c r="S529" s="193"/>
      <c r="T529" s="193"/>
      <c r="U529" s="193"/>
      <c r="V529" s="193"/>
      <c r="W529" s="193"/>
      <c r="X529" s="193"/>
      <c r="Y529" s="193"/>
      <c r="Z529" s="193"/>
      <c r="AA529" s="193"/>
      <c r="AB529" s="193"/>
      <c r="AC529" s="193"/>
      <c r="AD529" s="193"/>
      <c r="AE529" s="193"/>
      <c r="AF529" s="193"/>
      <c r="AG529" s="193"/>
      <c r="AH529" s="193"/>
      <c r="AI529" s="193"/>
      <c r="AJ529" s="193"/>
      <c r="AK529" s="193"/>
      <c r="AL529" s="193"/>
      <c r="AM529" s="193"/>
      <c r="AN529" s="193"/>
      <c r="AO529" s="193"/>
      <c r="AP529" s="193"/>
      <c r="AQ529" s="193"/>
      <c r="AR529" s="193"/>
      <c r="AS529" s="193"/>
      <c r="AT529" s="193"/>
      <c r="AU529" s="193"/>
      <c r="AV529" s="193"/>
      <c r="AW529" s="193"/>
      <c r="AX529" s="193"/>
      <c r="AY529" s="193"/>
      <c r="AZ529" s="193"/>
      <c r="BA529" s="193"/>
      <c r="BB529" s="193"/>
      <c r="BC529" s="193"/>
      <c r="BD529" s="193"/>
      <c r="BE529" s="193"/>
      <c r="BF529" s="193"/>
      <c r="BG529" s="193"/>
      <c r="BH529" s="193"/>
      <c r="BI529" s="193"/>
      <c r="BJ529" s="193"/>
      <c r="BK529" s="193"/>
      <c r="BL529" s="193"/>
      <c r="BM529" s="193"/>
      <c r="BN529" s="193"/>
      <c r="BO529" s="193"/>
      <c r="BP529" s="193"/>
      <c r="BQ529" s="193"/>
      <c r="BR529" s="193"/>
      <c r="BS529" s="193"/>
      <c r="BT529" s="193"/>
      <c r="BU529" s="193"/>
      <c r="BV529" s="193"/>
      <c r="BW529" s="193"/>
      <c r="BX529" s="193"/>
      <c r="BY529" s="193"/>
      <c r="BZ529" s="193"/>
      <c r="CA529" s="193"/>
      <c r="CB529" s="193"/>
      <c r="CC529" s="193"/>
      <c r="CD529" s="193"/>
      <c r="CE529" s="193"/>
      <c r="CF529" s="193"/>
      <c r="CG529" s="193"/>
    </row>
    <row r="530" spans="2:85" x14ac:dyDescent="0.2">
      <c r="B530" s="193"/>
      <c r="C530" s="193"/>
      <c r="D530" s="193"/>
      <c r="E530" s="193"/>
      <c r="F530" s="193"/>
      <c r="G530" s="193"/>
      <c r="H530" s="193"/>
      <c r="I530" s="193"/>
      <c r="J530" s="193"/>
      <c r="K530" s="193"/>
      <c r="L530" s="193"/>
      <c r="M530" s="193"/>
      <c r="N530" s="193"/>
      <c r="O530" s="193"/>
      <c r="P530" s="193"/>
      <c r="Q530" s="193"/>
      <c r="R530" s="193"/>
      <c r="S530" s="193"/>
      <c r="T530" s="193"/>
      <c r="U530" s="193"/>
      <c r="V530" s="193"/>
      <c r="W530" s="193"/>
      <c r="X530" s="193"/>
      <c r="Y530" s="193"/>
      <c r="Z530" s="193"/>
      <c r="AA530" s="193"/>
      <c r="AB530" s="193"/>
      <c r="AC530" s="193"/>
      <c r="AD530" s="193"/>
      <c r="AE530" s="193"/>
      <c r="AF530" s="193"/>
      <c r="AG530" s="193"/>
      <c r="AH530" s="193"/>
      <c r="AI530" s="193"/>
      <c r="AJ530" s="193"/>
      <c r="AK530" s="193"/>
      <c r="AL530" s="193"/>
      <c r="AM530" s="193"/>
      <c r="AN530" s="193"/>
      <c r="AO530" s="193"/>
      <c r="AP530" s="193"/>
      <c r="AQ530" s="193"/>
      <c r="AR530" s="193"/>
      <c r="AS530" s="193"/>
      <c r="AT530" s="193"/>
      <c r="AU530" s="193"/>
      <c r="AV530" s="193"/>
      <c r="AW530" s="193"/>
      <c r="AX530" s="193"/>
      <c r="AY530" s="193"/>
      <c r="AZ530" s="193"/>
      <c r="BA530" s="193"/>
      <c r="BB530" s="193"/>
      <c r="BC530" s="193"/>
      <c r="BD530" s="193"/>
      <c r="BE530" s="193"/>
      <c r="BF530" s="193"/>
      <c r="BG530" s="193"/>
      <c r="BH530" s="193"/>
      <c r="BI530" s="193"/>
      <c r="BJ530" s="193"/>
      <c r="BK530" s="193"/>
      <c r="BL530" s="193"/>
      <c r="BM530" s="193"/>
      <c r="BN530" s="193"/>
      <c r="BO530" s="193"/>
      <c r="BP530" s="193"/>
      <c r="BQ530" s="193"/>
      <c r="BR530" s="193"/>
      <c r="BS530" s="193"/>
      <c r="BT530" s="193"/>
      <c r="BU530" s="193"/>
      <c r="BV530" s="193"/>
      <c r="BW530" s="193"/>
      <c r="BX530" s="193"/>
      <c r="BY530" s="193"/>
      <c r="BZ530" s="193"/>
      <c r="CA530" s="193"/>
      <c r="CB530" s="193"/>
      <c r="CC530" s="193"/>
      <c r="CD530" s="193"/>
      <c r="CE530" s="193"/>
      <c r="CF530" s="193"/>
      <c r="CG530" s="193"/>
    </row>
    <row r="531" spans="2:85" x14ac:dyDescent="0.2">
      <c r="B531" s="193"/>
      <c r="C531" s="193"/>
      <c r="D531" s="193"/>
      <c r="E531" s="193"/>
      <c r="F531" s="193"/>
      <c r="G531" s="193"/>
      <c r="H531" s="193"/>
      <c r="I531" s="193"/>
      <c r="J531" s="193"/>
      <c r="K531" s="193"/>
      <c r="L531" s="193"/>
      <c r="M531" s="193"/>
      <c r="N531" s="193"/>
      <c r="O531" s="193"/>
      <c r="P531" s="193"/>
      <c r="Q531" s="193"/>
      <c r="R531" s="193"/>
      <c r="S531" s="193"/>
      <c r="T531" s="193"/>
      <c r="U531" s="193"/>
      <c r="V531" s="193"/>
      <c r="W531" s="193"/>
      <c r="X531" s="193"/>
      <c r="Y531" s="193"/>
      <c r="Z531" s="193"/>
      <c r="AA531" s="193"/>
      <c r="AB531" s="193"/>
      <c r="AC531" s="193"/>
      <c r="AD531" s="193"/>
      <c r="AE531" s="193"/>
      <c r="AF531" s="193"/>
      <c r="AG531" s="193"/>
      <c r="AH531" s="193"/>
      <c r="AI531" s="193"/>
      <c r="AJ531" s="193"/>
      <c r="AK531" s="193"/>
      <c r="AL531" s="193"/>
      <c r="AM531" s="193"/>
      <c r="AN531" s="193"/>
      <c r="AO531" s="193"/>
      <c r="AP531" s="193"/>
      <c r="AQ531" s="193"/>
      <c r="AR531" s="193"/>
      <c r="AS531" s="193"/>
      <c r="AT531" s="193"/>
      <c r="AU531" s="193"/>
      <c r="AV531" s="193"/>
      <c r="AW531" s="193"/>
      <c r="AX531" s="193"/>
      <c r="AY531" s="193"/>
      <c r="AZ531" s="193"/>
      <c r="BA531" s="193"/>
      <c r="BB531" s="193"/>
      <c r="BC531" s="193"/>
      <c r="BD531" s="193"/>
      <c r="BE531" s="193"/>
      <c r="BF531" s="193"/>
      <c r="BG531" s="193"/>
      <c r="BH531" s="193"/>
      <c r="BI531" s="193"/>
      <c r="BJ531" s="193"/>
      <c r="BK531" s="193"/>
      <c r="BL531" s="193"/>
      <c r="BM531" s="193"/>
      <c r="BN531" s="193"/>
      <c r="BO531" s="193"/>
      <c r="BP531" s="193"/>
      <c r="BQ531" s="193"/>
      <c r="BR531" s="193"/>
      <c r="BS531" s="193"/>
      <c r="BT531" s="193"/>
      <c r="BU531" s="193"/>
      <c r="BV531" s="193"/>
      <c r="BW531" s="193"/>
      <c r="BX531" s="193"/>
      <c r="BY531" s="193"/>
      <c r="BZ531" s="193"/>
      <c r="CA531" s="193"/>
      <c r="CB531" s="193"/>
      <c r="CC531" s="193"/>
      <c r="CD531" s="193"/>
      <c r="CE531" s="193"/>
      <c r="CF531" s="193"/>
      <c r="CG531" s="193"/>
    </row>
    <row r="532" spans="2:85" x14ac:dyDescent="0.2">
      <c r="B532" s="193"/>
      <c r="C532" s="193"/>
      <c r="D532" s="193"/>
      <c r="E532" s="193"/>
      <c r="F532" s="193"/>
      <c r="G532" s="193"/>
      <c r="H532" s="193"/>
      <c r="I532" s="193"/>
      <c r="J532" s="193"/>
      <c r="K532" s="193"/>
      <c r="L532" s="193"/>
      <c r="M532" s="193"/>
      <c r="N532" s="193"/>
      <c r="O532" s="193"/>
      <c r="P532" s="193"/>
      <c r="Q532" s="193"/>
      <c r="R532" s="193"/>
      <c r="S532" s="193"/>
      <c r="T532" s="193"/>
      <c r="U532" s="193"/>
      <c r="V532" s="193"/>
      <c r="W532" s="193"/>
      <c r="X532" s="193"/>
      <c r="Y532" s="193"/>
      <c r="Z532" s="193"/>
      <c r="AA532" s="193"/>
      <c r="AB532" s="193"/>
      <c r="AC532" s="193"/>
      <c r="AD532" s="193"/>
      <c r="AE532" s="193"/>
      <c r="AF532" s="193"/>
      <c r="AG532" s="193"/>
      <c r="AH532" s="193"/>
      <c r="AI532" s="193"/>
      <c r="AJ532" s="193"/>
      <c r="AK532" s="193"/>
      <c r="AL532" s="193"/>
      <c r="AM532" s="193"/>
      <c r="AN532" s="193"/>
      <c r="AO532" s="193"/>
      <c r="AP532" s="193"/>
      <c r="AQ532" s="193"/>
      <c r="AR532" s="193"/>
      <c r="AS532" s="193"/>
      <c r="AT532" s="193"/>
      <c r="AU532" s="193"/>
      <c r="AV532" s="193"/>
      <c r="AW532" s="193"/>
      <c r="AX532" s="193"/>
      <c r="AY532" s="193"/>
      <c r="AZ532" s="193"/>
      <c r="BA532" s="193"/>
      <c r="BB532" s="193"/>
      <c r="BC532" s="193"/>
      <c r="BD532" s="193"/>
      <c r="BE532" s="193"/>
      <c r="BF532" s="193"/>
      <c r="BG532" s="193"/>
      <c r="BH532" s="193"/>
      <c r="BI532" s="193"/>
      <c r="BJ532" s="193"/>
      <c r="BK532" s="193"/>
      <c r="BL532" s="193"/>
      <c r="BM532" s="193"/>
      <c r="BN532" s="193"/>
      <c r="BO532" s="193"/>
      <c r="BP532" s="193"/>
      <c r="BQ532" s="193"/>
      <c r="BR532" s="193"/>
      <c r="BS532" s="193"/>
      <c r="BT532" s="193"/>
      <c r="BU532" s="193"/>
      <c r="BV532" s="193"/>
      <c r="BW532" s="193"/>
      <c r="BX532" s="193"/>
      <c r="BY532" s="193"/>
      <c r="BZ532" s="193"/>
      <c r="CA532" s="193"/>
      <c r="CB532" s="193"/>
      <c r="CC532" s="193"/>
      <c r="CD532" s="193"/>
      <c r="CE532" s="193"/>
      <c r="CF532" s="193"/>
      <c r="CG532" s="193"/>
    </row>
    <row r="533" spans="2:85" x14ac:dyDescent="0.2">
      <c r="B533" s="193"/>
      <c r="C533" s="193"/>
      <c r="D533" s="193"/>
      <c r="E533" s="193"/>
      <c r="F533" s="193"/>
      <c r="G533" s="193"/>
      <c r="H533" s="193"/>
      <c r="I533" s="193"/>
      <c r="J533" s="193"/>
      <c r="K533" s="193"/>
      <c r="L533" s="193"/>
      <c r="M533" s="193"/>
      <c r="N533" s="193"/>
      <c r="O533" s="193"/>
      <c r="P533" s="193"/>
      <c r="Q533" s="193"/>
      <c r="R533" s="193"/>
      <c r="S533" s="193"/>
      <c r="T533" s="193"/>
      <c r="U533" s="193"/>
      <c r="V533" s="193"/>
      <c r="W533" s="193"/>
      <c r="X533" s="193"/>
      <c r="Y533" s="193"/>
      <c r="Z533" s="193"/>
      <c r="AA533" s="193"/>
      <c r="AB533" s="193"/>
      <c r="AC533" s="193"/>
      <c r="AD533" s="193"/>
      <c r="AE533" s="193"/>
      <c r="AF533" s="193"/>
      <c r="AG533" s="193"/>
      <c r="AH533" s="193"/>
      <c r="AI533" s="193"/>
      <c r="AJ533" s="193"/>
      <c r="AK533" s="193"/>
      <c r="AL533" s="193"/>
      <c r="AM533" s="193"/>
      <c r="AN533" s="193"/>
      <c r="AO533" s="193"/>
      <c r="AP533" s="193"/>
      <c r="AQ533" s="193"/>
      <c r="AR533" s="193"/>
      <c r="AS533" s="193"/>
      <c r="AT533" s="193"/>
      <c r="AU533" s="193"/>
      <c r="AV533" s="193"/>
      <c r="AW533" s="193"/>
      <c r="AX533" s="193"/>
      <c r="AY533" s="193"/>
      <c r="AZ533" s="193"/>
      <c r="BA533" s="193"/>
      <c r="BB533" s="193"/>
      <c r="BC533" s="193"/>
      <c r="BD533" s="193"/>
      <c r="BE533" s="193"/>
      <c r="BF533" s="193"/>
      <c r="BG533" s="193"/>
      <c r="BH533" s="193"/>
      <c r="BI533" s="193"/>
      <c r="BJ533" s="193"/>
      <c r="BK533" s="193"/>
      <c r="BL533" s="193"/>
      <c r="BM533" s="193"/>
      <c r="BN533" s="193"/>
      <c r="BO533" s="193"/>
      <c r="BP533" s="193"/>
      <c r="BQ533" s="193"/>
      <c r="BR533" s="193"/>
      <c r="BS533" s="193"/>
      <c r="BT533" s="193"/>
      <c r="BU533" s="193"/>
      <c r="BV533" s="193"/>
      <c r="BW533" s="193"/>
      <c r="BX533" s="193"/>
      <c r="BY533" s="193"/>
      <c r="BZ533" s="193"/>
      <c r="CA533" s="193"/>
      <c r="CB533" s="193"/>
      <c r="CC533" s="193"/>
      <c r="CD533" s="193"/>
      <c r="CE533" s="193"/>
      <c r="CF533" s="193"/>
      <c r="CG533" s="193"/>
    </row>
    <row r="534" spans="2:85" x14ac:dyDescent="0.2">
      <c r="B534" s="193"/>
      <c r="C534" s="193"/>
      <c r="D534" s="193"/>
      <c r="E534" s="193"/>
      <c r="F534" s="193"/>
      <c r="G534" s="193"/>
      <c r="H534" s="193"/>
      <c r="I534" s="193"/>
      <c r="J534" s="193"/>
      <c r="K534" s="193"/>
      <c r="L534" s="193"/>
      <c r="M534" s="193"/>
      <c r="N534" s="193"/>
      <c r="O534" s="193"/>
      <c r="P534" s="193"/>
      <c r="Q534" s="193"/>
      <c r="R534" s="193"/>
      <c r="S534" s="193"/>
      <c r="T534" s="193"/>
      <c r="U534" s="193"/>
      <c r="V534" s="193"/>
      <c r="W534" s="193"/>
      <c r="X534" s="193"/>
      <c r="Y534" s="193"/>
      <c r="Z534" s="193"/>
      <c r="AA534" s="193"/>
      <c r="AB534" s="193"/>
      <c r="AC534" s="193"/>
      <c r="AD534" s="193"/>
      <c r="AE534" s="193"/>
      <c r="AF534" s="193"/>
      <c r="AG534" s="193"/>
      <c r="AH534" s="193"/>
      <c r="AI534" s="193"/>
      <c r="AJ534" s="193"/>
      <c r="AK534" s="193"/>
      <c r="AL534" s="193"/>
      <c r="AM534" s="193"/>
      <c r="AN534" s="193"/>
      <c r="AO534" s="193"/>
      <c r="AP534" s="193"/>
      <c r="AQ534" s="193"/>
      <c r="AR534" s="193"/>
      <c r="AS534" s="193"/>
      <c r="AT534" s="193"/>
      <c r="AU534" s="193"/>
      <c r="AV534" s="193"/>
      <c r="AW534" s="193"/>
      <c r="AX534" s="193"/>
      <c r="AY534" s="193"/>
      <c r="AZ534" s="193"/>
      <c r="BA534" s="193"/>
      <c r="BB534" s="193"/>
      <c r="BC534" s="193"/>
      <c r="BD534" s="193"/>
      <c r="BE534" s="193"/>
      <c r="BF534" s="193"/>
      <c r="BG534" s="193"/>
      <c r="BH534" s="193"/>
      <c r="BI534" s="193"/>
      <c r="BJ534" s="193"/>
      <c r="BK534" s="193"/>
      <c r="BL534" s="193"/>
      <c r="BM534" s="193"/>
      <c r="BN534" s="193"/>
      <c r="BO534" s="193"/>
      <c r="BP534" s="193"/>
      <c r="BQ534" s="193"/>
      <c r="BR534" s="193"/>
      <c r="BS534" s="193"/>
      <c r="BT534" s="193"/>
      <c r="BU534" s="193"/>
      <c r="BV534" s="193"/>
      <c r="BW534" s="193"/>
      <c r="BX534" s="193"/>
      <c r="BY534" s="193"/>
      <c r="BZ534" s="193"/>
      <c r="CA534" s="193"/>
      <c r="CB534" s="193"/>
      <c r="CC534" s="193"/>
      <c r="CD534" s="193"/>
      <c r="CE534" s="193"/>
      <c r="CF534" s="193"/>
      <c r="CG534" s="193"/>
    </row>
    <row r="535" spans="2:85" x14ac:dyDescent="0.2">
      <c r="B535" s="193"/>
      <c r="C535" s="193"/>
      <c r="D535" s="193"/>
      <c r="E535" s="193"/>
      <c r="F535" s="193"/>
      <c r="G535" s="193"/>
      <c r="H535" s="193"/>
      <c r="I535" s="193"/>
      <c r="J535" s="193"/>
      <c r="K535" s="193"/>
      <c r="L535" s="193"/>
      <c r="M535" s="193"/>
      <c r="N535" s="193"/>
      <c r="O535" s="193"/>
      <c r="P535" s="193"/>
      <c r="Q535" s="193"/>
      <c r="R535" s="193"/>
      <c r="S535" s="193"/>
      <c r="T535" s="193"/>
      <c r="U535" s="193"/>
      <c r="V535" s="193"/>
      <c r="W535" s="193"/>
      <c r="X535" s="193"/>
      <c r="Y535" s="193"/>
      <c r="Z535" s="193"/>
      <c r="AA535" s="193"/>
      <c r="AB535" s="193"/>
      <c r="AC535" s="193"/>
      <c r="AD535" s="193"/>
      <c r="AE535" s="193"/>
      <c r="AF535" s="193"/>
      <c r="AG535" s="193"/>
      <c r="AH535" s="193"/>
      <c r="AI535" s="193"/>
      <c r="AJ535" s="193"/>
      <c r="AK535" s="193"/>
      <c r="AL535" s="193"/>
      <c r="AM535" s="193"/>
      <c r="AN535" s="193"/>
      <c r="AO535" s="193"/>
      <c r="AP535" s="193"/>
      <c r="AQ535" s="193"/>
      <c r="AR535" s="193"/>
      <c r="AS535" s="193"/>
      <c r="AT535" s="193"/>
      <c r="AU535" s="193"/>
      <c r="AV535" s="193"/>
      <c r="AW535" s="193"/>
      <c r="AX535" s="193"/>
      <c r="AY535" s="193"/>
      <c r="AZ535" s="193"/>
      <c r="BA535" s="193"/>
      <c r="BB535" s="193"/>
      <c r="BC535" s="193"/>
      <c r="BD535" s="193"/>
      <c r="BE535" s="193"/>
      <c r="BF535" s="193"/>
      <c r="BG535" s="193"/>
      <c r="BH535" s="193"/>
      <c r="BI535" s="193"/>
      <c r="BJ535" s="193"/>
      <c r="BK535" s="193"/>
      <c r="BL535" s="193"/>
      <c r="BM535" s="193"/>
      <c r="BN535" s="193"/>
      <c r="BO535" s="193"/>
      <c r="BP535" s="193"/>
      <c r="BQ535" s="193"/>
      <c r="BR535" s="193"/>
      <c r="BS535" s="193"/>
      <c r="BT535" s="193"/>
      <c r="BU535" s="193"/>
      <c r="BV535" s="193"/>
      <c r="BW535" s="193"/>
      <c r="BX535" s="193"/>
      <c r="BY535" s="193"/>
      <c r="BZ535" s="193"/>
      <c r="CA535" s="193"/>
      <c r="CB535" s="193"/>
      <c r="CC535" s="193"/>
      <c r="CD535" s="193"/>
      <c r="CE535" s="193"/>
      <c r="CF535" s="193"/>
      <c r="CG535" s="193"/>
    </row>
    <row r="536" spans="2:85" x14ac:dyDescent="0.2">
      <c r="B536" s="193"/>
      <c r="C536" s="193"/>
      <c r="D536" s="193"/>
      <c r="E536" s="193"/>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3"/>
      <c r="AY536" s="193"/>
      <c r="AZ536" s="193"/>
      <c r="BA536" s="193"/>
      <c r="BB536" s="193"/>
      <c r="BC536" s="193"/>
      <c r="BD536" s="193"/>
      <c r="BE536" s="193"/>
      <c r="BF536" s="193"/>
      <c r="BG536" s="193"/>
      <c r="BH536" s="193"/>
      <c r="BI536" s="193"/>
      <c r="BJ536" s="193"/>
      <c r="BK536" s="193"/>
      <c r="BL536" s="193"/>
      <c r="BM536" s="193"/>
      <c r="BN536" s="193"/>
      <c r="BO536" s="193"/>
      <c r="BP536" s="193"/>
      <c r="BQ536" s="193"/>
      <c r="BR536" s="193"/>
      <c r="BS536" s="193"/>
      <c r="BT536" s="193"/>
      <c r="BU536" s="193"/>
      <c r="BV536" s="193"/>
      <c r="BW536" s="193"/>
      <c r="BX536" s="193"/>
      <c r="BY536" s="193"/>
      <c r="BZ536" s="193"/>
      <c r="CA536" s="193"/>
      <c r="CB536" s="193"/>
      <c r="CC536" s="193"/>
      <c r="CD536" s="193"/>
      <c r="CE536" s="193"/>
      <c r="CF536" s="193"/>
      <c r="CG536" s="193"/>
    </row>
    <row r="537" spans="2:85" x14ac:dyDescent="0.2">
      <c r="B537" s="193"/>
      <c r="C537" s="193"/>
      <c r="D537" s="193"/>
      <c r="E537" s="193"/>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3"/>
      <c r="AY537" s="193"/>
      <c r="AZ537" s="193"/>
      <c r="BA537" s="193"/>
      <c r="BB537" s="193"/>
      <c r="BC537" s="193"/>
      <c r="BD537" s="193"/>
      <c r="BE537" s="193"/>
      <c r="BF537" s="193"/>
      <c r="BG537" s="193"/>
      <c r="BH537" s="193"/>
      <c r="BI537" s="193"/>
      <c r="BJ537" s="193"/>
      <c r="BK537" s="193"/>
      <c r="BL537" s="193"/>
      <c r="BM537" s="193"/>
      <c r="BN537" s="193"/>
      <c r="BO537" s="193"/>
      <c r="BP537" s="193"/>
      <c r="BQ537" s="193"/>
      <c r="BR537" s="193"/>
      <c r="BS537" s="193"/>
      <c r="BT537" s="193"/>
      <c r="BU537" s="193"/>
      <c r="BV537" s="193"/>
      <c r="BW537" s="193"/>
      <c r="BX537" s="193"/>
      <c r="BY537" s="193"/>
      <c r="BZ537" s="193"/>
      <c r="CA537" s="193"/>
      <c r="CB537" s="193"/>
      <c r="CC537" s="193"/>
      <c r="CD537" s="193"/>
      <c r="CE537" s="193"/>
      <c r="CF537" s="193"/>
      <c r="CG537" s="193"/>
    </row>
    <row r="538" spans="2:85" x14ac:dyDescent="0.2">
      <c r="B538" s="193"/>
      <c r="C538" s="193"/>
      <c r="D538" s="193"/>
      <c r="E538" s="193"/>
      <c r="F538" s="193"/>
      <c r="G538" s="193"/>
      <c r="H538" s="193"/>
      <c r="I538" s="193"/>
      <c r="J538" s="193"/>
      <c r="K538" s="193"/>
      <c r="L538" s="193"/>
      <c r="M538" s="193"/>
      <c r="N538" s="193"/>
      <c r="O538" s="193"/>
      <c r="P538" s="193"/>
      <c r="Q538" s="193"/>
      <c r="R538" s="193"/>
      <c r="S538" s="193"/>
      <c r="T538" s="193"/>
      <c r="U538" s="193"/>
      <c r="V538" s="193"/>
      <c r="W538" s="193"/>
      <c r="X538" s="193"/>
      <c r="Y538" s="193"/>
      <c r="Z538" s="193"/>
      <c r="AA538" s="193"/>
      <c r="AB538" s="193"/>
      <c r="AC538" s="193"/>
      <c r="AD538" s="193"/>
      <c r="AE538" s="193"/>
      <c r="AF538" s="193"/>
      <c r="AG538" s="193"/>
      <c r="AH538" s="193"/>
      <c r="AI538" s="193"/>
      <c r="AJ538" s="193"/>
      <c r="AK538" s="193"/>
      <c r="AL538" s="193"/>
      <c r="AM538" s="193"/>
      <c r="AN538" s="193"/>
      <c r="AO538" s="193"/>
      <c r="AP538" s="193"/>
      <c r="AQ538" s="193"/>
      <c r="AR538" s="193"/>
      <c r="AS538" s="193"/>
      <c r="AT538" s="193"/>
      <c r="AU538" s="193"/>
      <c r="AV538" s="193"/>
      <c r="AW538" s="193"/>
      <c r="AX538" s="193"/>
      <c r="AY538" s="193"/>
      <c r="AZ538" s="193"/>
      <c r="BA538" s="193"/>
      <c r="BB538" s="193"/>
      <c r="BC538" s="193"/>
      <c r="BD538" s="193"/>
      <c r="BE538" s="193"/>
      <c r="BF538" s="193"/>
      <c r="BG538" s="193"/>
      <c r="BH538" s="193"/>
      <c r="BI538" s="193"/>
      <c r="BJ538" s="193"/>
      <c r="BK538" s="193"/>
      <c r="BL538" s="193"/>
      <c r="BM538" s="193"/>
      <c r="BN538" s="193"/>
      <c r="BO538" s="193"/>
      <c r="BP538" s="193"/>
      <c r="BQ538" s="193"/>
      <c r="BR538" s="193"/>
      <c r="BS538" s="193"/>
      <c r="BT538" s="193"/>
      <c r="BU538" s="193"/>
      <c r="BV538" s="193"/>
      <c r="BW538" s="193"/>
      <c r="BX538" s="193"/>
      <c r="BY538" s="193"/>
      <c r="BZ538" s="193"/>
      <c r="CA538" s="193"/>
      <c r="CB538" s="193"/>
      <c r="CC538" s="193"/>
      <c r="CD538" s="193"/>
      <c r="CE538" s="193"/>
      <c r="CF538" s="193"/>
      <c r="CG538" s="193"/>
    </row>
    <row r="539" spans="2:85" x14ac:dyDescent="0.2">
      <c r="B539" s="193"/>
      <c r="C539" s="193"/>
      <c r="D539" s="193"/>
      <c r="E539" s="193"/>
      <c r="F539" s="193"/>
      <c r="G539" s="193"/>
      <c r="H539" s="193"/>
      <c r="I539" s="193"/>
      <c r="J539" s="193"/>
      <c r="K539" s="193"/>
      <c r="L539" s="193"/>
      <c r="M539" s="193"/>
      <c r="N539" s="193"/>
      <c r="O539" s="193"/>
      <c r="P539" s="193"/>
      <c r="Q539" s="193"/>
      <c r="R539" s="193"/>
      <c r="S539" s="193"/>
      <c r="T539" s="193"/>
      <c r="U539" s="193"/>
      <c r="V539" s="193"/>
      <c r="W539" s="193"/>
      <c r="X539" s="193"/>
      <c r="Y539" s="193"/>
      <c r="Z539" s="193"/>
      <c r="AA539" s="193"/>
      <c r="AB539" s="193"/>
      <c r="AC539" s="193"/>
      <c r="AD539" s="193"/>
      <c r="AE539" s="193"/>
      <c r="AF539" s="193"/>
      <c r="AG539" s="193"/>
      <c r="AH539" s="193"/>
      <c r="AI539" s="193"/>
      <c r="AJ539" s="193"/>
      <c r="AK539" s="193"/>
      <c r="AL539" s="193"/>
      <c r="AM539" s="193"/>
      <c r="AN539" s="193"/>
      <c r="AO539" s="193"/>
      <c r="AP539" s="193"/>
      <c r="AQ539" s="193"/>
      <c r="AR539" s="193"/>
      <c r="AS539" s="193"/>
      <c r="AT539" s="193"/>
      <c r="AU539" s="193"/>
      <c r="AV539" s="193"/>
      <c r="AW539" s="193"/>
      <c r="AX539" s="193"/>
      <c r="AY539" s="193"/>
      <c r="AZ539" s="193"/>
      <c r="BA539" s="193"/>
      <c r="BB539" s="193"/>
      <c r="BC539" s="193"/>
      <c r="BD539" s="193"/>
      <c r="BE539" s="193"/>
      <c r="BF539" s="193"/>
      <c r="BG539" s="193"/>
      <c r="BH539" s="193"/>
      <c r="BI539" s="193"/>
      <c r="BJ539" s="193"/>
      <c r="BK539" s="193"/>
      <c r="BL539" s="193"/>
      <c r="BM539" s="193"/>
      <c r="BN539" s="193"/>
      <c r="BO539" s="193"/>
      <c r="BP539" s="193"/>
      <c r="BQ539" s="193"/>
      <c r="BR539" s="193"/>
      <c r="BS539" s="193"/>
      <c r="BT539" s="193"/>
      <c r="BU539" s="193"/>
      <c r="BV539" s="193"/>
      <c r="BW539" s="193"/>
      <c r="BX539" s="193"/>
      <c r="BY539" s="193"/>
      <c r="BZ539" s="193"/>
      <c r="CA539" s="193"/>
      <c r="CB539" s="193"/>
      <c r="CC539" s="193"/>
      <c r="CD539" s="193"/>
      <c r="CE539" s="193"/>
      <c r="CF539" s="193"/>
      <c r="CG539" s="193"/>
    </row>
    <row r="540" spans="2:85" x14ac:dyDescent="0.2">
      <c r="B540" s="193"/>
      <c r="C540" s="193"/>
      <c r="D540" s="193"/>
      <c r="E540" s="193"/>
      <c r="F540" s="193"/>
      <c r="G540" s="193"/>
      <c r="H540" s="193"/>
      <c r="I540" s="193"/>
      <c r="J540" s="193"/>
      <c r="K540" s="193"/>
      <c r="L540" s="193"/>
      <c r="M540" s="193"/>
      <c r="N540" s="193"/>
      <c r="O540" s="193"/>
      <c r="P540" s="193"/>
      <c r="Q540" s="193"/>
      <c r="R540" s="193"/>
      <c r="S540" s="193"/>
      <c r="T540" s="193"/>
      <c r="U540" s="193"/>
      <c r="V540" s="193"/>
      <c r="W540" s="193"/>
      <c r="X540" s="193"/>
      <c r="Y540" s="193"/>
      <c r="Z540" s="193"/>
      <c r="AA540" s="193"/>
      <c r="AB540" s="193"/>
      <c r="AC540" s="193"/>
      <c r="AD540" s="193"/>
      <c r="AE540" s="193"/>
      <c r="AF540" s="193"/>
      <c r="AG540" s="193"/>
      <c r="AH540" s="193"/>
      <c r="AI540" s="193"/>
      <c r="AJ540" s="193"/>
      <c r="AK540" s="193"/>
      <c r="AL540" s="193"/>
      <c r="AM540" s="193"/>
      <c r="AN540" s="193"/>
      <c r="AO540" s="193"/>
      <c r="AP540" s="193"/>
      <c r="AQ540" s="193"/>
      <c r="AR540" s="193"/>
      <c r="AS540" s="193"/>
      <c r="AT540" s="193"/>
      <c r="AU540" s="193"/>
      <c r="AV540" s="193"/>
      <c r="AW540" s="193"/>
      <c r="AX540" s="193"/>
      <c r="AY540" s="193"/>
      <c r="AZ540" s="193"/>
      <c r="BA540" s="193"/>
      <c r="BB540" s="193"/>
      <c r="BC540" s="193"/>
      <c r="BD540" s="193"/>
      <c r="BE540" s="193"/>
      <c r="BF540" s="193"/>
      <c r="BG540" s="193"/>
      <c r="BH540" s="193"/>
      <c r="BI540" s="193"/>
      <c r="BJ540" s="193"/>
      <c r="BK540" s="193"/>
      <c r="BL540" s="193"/>
      <c r="BM540" s="193"/>
      <c r="BN540" s="193"/>
      <c r="BO540" s="193"/>
      <c r="BP540" s="193"/>
      <c r="BQ540" s="193"/>
      <c r="BR540" s="193"/>
      <c r="BS540" s="193"/>
      <c r="BT540" s="193"/>
      <c r="BU540" s="193"/>
      <c r="BV540" s="193"/>
      <c r="BW540" s="193"/>
      <c r="BX540" s="193"/>
      <c r="BY540" s="193"/>
      <c r="BZ540" s="193"/>
      <c r="CA540" s="193"/>
      <c r="CB540" s="193"/>
      <c r="CC540" s="193"/>
      <c r="CD540" s="193"/>
      <c r="CE540" s="193"/>
      <c r="CF540" s="193"/>
      <c r="CG540" s="193"/>
    </row>
    <row r="541" spans="2:85" x14ac:dyDescent="0.2">
      <c r="B541" s="193"/>
      <c r="C541" s="193"/>
      <c r="D541" s="193"/>
      <c r="E541" s="193"/>
      <c r="F541" s="193"/>
      <c r="G541" s="193"/>
      <c r="H541" s="193"/>
      <c r="I541" s="193"/>
      <c r="J541" s="193"/>
      <c r="K541" s="193"/>
      <c r="L541" s="193"/>
      <c r="M541" s="193"/>
      <c r="N541" s="193"/>
      <c r="O541" s="193"/>
      <c r="P541" s="193"/>
      <c r="Q541" s="193"/>
      <c r="R541" s="193"/>
      <c r="S541" s="193"/>
      <c r="T541" s="193"/>
      <c r="U541" s="193"/>
      <c r="V541" s="193"/>
      <c r="W541" s="193"/>
      <c r="X541" s="193"/>
      <c r="Y541" s="193"/>
      <c r="Z541" s="193"/>
      <c r="AA541" s="193"/>
      <c r="AB541" s="193"/>
      <c r="AC541" s="193"/>
      <c r="AD541" s="193"/>
      <c r="AE541" s="193"/>
      <c r="AF541" s="193"/>
      <c r="AG541" s="193"/>
      <c r="AH541" s="193"/>
      <c r="AI541" s="193"/>
      <c r="AJ541" s="193"/>
      <c r="AK541" s="193"/>
      <c r="AL541" s="193"/>
      <c r="AM541" s="193"/>
      <c r="AN541" s="193"/>
      <c r="AO541" s="193"/>
      <c r="AP541" s="193"/>
      <c r="AQ541" s="193"/>
      <c r="AR541" s="193"/>
      <c r="AS541" s="193"/>
      <c r="AT541" s="193"/>
      <c r="AU541" s="193"/>
      <c r="AV541" s="193"/>
      <c r="AW541" s="193"/>
      <c r="AX541" s="193"/>
      <c r="AY541" s="193"/>
      <c r="AZ541" s="193"/>
      <c r="BA541" s="193"/>
      <c r="BB541" s="193"/>
      <c r="BC541" s="193"/>
      <c r="BD541" s="193"/>
      <c r="BE541" s="193"/>
      <c r="BF541" s="193"/>
      <c r="BG541" s="193"/>
      <c r="BH541" s="193"/>
      <c r="BI541" s="193"/>
      <c r="BJ541" s="193"/>
      <c r="BK541" s="193"/>
      <c r="BL541" s="193"/>
      <c r="BM541" s="193"/>
      <c r="BN541" s="193"/>
      <c r="BO541" s="193"/>
      <c r="BP541" s="193"/>
      <c r="BQ541" s="193"/>
      <c r="BR541" s="193"/>
      <c r="BS541" s="193"/>
      <c r="BT541" s="193"/>
      <c r="BU541" s="193"/>
      <c r="BV541" s="193"/>
      <c r="BW541" s="193"/>
      <c r="BX541" s="193"/>
      <c r="BY541" s="193"/>
      <c r="BZ541" s="193"/>
      <c r="CA541" s="193"/>
      <c r="CB541" s="193"/>
      <c r="CC541" s="193"/>
      <c r="CD541" s="193"/>
      <c r="CE541" s="193"/>
      <c r="CF541" s="193"/>
      <c r="CG541" s="193"/>
    </row>
    <row r="542" spans="2:85" x14ac:dyDescent="0.2">
      <c r="B542" s="193"/>
      <c r="C542" s="193"/>
      <c r="D542" s="193"/>
      <c r="E542" s="193"/>
      <c r="F542" s="193"/>
      <c r="G542" s="193"/>
      <c r="H542" s="193"/>
      <c r="I542" s="193"/>
      <c r="J542" s="193"/>
      <c r="K542" s="193"/>
      <c r="L542" s="193"/>
      <c r="M542" s="193"/>
      <c r="N542" s="193"/>
      <c r="O542" s="193"/>
      <c r="P542" s="193"/>
      <c r="Q542" s="193"/>
      <c r="R542" s="193"/>
      <c r="S542" s="193"/>
      <c r="T542" s="193"/>
      <c r="U542" s="193"/>
      <c r="V542" s="193"/>
      <c r="W542" s="193"/>
      <c r="X542" s="193"/>
      <c r="Y542" s="193"/>
      <c r="Z542" s="193"/>
      <c r="AA542" s="193"/>
      <c r="AB542" s="193"/>
      <c r="AC542" s="193"/>
      <c r="AD542" s="193"/>
      <c r="AE542" s="193"/>
      <c r="AF542" s="193"/>
      <c r="AG542" s="193"/>
      <c r="AH542" s="193"/>
      <c r="AI542" s="193"/>
      <c r="AJ542" s="193"/>
      <c r="AK542" s="193"/>
      <c r="AL542" s="193"/>
      <c r="AM542" s="193"/>
      <c r="AN542" s="193"/>
      <c r="AO542" s="193"/>
      <c r="AP542" s="193"/>
      <c r="AQ542" s="193"/>
      <c r="AR542" s="193"/>
      <c r="AS542" s="193"/>
      <c r="AT542" s="193"/>
      <c r="AU542" s="193"/>
      <c r="AV542" s="193"/>
      <c r="AW542" s="193"/>
      <c r="AX542" s="193"/>
      <c r="AY542" s="193"/>
      <c r="AZ542" s="193"/>
      <c r="BA542" s="193"/>
      <c r="BB542" s="193"/>
      <c r="BC542" s="193"/>
      <c r="BD542" s="193"/>
      <c r="BE542" s="193"/>
      <c r="BF542" s="193"/>
      <c r="BG542" s="193"/>
      <c r="BH542" s="193"/>
      <c r="BI542" s="193"/>
      <c r="BJ542" s="193"/>
      <c r="BK542" s="193"/>
      <c r="BL542" s="193"/>
      <c r="BM542" s="193"/>
      <c r="BN542" s="193"/>
      <c r="BO542" s="193"/>
      <c r="BP542" s="193"/>
      <c r="BQ542" s="193"/>
      <c r="BR542" s="193"/>
      <c r="BS542" s="193"/>
      <c r="BT542" s="193"/>
      <c r="BU542" s="193"/>
      <c r="BV542" s="193"/>
      <c r="BW542" s="193"/>
      <c r="BX542" s="193"/>
      <c r="BY542" s="193"/>
      <c r="BZ542" s="193"/>
      <c r="CA542" s="193"/>
      <c r="CB542" s="193"/>
      <c r="CC542" s="193"/>
      <c r="CD542" s="193"/>
      <c r="CE542" s="193"/>
      <c r="CF542" s="193"/>
      <c r="CG542" s="193"/>
    </row>
    <row r="543" spans="2:85" x14ac:dyDescent="0.2">
      <c r="B543" s="193"/>
      <c r="C543" s="193"/>
      <c r="D543" s="193"/>
      <c r="E543" s="193"/>
      <c r="F543" s="193"/>
      <c r="G543" s="193"/>
      <c r="H543" s="193"/>
      <c r="I543" s="193"/>
      <c r="J543" s="193"/>
      <c r="K543" s="193"/>
      <c r="L543" s="193"/>
      <c r="M543" s="193"/>
      <c r="N543" s="193"/>
      <c r="O543" s="193"/>
      <c r="P543" s="193"/>
      <c r="Q543" s="193"/>
      <c r="R543" s="193"/>
      <c r="S543" s="193"/>
      <c r="T543" s="193"/>
      <c r="U543" s="193"/>
      <c r="V543" s="193"/>
      <c r="W543" s="193"/>
      <c r="X543" s="193"/>
      <c r="Y543" s="193"/>
      <c r="Z543" s="193"/>
      <c r="AA543" s="193"/>
      <c r="AB543" s="193"/>
      <c r="AC543" s="193"/>
      <c r="AD543" s="193"/>
      <c r="AE543" s="193"/>
      <c r="AF543" s="193"/>
      <c r="AG543" s="193"/>
      <c r="AH543" s="193"/>
      <c r="AI543" s="193"/>
      <c r="AJ543" s="193"/>
      <c r="AK543" s="193"/>
      <c r="AL543" s="193"/>
      <c r="AM543" s="193"/>
      <c r="AN543" s="193"/>
      <c r="AO543" s="193"/>
      <c r="AP543" s="193"/>
      <c r="AQ543" s="193"/>
      <c r="AR543" s="193"/>
      <c r="AS543" s="193"/>
      <c r="AT543" s="193"/>
      <c r="AU543" s="193"/>
      <c r="AV543" s="193"/>
      <c r="AW543" s="193"/>
      <c r="AX543" s="193"/>
      <c r="AY543" s="193"/>
      <c r="AZ543" s="193"/>
      <c r="BA543" s="193"/>
      <c r="BB543" s="193"/>
      <c r="BC543" s="193"/>
      <c r="BD543" s="193"/>
      <c r="BE543" s="193"/>
      <c r="BF543" s="193"/>
      <c r="BG543" s="193"/>
      <c r="BH543" s="193"/>
      <c r="BI543" s="193"/>
      <c r="BJ543" s="193"/>
      <c r="BK543" s="193"/>
      <c r="BL543" s="193"/>
      <c r="BM543" s="193"/>
      <c r="BN543" s="193"/>
      <c r="BO543" s="193"/>
      <c r="BP543" s="193"/>
      <c r="BQ543" s="193"/>
      <c r="BR543" s="193"/>
      <c r="BS543" s="193"/>
      <c r="BT543" s="193"/>
      <c r="BU543" s="193"/>
      <c r="BV543" s="193"/>
      <c r="BW543" s="193"/>
      <c r="BX543" s="193"/>
      <c r="BY543" s="193"/>
      <c r="BZ543" s="193"/>
      <c r="CA543" s="193"/>
      <c r="CB543" s="193"/>
      <c r="CC543" s="193"/>
      <c r="CD543" s="193"/>
      <c r="CE543" s="193"/>
      <c r="CF543" s="193"/>
      <c r="CG543" s="193"/>
    </row>
    <row r="544" spans="2:85" x14ac:dyDescent="0.2">
      <c r="B544" s="193"/>
      <c r="C544" s="193"/>
      <c r="D544" s="193"/>
      <c r="E544" s="193"/>
      <c r="F544" s="193"/>
      <c r="G544" s="193"/>
      <c r="H544" s="193"/>
      <c r="I544" s="193"/>
      <c r="J544" s="193"/>
      <c r="K544" s="193"/>
      <c r="L544" s="193"/>
      <c r="M544" s="193"/>
      <c r="N544" s="193"/>
      <c r="O544" s="193"/>
      <c r="P544" s="193"/>
      <c r="Q544" s="193"/>
      <c r="R544" s="193"/>
      <c r="S544" s="193"/>
      <c r="T544" s="193"/>
      <c r="U544" s="193"/>
      <c r="V544" s="193"/>
      <c r="W544" s="193"/>
      <c r="X544" s="193"/>
      <c r="Y544" s="193"/>
      <c r="Z544" s="193"/>
      <c r="AA544" s="193"/>
      <c r="AB544" s="193"/>
      <c r="AC544" s="193"/>
      <c r="AD544" s="193"/>
      <c r="AE544" s="193"/>
      <c r="AF544" s="193"/>
      <c r="AG544" s="193"/>
      <c r="AH544" s="193"/>
      <c r="AI544" s="193"/>
      <c r="AJ544" s="193"/>
      <c r="AK544" s="193"/>
      <c r="AL544" s="193"/>
      <c r="AM544" s="193"/>
      <c r="AN544" s="193"/>
      <c r="AO544" s="193"/>
      <c r="AP544" s="193"/>
      <c r="AQ544" s="193"/>
      <c r="AR544" s="193"/>
      <c r="AS544" s="193"/>
      <c r="AT544" s="193"/>
      <c r="AU544" s="193"/>
      <c r="AV544" s="193"/>
      <c r="AW544" s="193"/>
      <c r="AX544" s="193"/>
      <c r="AY544" s="193"/>
      <c r="AZ544" s="193"/>
      <c r="BA544" s="193"/>
      <c r="BB544" s="193"/>
      <c r="BC544" s="193"/>
      <c r="BD544" s="193"/>
      <c r="BE544" s="193"/>
      <c r="BF544" s="193"/>
      <c r="BG544" s="193"/>
      <c r="BH544" s="193"/>
      <c r="BI544" s="193"/>
      <c r="BJ544" s="193"/>
      <c r="BK544" s="193"/>
      <c r="BL544" s="193"/>
      <c r="BM544" s="193"/>
      <c r="BN544" s="193"/>
      <c r="BO544" s="193"/>
      <c r="BP544" s="193"/>
      <c r="BQ544" s="193"/>
      <c r="BR544" s="193"/>
      <c r="BS544" s="193"/>
      <c r="BT544" s="193"/>
      <c r="BU544" s="193"/>
      <c r="BV544" s="193"/>
      <c r="BW544" s="193"/>
      <c r="BX544" s="193"/>
      <c r="BY544" s="193"/>
      <c r="BZ544" s="193"/>
      <c r="CA544" s="193"/>
      <c r="CB544" s="193"/>
      <c r="CC544" s="193"/>
      <c r="CD544" s="193"/>
      <c r="CE544" s="193"/>
      <c r="CF544" s="193"/>
      <c r="CG544" s="193"/>
    </row>
    <row r="545" spans="2:85" x14ac:dyDescent="0.2">
      <c r="B545" s="193"/>
      <c r="C545" s="193"/>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3"/>
      <c r="AK545" s="193"/>
      <c r="AL545" s="193"/>
      <c r="AM545" s="193"/>
      <c r="AN545" s="193"/>
      <c r="AO545" s="193"/>
      <c r="AP545" s="193"/>
      <c r="AQ545" s="193"/>
      <c r="AR545" s="193"/>
      <c r="AS545" s="193"/>
      <c r="AT545" s="193"/>
      <c r="AU545" s="193"/>
      <c r="AV545" s="193"/>
      <c r="AW545" s="193"/>
      <c r="AX545" s="193"/>
      <c r="AY545" s="193"/>
      <c r="AZ545" s="193"/>
      <c r="BA545" s="193"/>
      <c r="BB545" s="193"/>
      <c r="BC545" s="193"/>
      <c r="BD545" s="193"/>
      <c r="BE545" s="193"/>
      <c r="BF545" s="193"/>
      <c r="BG545" s="193"/>
      <c r="BH545" s="193"/>
      <c r="BI545" s="193"/>
      <c r="BJ545" s="193"/>
      <c r="BK545" s="193"/>
      <c r="BL545" s="193"/>
      <c r="BM545" s="193"/>
      <c r="BN545" s="193"/>
      <c r="BO545" s="193"/>
      <c r="BP545" s="193"/>
      <c r="BQ545" s="193"/>
      <c r="BR545" s="193"/>
      <c r="BS545" s="193"/>
      <c r="BT545" s="193"/>
      <c r="BU545" s="193"/>
      <c r="BV545" s="193"/>
      <c r="BW545" s="193"/>
      <c r="BX545" s="193"/>
      <c r="BY545" s="193"/>
      <c r="BZ545" s="193"/>
      <c r="CA545" s="193"/>
      <c r="CB545" s="193"/>
      <c r="CC545" s="193"/>
      <c r="CD545" s="193"/>
      <c r="CE545" s="193"/>
      <c r="CF545" s="193"/>
      <c r="CG545" s="193"/>
    </row>
    <row r="546" spans="2:85" x14ac:dyDescent="0.2">
      <c r="B546" s="193"/>
      <c r="C546" s="193"/>
      <c r="D546" s="193"/>
      <c r="E546" s="193"/>
      <c r="F546" s="193"/>
      <c r="G546" s="193"/>
      <c r="H546" s="193"/>
      <c r="I546" s="193"/>
      <c r="J546" s="193"/>
      <c r="K546" s="193"/>
      <c r="L546" s="193"/>
      <c r="M546" s="193"/>
      <c r="N546" s="193"/>
      <c r="O546" s="193"/>
      <c r="P546" s="193"/>
      <c r="Q546" s="193"/>
      <c r="R546" s="193"/>
      <c r="S546" s="193"/>
      <c r="T546" s="193"/>
      <c r="U546" s="193"/>
      <c r="V546" s="193"/>
      <c r="W546" s="193"/>
      <c r="X546" s="193"/>
      <c r="Y546" s="193"/>
      <c r="Z546" s="193"/>
      <c r="AA546" s="193"/>
      <c r="AB546" s="193"/>
      <c r="AC546" s="193"/>
      <c r="AD546" s="193"/>
      <c r="AE546" s="193"/>
      <c r="AF546" s="193"/>
      <c r="AG546" s="193"/>
      <c r="AH546" s="193"/>
      <c r="AI546" s="193"/>
      <c r="AJ546" s="193"/>
      <c r="AK546" s="193"/>
      <c r="AL546" s="193"/>
      <c r="AM546" s="193"/>
      <c r="AN546" s="193"/>
      <c r="AO546" s="193"/>
      <c r="AP546" s="193"/>
      <c r="AQ546" s="193"/>
      <c r="AR546" s="193"/>
      <c r="AS546" s="193"/>
      <c r="AT546" s="193"/>
      <c r="AU546" s="193"/>
      <c r="AV546" s="193"/>
      <c r="AW546" s="193"/>
      <c r="AX546" s="193"/>
      <c r="AY546" s="193"/>
      <c r="AZ546" s="193"/>
      <c r="BA546" s="193"/>
      <c r="BB546" s="193"/>
      <c r="BC546" s="193"/>
      <c r="BD546" s="193"/>
      <c r="BE546" s="193"/>
      <c r="BF546" s="193"/>
      <c r="BG546" s="193"/>
      <c r="BH546" s="193"/>
      <c r="BI546" s="193"/>
      <c r="BJ546" s="193"/>
      <c r="BK546" s="193"/>
      <c r="BL546" s="193"/>
      <c r="BM546" s="193"/>
      <c r="BN546" s="193"/>
      <c r="BO546" s="193"/>
      <c r="BP546" s="193"/>
      <c r="BQ546" s="193"/>
      <c r="BR546" s="193"/>
      <c r="BS546" s="193"/>
      <c r="BT546" s="193"/>
      <c r="BU546" s="193"/>
      <c r="BV546" s="193"/>
      <c r="BW546" s="193"/>
      <c r="BX546" s="193"/>
      <c r="BY546" s="193"/>
      <c r="BZ546" s="193"/>
      <c r="CA546" s="193"/>
      <c r="CB546" s="193"/>
      <c r="CC546" s="193"/>
      <c r="CD546" s="193"/>
      <c r="CE546" s="193"/>
      <c r="CF546" s="193"/>
      <c r="CG546" s="193"/>
    </row>
    <row r="547" spans="2:85" x14ac:dyDescent="0.2">
      <c r="B547" s="193"/>
      <c r="C547" s="193"/>
      <c r="D547" s="193"/>
      <c r="E547" s="193"/>
      <c r="F547" s="193"/>
      <c r="G547" s="193"/>
      <c r="H547" s="193"/>
      <c r="I547" s="193"/>
      <c r="J547" s="193"/>
      <c r="K547" s="193"/>
      <c r="L547" s="193"/>
      <c r="M547" s="193"/>
      <c r="N547" s="193"/>
      <c r="O547" s="193"/>
      <c r="P547" s="193"/>
      <c r="Q547" s="193"/>
      <c r="R547" s="193"/>
      <c r="S547" s="193"/>
      <c r="T547" s="193"/>
      <c r="U547" s="193"/>
      <c r="V547" s="193"/>
      <c r="W547" s="193"/>
      <c r="X547" s="193"/>
      <c r="Y547" s="193"/>
      <c r="Z547" s="193"/>
      <c r="AA547" s="193"/>
      <c r="AB547" s="193"/>
      <c r="AC547" s="193"/>
      <c r="AD547" s="193"/>
      <c r="AE547" s="193"/>
      <c r="AF547" s="193"/>
      <c r="AG547" s="193"/>
      <c r="AH547" s="193"/>
      <c r="AI547" s="193"/>
      <c r="AJ547" s="193"/>
      <c r="AK547" s="193"/>
      <c r="AL547" s="193"/>
      <c r="AM547" s="193"/>
      <c r="AN547" s="193"/>
      <c r="AO547" s="193"/>
      <c r="AP547" s="193"/>
      <c r="AQ547" s="193"/>
      <c r="AR547" s="193"/>
      <c r="AS547" s="193"/>
      <c r="AT547" s="193"/>
      <c r="AU547" s="193"/>
      <c r="AV547" s="193"/>
      <c r="AW547" s="193"/>
      <c r="AX547" s="193"/>
      <c r="AY547" s="193"/>
      <c r="AZ547" s="193"/>
      <c r="BA547" s="193"/>
      <c r="BB547" s="193"/>
      <c r="BC547" s="193"/>
      <c r="BD547" s="193"/>
      <c r="BE547" s="193"/>
      <c r="BF547" s="193"/>
      <c r="BG547" s="193"/>
      <c r="BH547" s="193"/>
      <c r="BI547" s="193"/>
      <c r="BJ547" s="193"/>
      <c r="BK547" s="193"/>
      <c r="BL547" s="193"/>
      <c r="BM547" s="193"/>
      <c r="BN547" s="193"/>
      <c r="BO547" s="193"/>
      <c r="BP547" s="193"/>
      <c r="BQ547" s="193"/>
      <c r="BR547" s="193"/>
      <c r="BS547" s="193"/>
      <c r="BT547" s="193"/>
      <c r="BU547" s="193"/>
      <c r="BV547" s="193"/>
      <c r="BW547" s="193"/>
      <c r="BX547" s="193"/>
      <c r="BY547" s="193"/>
      <c r="BZ547" s="193"/>
      <c r="CA547" s="193"/>
      <c r="CB547" s="193"/>
      <c r="CC547" s="193"/>
      <c r="CD547" s="193"/>
      <c r="CE547" s="193"/>
      <c r="CF547" s="193"/>
      <c r="CG547" s="193"/>
    </row>
    <row r="548" spans="2:85" x14ac:dyDescent="0.2">
      <c r="B548" s="193"/>
      <c r="C548" s="193"/>
      <c r="D548" s="193"/>
      <c r="E548" s="193"/>
      <c r="F548" s="193"/>
      <c r="G548" s="193"/>
      <c r="H548" s="193"/>
      <c r="I548" s="193"/>
      <c r="J548" s="193"/>
      <c r="K548" s="193"/>
      <c r="L548" s="193"/>
      <c r="M548" s="193"/>
      <c r="N548" s="193"/>
      <c r="O548" s="193"/>
      <c r="P548" s="193"/>
      <c r="Q548" s="193"/>
      <c r="R548" s="193"/>
      <c r="S548" s="193"/>
      <c r="T548" s="193"/>
      <c r="U548" s="193"/>
      <c r="V548" s="193"/>
      <c r="W548" s="193"/>
      <c r="X548" s="193"/>
      <c r="Y548" s="193"/>
      <c r="Z548" s="193"/>
      <c r="AA548" s="193"/>
      <c r="AB548" s="193"/>
      <c r="AC548" s="193"/>
      <c r="AD548" s="193"/>
      <c r="AE548" s="193"/>
      <c r="AF548" s="193"/>
      <c r="AG548" s="193"/>
      <c r="AH548" s="193"/>
      <c r="AI548" s="193"/>
      <c r="AJ548" s="193"/>
      <c r="AK548" s="193"/>
      <c r="AL548" s="193"/>
      <c r="AM548" s="193"/>
      <c r="AN548" s="193"/>
      <c r="AO548" s="193"/>
      <c r="AP548" s="193"/>
      <c r="AQ548" s="193"/>
      <c r="AR548" s="193"/>
      <c r="AS548" s="193"/>
      <c r="AT548" s="193"/>
      <c r="AU548" s="193"/>
      <c r="AV548" s="193"/>
      <c r="AW548" s="193"/>
      <c r="AX548" s="193"/>
      <c r="AY548" s="193"/>
      <c r="AZ548" s="193"/>
      <c r="BA548" s="193"/>
      <c r="BB548" s="193"/>
      <c r="BC548" s="193"/>
      <c r="BD548" s="193"/>
      <c r="BE548" s="193"/>
      <c r="BF548" s="193"/>
      <c r="BG548" s="193"/>
      <c r="BH548" s="193"/>
      <c r="BI548" s="193"/>
      <c r="BJ548" s="193"/>
      <c r="BK548" s="193"/>
      <c r="BL548" s="193"/>
      <c r="BM548" s="193"/>
      <c r="BN548" s="193"/>
      <c r="BO548" s="193"/>
      <c r="BP548" s="193"/>
      <c r="BQ548" s="193"/>
      <c r="BR548" s="193"/>
      <c r="BS548" s="193"/>
      <c r="BT548" s="193"/>
      <c r="BU548" s="193"/>
      <c r="BV548" s="193"/>
      <c r="BW548" s="193"/>
      <c r="BX548" s="193"/>
      <c r="BY548" s="193"/>
      <c r="BZ548" s="193"/>
      <c r="CA548" s="193"/>
      <c r="CB548" s="193"/>
      <c r="CC548" s="193"/>
      <c r="CD548" s="193"/>
      <c r="CE548" s="193"/>
      <c r="CF548" s="193"/>
      <c r="CG548" s="193"/>
    </row>
    <row r="549" spans="2:85" x14ac:dyDescent="0.2">
      <c r="B549" s="193"/>
      <c r="C549" s="193"/>
      <c r="D549" s="193"/>
      <c r="E549" s="193"/>
      <c r="F549" s="193"/>
      <c r="G549" s="193"/>
      <c r="H549" s="193"/>
      <c r="I549" s="193"/>
      <c r="J549" s="193"/>
      <c r="K549" s="193"/>
      <c r="L549" s="193"/>
      <c r="M549" s="193"/>
      <c r="N549" s="193"/>
      <c r="O549" s="193"/>
      <c r="P549" s="193"/>
      <c r="Q549" s="193"/>
      <c r="R549" s="193"/>
      <c r="S549" s="193"/>
      <c r="T549" s="193"/>
      <c r="U549" s="193"/>
      <c r="V549" s="193"/>
      <c r="W549" s="193"/>
      <c r="X549" s="193"/>
      <c r="Y549" s="193"/>
      <c r="Z549" s="193"/>
      <c r="AA549" s="193"/>
      <c r="AB549" s="193"/>
      <c r="AC549" s="193"/>
      <c r="AD549" s="193"/>
      <c r="AE549" s="193"/>
      <c r="AF549" s="193"/>
      <c r="AG549" s="193"/>
      <c r="AH549" s="193"/>
      <c r="AI549" s="193"/>
      <c r="AJ549" s="193"/>
      <c r="AK549" s="193"/>
      <c r="AL549" s="193"/>
      <c r="AM549" s="193"/>
      <c r="AN549" s="193"/>
      <c r="AO549" s="193"/>
      <c r="AP549" s="193"/>
      <c r="AQ549" s="193"/>
      <c r="AR549" s="193"/>
      <c r="AS549" s="193"/>
      <c r="AT549" s="193"/>
      <c r="AU549" s="193"/>
      <c r="AV549" s="193"/>
      <c r="AW549" s="193"/>
      <c r="AX549" s="193"/>
      <c r="AY549" s="193"/>
      <c r="AZ549" s="193"/>
      <c r="BA549" s="193"/>
      <c r="BB549" s="193"/>
      <c r="BC549" s="193"/>
      <c r="BD549" s="193"/>
      <c r="BE549" s="193"/>
      <c r="BF549" s="193"/>
      <c r="BG549" s="193"/>
      <c r="BH549" s="193"/>
      <c r="BI549" s="193"/>
      <c r="BJ549" s="193"/>
      <c r="BK549" s="193"/>
      <c r="BL549" s="193"/>
      <c r="BM549" s="193"/>
      <c r="BN549" s="193"/>
      <c r="BO549" s="193"/>
      <c r="BP549" s="193"/>
      <c r="BQ549" s="193"/>
      <c r="BR549" s="193"/>
      <c r="BS549" s="193"/>
      <c r="BT549" s="193"/>
      <c r="BU549" s="193"/>
      <c r="BV549" s="193"/>
      <c r="BW549" s="193"/>
      <c r="BX549" s="193"/>
      <c r="BY549" s="193"/>
      <c r="BZ549" s="193"/>
      <c r="CA549" s="193"/>
      <c r="CB549" s="193"/>
      <c r="CC549" s="193"/>
      <c r="CD549" s="193"/>
      <c r="CE549" s="193"/>
      <c r="CF549" s="193"/>
      <c r="CG549" s="193"/>
    </row>
    <row r="550" spans="2:85" x14ac:dyDescent="0.2">
      <c r="B550" s="193"/>
      <c r="C550" s="193"/>
      <c r="D550" s="193"/>
      <c r="E550" s="193"/>
      <c r="F550" s="193"/>
      <c r="G550" s="193"/>
      <c r="H550" s="193"/>
      <c r="I550" s="193"/>
      <c r="J550" s="193"/>
      <c r="K550" s="193"/>
      <c r="L550" s="193"/>
      <c r="M550" s="193"/>
      <c r="N550" s="193"/>
      <c r="O550" s="193"/>
      <c r="P550" s="193"/>
      <c r="Q550" s="193"/>
      <c r="R550" s="193"/>
      <c r="S550" s="193"/>
      <c r="T550" s="193"/>
      <c r="U550" s="193"/>
      <c r="V550" s="193"/>
      <c r="W550" s="193"/>
      <c r="X550" s="193"/>
      <c r="Y550" s="193"/>
      <c r="Z550" s="193"/>
      <c r="AA550" s="193"/>
      <c r="AB550" s="193"/>
      <c r="AC550" s="193"/>
      <c r="AD550" s="193"/>
      <c r="AE550" s="193"/>
      <c r="AF550" s="193"/>
      <c r="AG550" s="193"/>
      <c r="AH550" s="193"/>
      <c r="AI550" s="193"/>
      <c r="AJ550" s="193"/>
      <c r="AK550" s="193"/>
      <c r="AL550" s="193"/>
      <c r="AM550" s="193"/>
      <c r="AN550" s="193"/>
      <c r="AO550" s="193"/>
      <c r="AP550" s="193"/>
      <c r="AQ550" s="193"/>
      <c r="AR550" s="193"/>
      <c r="AS550" s="193"/>
      <c r="AT550" s="193"/>
      <c r="AU550" s="193"/>
      <c r="AV550" s="193"/>
      <c r="AW550" s="193"/>
      <c r="AX550" s="193"/>
      <c r="AY550" s="193"/>
      <c r="AZ550" s="193"/>
      <c r="BA550" s="193"/>
      <c r="BB550" s="193"/>
      <c r="BC550" s="193"/>
      <c r="BD550" s="193"/>
      <c r="BE550" s="193"/>
      <c r="BF550" s="193"/>
      <c r="BG550" s="193"/>
      <c r="BH550" s="193"/>
      <c r="BI550" s="193"/>
      <c r="BJ550" s="193"/>
      <c r="BK550" s="193"/>
      <c r="BL550" s="193"/>
      <c r="BM550" s="193"/>
      <c r="BN550" s="193"/>
      <c r="BO550" s="193"/>
      <c r="BP550" s="193"/>
      <c r="BQ550" s="193"/>
      <c r="BR550" s="193"/>
      <c r="BS550" s="193"/>
      <c r="BT550" s="193"/>
      <c r="BU550" s="193"/>
      <c r="BV550" s="193"/>
      <c r="BW550" s="193"/>
      <c r="BX550" s="193"/>
      <c r="BY550" s="193"/>
      <c r="BZ550" s="193"/>
      <c r="CA550" s="193"/>
      <c r="CB550" s="193"/>
      <c r="CC550" s="193"/>
      <c r="CD550" s="193"/>
      <c r="CE550" s="193"/>
      <c r="CF550" s="193"/>
      <c r="CG550" s="193"/>
    </row>
    <row r="551" spans="2:85" x14ac:dyDescent="0.2">
      <c r="B551" s="193"/>
      <c r="C551" s="193"/>
      <c r="D551" s="193"/>
      <c r="E551" s="193"/>
      <c r="F551" s="193"/>
      <c r="G551" s="193"/>
      <c r="H551" s="193"/>
      <c r="I551" s="193"/>
      <c r="J551" s="193"/>
      <c r="K551" s="193"/>
      <c r="L551" s="193"/>
      <c r="M551" s="193"/>
      <c r="N551" s="193"/>
      <c r="O551" s="193"/>
      <c r="P551" s="193"/>
      <c r="Q551" s="193"/>
      <c r="R551" s="193"/>
      <c r="S551" s="193"/>
      <c r="T551" s="193"/>
      <c r="U551" s="193"/>
      <c r="V551" s="193"/>
      <c r="W551" s="193"/>
      <c r="X551" s="193"/>
      <c r="Y551" s="193"/>
      <c r="Z551" s="193"/>
      <c r="AA551" s="193"/>
      <c r="AB551" s="193"/>
      <c r="AC551" s="193"/>
      <c r="AD551" s="193"/>
      <c r="AE551" s="193"/>
      <c r="AF551" s="193"/>
      <c r="AG551" s="193"/>
      <c r="AH551" s="193"/>
      <c r="AI551" s="193"/>
      <c r="AJ551" s="193"/>
      <c r="AK551" s="193"/>
      <c r="AL551" s="193"/>
      <c r="AM551" s="193"/>
      <c r="AN551" s="193"/>
      <c r="AO551" s="193"/>
      <c r="AP551" s="193"/>
      <c r="AQ551" s="193"/>
      <c r="AR551" s="193"/>
      <c r="AS551" s="193"/>
      <c r="AT551" s="193"/>
      <c r="AU551" s="193"/>
      <c r="AV551" s="193"/>
      <c r="AW551" s="193"/>
      <c r="AX551" s="193"/>
      <c r="AY551" s="193"/>
      <c r="AZ551" s="193"/>
      <c r="BA551" s="193"/>
      <c r="BB551" s="193"/>
      <c r="BC551" s="193"/>
      <c r="BD551" s="193"/>
      <c r="BE551" s="193"/>
      <c r="BF551" s="193"/>
      <c r="BG551" s="193"/>
      <c r="BH551" s="193"/>
      <c r="BI551" s="193"/>
      <c r="BJ551" s="193"/>
      <c r="BK551" s="193"/>
      <c r="BL551" s="193"/>
      <c r="BM551" s="193"/>
      <c r="BN551" s="193"/>
      <c r="BO551" s="193"/>
      <c r="BP551" s="193"/>
      <c r="BQ551" s="193"/>
      <c r="BR551" s="193"/>
      <c r="BS551" s="193"/>
      <c r="BT551" s="193"/>
      <c r="BU551" s="193"/>
      <c r="BV551" s="193"/>
      <c r="BW551" s="193"/>
      <c r="BX551" s="193"/>
      <c r="BY551" s="193"/>
      <c r="BZ551" s="193"/>
      <c r="CA551" s="193"/>
      <c r="CB551" s="193"/>
      <c r="CC551" s="193"/>
      <c r="CD551" s="193"/>
      <c r="CE551" s="193"/>
      <c r="CF551" s="193"/>
      <c r="CG551" s="193"/>
    </row>
    <row r="552" spans="2:85" x14ac:dyDescent="0.2">
      <c r="B552" s="193"/>
      <c r="C552" s="193"/>
      <c r="D552" s="193"/>
      <c r="E552" s="193"/>
      <c r="F552" s="193"/>
      <c r="G552" s="193"/>
      <c r="H552" s="193"/>
      <c r="I552" s="193"/>
      <c r="J552" s="193"/>
      <c r="K552" s="193"/>
      <c r="L552" s="193"/>
      <c r="M552" s="193"/>
      <c r="N552" s="193"/>
      <c r="O552" s="193"/>
      <c r="P552" s="193"/>
      <c r="Q552" s="193"/>
      <c r="R552" s="193"/>
      <c r="S552" s="193"/>
      <c r="T552" s="193"/>
      <c r="U552" s="193"/>
      <c r="V552" s="193"/>
      <c r="W552" s="193"/>
      <c r="X552" s="193"/>
      <c r="Y552" s="193"/>
      <c r="Z552" s="193"/>
      <c r="AA552" s="193"/>
      <c r="AB552" s="193"/>
      <c r="AC552" s="193"/>
      <c r="AD552" s="193"/>
      <c r="AE552" s="193"/>
      <c r="AF552" s="193"/>
      <c r="AG552" s="193"/>
      <c r="AH552" s="193"/>
      <c r="AI552" s="193"/>
      <c r="AJ552" s="193"/>
      <c r="AK552" s="193"/>
      <c r="AL552" s="193"/>
      <c r="AM552" s="193"/>
      <c r="AN552" s="193"/>
      <c r="AO552" s="193"/>
      <c r="AP552" s="193"/>
      <c r="AQ552" s="193"/>
      <c r="AR552" s="193"/>
      <c r="AS552" s="193"/>
      <c r="AT552" s="193"/>
      <c r="AU552" s="193"/>
      <c r="AV552" s="193"/>
      <c r="AW552" s="193"/>
      <c r="AX552" s="193"/>
      <c r="AY552" s="193"/>
      <c r="AZ552" s="193"/>
      <c r="BA552" s="193"/>
      <c r="BB552" s="193"/>
      <c r="BC552" s="193"/>
      <c r="BD552" s="193"/>
      <c r="BE552" s="193"/>
      <c r="BF552" s="193"/>
      <c r="BG552" s="193"/>
      <c r="BH552" s="193"/>
      <c r="BI552" s="193"/>
      <c r="BJ552" s="193"/>
      <c r="BK552" s="193"/>
      <c r="BL552" s="193"/>
      <c r="BM552" s="193"/>
      <c r="BN552" s="193"/>
      <c r="BO552" s="193"/>
      <c r="BP552" s="193"/>
      <c r="BQ552" s="193"/>
      <c r="BR552" s="193"/>
      <c r="BS552" s="193"/>
      <c r="BT552" s="193"/>
      <c r="BU552" s="193"/>
      <c r="BV552" s="193"/>
      <c r="BW552" s="193"/>
      <c r="BX552" s="193"/>
      <c r="BY552" s="193"/>
      <c r="BZ552" s="193"/>
      <c r="CA552" s="193"/>
      <c r="CB552" s="193"/>
      <c r="CC552" s="193"/>
      <c r="CD552" s="193"/>
      <c r="CE552" s="193"/>
      <c r="CF552" s="193"/>
      <c r="CG552" s="193"/>
    </row>
    <row r="553" spans="2:85" x14ac:dyDescent="0.2">
      <c r="B553" s="193"/>
      <c r="C553" s="193"/>
      <c r="D553" s="193"/>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c r="AA553" s="193"/>
      <c r="AB553" s="193"/>
      <c r="AC553" s="193"/>
      <c r="AD553" s="193"/>
      <c r="AE553" s="193"/>
      <c r="AF553" s="193"/>
      <c r="AG553" s="193"/>
      <c r="AH553" s="193"/>
      <c r="AI553" s="193"/>
      <c r="AJ553" s="193"/>
      <c r="AK553" s="193"/>
      <c r="AL553" s="193"/>
      <c r="AM553" s="193"/>
      <c r="AN553" s="193"/>
      <c r="AO553" s="193"/>
      <c r="AP553" s="193"/>
      <c r="AQ553" s="193"/>
      <c r="AR553" s="193"/>
      <c r="AS553" s="193"/>
      <c r="AT553" s="193"/>
      <c r="AU553" s="193"/>
      <c r="AV553" s="193"/>
      <c r="AW553" s="193"/>
      <c r="AX553" s="193"/>
      <c r="AY553" s="193"/>
      <c r="AZ553" s="193"/>
      <c r="BA553" s="193"/>
      <c r="BB553" s="193"/>
      <c r="BC553" s="193"/>
      <c r="BD553" s="193"/>
      <c r="BE553" s="193"/>
      <c r="BF553" s="193"/>
      <c r="BG553" s="193"/>
      <c r="BH553" s="193"/>
      <c r="BI553" s="193"/>
      <c r="BJ553" s="193"/>
      <c r="BK553" s="193"/>
      <c r="BL553" s="193"/>
      <c r="BM553" s="193"/>
      <c r="BN553" s="193"/>
      <c r="BO553" s="193"/>
      <c r="BP553" s="193"/>
      <c r="BQ553" s="193"/>
      <c r="BR553" s="193"/>
      <c r="BS553" s="193"/>
      <c r="BT553" s="193"/>
      <c r="BU553" s="193"/>
      <c r="BV553" s="193"/>
      <c r="BW553" s="193"/>
      <c r="BX553" s="193"/>
      <c r="BY553" s="193"/>
      <c r="BZ553" s="193"/>
      <c r="CA553" s="193"/>
      <c r="CB553" s="193"/>
      <c r="CC553" s="193"/>
      <c r="CD553" s="193"/>
      <c r="CE553" s="193"/>
      <c r="CF553" s="193"/>
      <c r="CG553" s="193"/>
    </row>
    <row r="554" spans="2:85" x14ac:dyDescent="0.2">
      <c r="B554" s="193"/>
      <c r="C554" s="193"/>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c r="AA554" s="193"/>
      <c r="AB554" s="193"/>
      <c r="AC554" s="193"/>
      <c r="AD554" s="193"/>
      <c r="AE554" s="193"/>
      <c r="AF554" s="193"/>
      <c r="AG554" s="193"/>
      <c r="AH554" s="193"/>
      <c r="AI554" s="193"/>
      <c r="AJ554" s="193"/>
      <c r="AK554" s="193"/>
      <c r="AL554" s="193"/>
      <c r="AM554" s="193"/>
      <c r="AN554" s="193"/>
      <c r="AO554" s="193"/>
      <c r="AP554" s="193"/>
      <c r="AQ554" s="193"/>
      <c r="AR554" s="193"/>
      <c r="AS554" s="193"/>
      <c r="AT554" s="193"/>
      <c r="AU554" s="193"/>
      <c r="AV554" s="193"/>
      <c r="AW554" s="193"/>
      <c r="AX554" s="193"/>
      <c r="AY554" s="193"/>
      <c r="AZ554" s="193"/>
      <c r="BA554" s="193"/>
      <c r="BB554" s="193"/>
      <c r="BC554" s="193"/>
      <c r="BD554" s="193"/>
      <c r="BE554" s="193"/>
      <c r="BF554" s="193"/>
      <c r="BG554" s="193"/>
      <c r="BH554" s="193"/>
      <c r="BI554" s="193"/>
      <c r="BJ554" s="193"/>
      <c r="BK554" s="193"/>
      <c r="BL554" s="193"/>
      <c r="BM554" s="193"/>
      <c r="BN554" s="193"/>
      <c r="BO554" s="193"/>
      <c r="BP554" s="193"/>
      <c r="BQ554" s="193"/>
      <c r="BR554" s="193"/>
      <c r="BS554" s="193"/>
      <c r="BT554" s="193"/>
      <c r="BU554" s="193"/>
      <c r="BV554" s="193"/>
      <c r="BW554" s="193"/>
      <c r="BX554" s="193"/>
      <c r="BY554" s="193"/>
      <c r="BZ554" s="193"/>
      <c r="CA554" s="193"/>
      <c r="CB554" s="193"/>
      <c r="CC554" s="193"/>
      <c r="CD554" s="193"/>
      <c r="CE554" s="193"/>
      <c r="CF554" s="193"/>
      <c r="CG554" s="193"/>
    </row>
    <row r="555" spans="2:85" x14ac:dyDescent="0.2">
      <c r="B555" s="193"/>
      <c r="C555" s="193"/>
      <c r="D555" s="193"/>
      <c r="E555" s="193"/>
      <c r="F555" s="193"/>
      <c r="G555" s="193"/>
      <c r="H555" s="193"/>
      <c r="I555" s="193"/>
      <c r="J555" s="193"/>
      <c r="K555" s="193"/>
      <c r="L555" s="193"/>
      <c r="M555" s="193"/>
      <c r="N555" s="193"/>
      <c r="O555" s="193"/>
      <c r="P555" s="193"/>
      <c r="Q555" s="193"/>
      <c r="R555" s="193"/>
      <c r="S555" s="193"/>
      <c r="T555" s="193"/>
      <c r="U555" s="193"/>
      <c r="V555" s="193"/>
      <c r="W555" s="193"/>
      <c r="X555" s="193"/>
      <c r="Y555" s="193"/>
      <c r="Z555" s="193"/>
      <c r="AA555" s="193"/>
      <c r="AB555" s="193"/>
      <c r="AC555" s="193"/>
      <c r="AD555" s="193"/>
      <c r="AE555" s="193"/>
      <c r="AF555" s="193"/>
      <c r="AG555" s="193"/>
      <c r="AH555" s="193"/>
      <c r="AI555" s="193"/>
      <c r="AJ555" s="193"/>
      <c r="AK555" s="193"/>
      <c r="AL555" s="193"/>
      <c r="AM555" s="193"/>
      <c r="AN555" s="193"/>
      <c r="AO555" s="193"/>
      <c r="AP555" s="193"/>
      <c r="AQ555" s="193"/>
      <c r="AR555" s="193"/>
      <c r="AS555" s="193"/>
      <c r="AT555" s="193"/>
      <c r="AU555" s="193"/>
      <c r="AV555" s="193"/>
      <c r="AW555" s="193"/>
      <c r="AX555" s="193"/>
      <c r="AY555" s="193"/>
      <c r="AZ555" s="193"/>
      <c r="BA555" s="193"/>
      <c r="BB555" s="193"/>
      <c r="BC555" s="193"/>
      <c r="BD555" s="193"/>
      <c r="BE555" s="193"/>
      <c r="BF555" s="193"/>
      <c r="BG555" s="193"/>
      <c r="BH555" s="193"/>
      <c r="BI555" s="193"/>
      <c r="BJ555" s="193"/>
      <c r="BK555" s="193"/>
      <c r="BL555" s="193"/>
      <c r="BM555" s="193"/>
      <c r="BN555" s="193"/>
      <c r="BO555" s="193"/>
      <c r="BP555" s="193"/>
      <c r="BQ555" s="193"/>
      <c r="BR555" s="193"/>
      <c r="BS555" s="193"/>
      <c r="BT555" s="193"/>
      <c r="BU555" s="193"/>
      <c r="BV555" s="193"/>
      <c r="BW555" s="193"/>
      <c r="BX555" s="193"/>
      <c r="BY555" s="193"/>
      <c r="BZ555" s="193"/>
      <c r="CA555" s="193"/>
      <c r="CB555" s="193"/>
      <c r="CC555" s="193"/>
      <c r="CD555" s="193"/>
      <c r="CE555" s="193"/>
      <c r="CF555" s="193"/>
      <c r="CG555" s="193"/>
    </row>
    <row r="556" spans="2:85" x14ac:dyDescent="0.2">
      <c r="B556" s="193"/>
      <c r="C556" s="193"/>
      <c r="D556" s="193"/>
      <c r="E556" s="193"/>
      <c r="F556" s="193"/>
      <c r="G556" s="193"/>
      <c r="H556" s="193"/>
      <c r="I556" s="193"/>
      <c r="J556" s="193"/>
      <c r="K556" s="193"/>
      <c r="L556" s="193"/>
      <c r="M556" s="193"/>
      <c r="N556" s="193"/>
      <c r="O556" s="193"/>
      <c r="P556" s="193"/>
      <c r="Q556" s="193"/>
      <c r="R556" s="193"/>
      <c r="S556" s="193"/>
      <c r="T556" s="193"/>
      <c r="U556" s="193"/>
      <c r="V556" s="193"/>
      <c r="W556" s="193"/>
      <c r="X556" s="193"/>
      <c r="Y556" s="193"/>
      <c r="Z556" s="193"/>
      <c r="AA556" s="193"/>
      <c r="AB556" s="193"/>
      <c r="AC556" s="193"/>
      <c r="AD556" s="193"/>
      <c r="AE556" s="193"/>
      <c r="AF556" s="193"/>
      <c r="AG556" s="193"/>
      <c r="AH556" s="193"/>
      <c r="AI556" s="193"/>
      <c r="AJ556" s="193"/>
      <c r="AK556" s="193"/>
      <c r="AL556" s="193"/>
      <c r="AM556" s="193"/>
      <c r="AN556" s="193"/>
      <c r="AO556" s="193"/>
      <c r="AP556" s="193"/>
      <c r="AQ556" s="193"/>
      <c r="AR556" s="193"/>
      <c r="AS556" s="193"/>
      <c r="AT556" s="193"/>
      <c r="AU556" s="193"/>
      <c r="AV556" s="193"/>
      <c r="AW556" s="193"/>
      <c r="AX556" s="193"/>
      <c r="AY556" s="193"/>
      <c r="AZ556" s="193"/>
      <c r="BA556" s="193"/>
      <c r="BB556" s="193"/>
      <c r="BC556" s="193"/>
      <c r="BD556" s="193"/>
      <c r="BE556" s="193"/>
      <c r="BF556" s="193"/>
      <c r="BG556" s="193"/>
      <c r="BH556" s="193"/>
      <c r="BI556" s="193"/>
      <c r="BJ556" s="193"/>
      <c r="BK556" s="193"/>
      <c r="BL556" s="193"/>
      <c r="BM556" s="193"/>
      <c r="BN556" s="193"/>
      <c r="BO556" s="193"/>
      <c r="BP556" s="193"/>
      <c r="BQ556" s="193"/>
      <c r="BR556" s="193"/>
      <c r="BS556" s="193"/>
      <c r="BT556" s="193"/>
      <c r="BU556" s="193"/>
      <c r="BV556" s="193"/>
      <c r="BW556" s="193"/>
      <c r="BX556" s="193"/>
      <c r="BY556" s="193"/>
      <c r="BZ556" s="193"/>
      <c r="CA556" s="193"/>
      <c r="CB556" s="193"/>
      <c r="CC556" s="193"/>
      <c r="CD556" s="193"/>
      <c r="CE556" s="193"/>
      <c r="CF556" s="193"/>
      <c r="CG556" s="193"/>
    </row>
    <row r="557" spans="2:85" x14ac:dyDescent="0.2">
      <c r="B557" s="193"/>
      <c r="C557" s="193"/>
      <c r="D557" s="193"/>
      <c r="E557" s="193"/>
      <c r="F557" s="193"/>
      <c r="G557" s="193"/>
      <c r="H557" s="193"/>
      <c r="I557" s="193"/>
      <c r="J557" s="193"/>
      <c r="K557" s="193"/>
      <c r="L557" s="193"/>
      <c r="M557" s="193"/>
      <c r="N557" s="193"/>
      <c r="O557" s="193"/>
      <c r="P557" s="193"/>
      <c r="Q557" s="193"/>
      <c r="R557" s="193"/>
      <c r="S557" s="193"/>
      <c r="T557" s="193"/>
      <c r="U557" s="193"/>
      <c r="V557" s="193"/>
      <c r="W557" s="193"/>
      <c r="X557" s="193"/>
      <c r="Y557" s="193"/>
      <c r="Z557" s="193"/>
      <c r="AA557" s="193"/>
      <c r="AB557" s="193"/>
      <c r="AC557" s="193"/>
      <c r="AD557" s="193"/>
      <c r="AE557" s="193"/>
      <c r="AF557" s="193"/>
      <c r="AG557" s="193"/>
      <c r="AH557" s="193"/>
      <c r="AI557" s="193"/>
      <c r="AJ557" s="193"/>
      <c r="AK557" s="193"/>
      <c r="AL557" s="193"/>
      <c r="AM557" s="193"/>
      <c r="AN557" s="193"/>
      <c r="AO557" s="193"/>
      <c r="AP557" s="193"/>
      <c r="AQ557" s="193"/>
      <c r="AR557" s="193"/>
      <c r="AS557" s="193"/>
      <c r="AT557" s="193"/>
      <c r="AU557" s="193"/>
      <c r="AV557" s="193"/>
      <c r="AW557" s="193"/>
      <c r="AX557" s="193"/>
      <c r="AY557" s="193"/>
      <c r="AZ557" s="193"/>
      <c r="BA557" s="193"/>
      <c r="BB557" s="193"/>
      <c r="BC557" s="193"/>
      <c r="BD557" s="193"/>
      <c r="BE557" s="193"/>
      <c r="BF557" s="193"/>
      <c r="BG557" s="193"/>
      <c r="BH557" s="193"/>
      <c r="BI557" s="193"/>
      <c r="BJ557" s="193"/>
      <c r="BK557" s="193"/>
      <c r="BL557" s="193"/>
      <c r="BM557" s="193"/>
      <c r="BN557" s="193"/>
      <c r="BO557" s="193"/>
      <c r="BP557" s="193"/>
      <c r="BQ557" s="193"/>
      <c r="BR557" s="193"/>
      <c r="BS557" s="193"/>
      <c r="BT557" s="193"/>
      <c r="BU557" s="193"/>
      <c r="BV557" s="193"/>
      <c r="BW557" s="193"/>
      <c r="BX557" s="193"/>
      <c r="BY557" s="193"/>
      <c r="BZ557" s="193"/>
      <c r="CA557" s="193"/>
      <c r="CB557" s="193"/>
      <c r="CC557" s="193"/>
      <c r="CD557" s="193"/>
      <c r="CE557" s="193"/>
      <c r="CF557" s="193"/>
      <c r="CG557" s="193"/>
    </row>
    <row r="558" spans="2:85" x14ac:dyDescent="0.2">
      <c r="B558" s="193"/>
      <c r="C558" s="193"/>
      <c r="D558" s="193"/>
      <c r="E558" s="193"/>
      <c r="F558" s="193"/>
      <c r="G558" s="193"/>
      <c r="H558" s="193"/>
      <c r="I558" s="193"/>
      <c r="J558" s="193"/>
      <c r="K558" s="193"/>
      <c r="L558" s="193"/>
      <c r="M558" s="193"/>
      <c r="N558" s="193"/>
      <c r="O558" s="193"/>
      <c r="P558" s="193"/>
      <c r="Q558" s="193"/>
      <c r="R558" s="193"/>
      <c r="S558" s="193"/>
      <c r="T558" s="193"/>
      <c r="U558" s="193"/>
      <c r="V558" s="193"/>
      <c r="W558" s="193"/>
      <c r="X558" s="193"/>
      <c r="Y558" s="193"/>
      <c r="Z558" s="193"/>
      <c r="AA558" s="193"/>
      <c r="AB558" s="193"/>
      <c r="AC558" s="193"/>
      <c r="AD558" s="193"/>
      <c r="AE558" s="193"/>
      <c r="AF558" s="193"/>
      <c r="AG558" s="193"/>
      <c r="AH558" s="193"/>
      <c r="AI558" s="193"/>
      <c r="AJ558" s="193"/>
      <c r="AK558" s="193"/>
      <c r="AL558" s="193"/>
      <c r="AM558" s="193"/>
      <c r="AN558" s="193"/>
      <c r="AO558" s="193"/>
      <c r="AP558" s="193"/>
      <c r="AQ558" s="193"/>
      <c r="AR558" s="193"/>
      <c r="AS558" s="193"/>
      <c r="AT558" s="193"/>
      <c r="AU558" s="193"/>
      <c r="AV558" s="193"/>
      <c r="AW558" s="193"/>
      <c r="AX558" s="193"/>
      <c r="AY558" s="193"/>
      <c r="AZ558" s="193"/>
      <c r="BA558" s="193"/>
      <c r="BB558" s="193"/>
      <c r="BC558" s="193"/>
      <c r="BD558" s="193"/>
      <c r="BE558" s="193"/>
      <c r="BF558" s="193"/>
      <c r="BG558" s="193"/>
      <c r="BH558" s="193"/>
      <c r="BI558" s="193"/>
      <c r="BJ558" s="193"/>
      <c r="BK558" s="193"/>
      <c r="BL558" s="193"/>
      <c r="BM558" s="193"/>
      <c r="BN558" s="193"/>
      <c r="BO558" s="193"/>
      <c r="BP558" s="193"/>
      <c r="BQ558" s="193"/>
      <c r="BR558" s="193"/>
      <c r="BS558" s="193"/>
      <c r="BT558" s="193"/>
      <c r="BU558" s="193"/>
      <c r="BV558" s="193"/>
      <c r="BW558" s="193"/>
      <c r="BX558" s="193"/>
      <c r="BY558" s="193"/>
      <c r="BZ558" s="193"/>
      <c r="CA558" s="193"/>
      <c r="CB558" s="193"/>
      <c r="CC558" s="193"/>
      <c r="CD558" s="193"/>
      <c r="CE558" s="193"/>
      <c r="CF558" s="193"/>
      <c r="CG558" s="193"/>
    </row>
    <row r="559" spans="2:85" x14ac:dyDescent="0.2">
      <c r="B559" s="193"/>
      <c r="C559" s="193"/>
      <c r="D559" s="193"/>
      <c r="E559" s="193"/>
      <c r="F559" s="193"/>
      <c r="G559" s="193"/>
      <c r="H559" s="193"/>
      <c r="I559" s="193"/>
      <c r="J559" s="193"/>
      <c r="K559" s="193"/>
      <c r="L559" s="193"/>
      <c r="M559" s="193"/>
      <c r="N559" s="193"/>
      <c r="O559" s="193"/>
      <c r="P559" s="193"/>
      <c r="Q559" s="193"/>
      <c r="R559" s="193"/>
      <c r="S559" s="193"/>
      <c r="T559" s="193"/>
      <c r="U559" s="193"/>
      <c r="V559" s="193"/>
      <c r="W559" s="193"/>
      <c r="X559" s="193"/>
      <c r="Y559" s="193"/>
      <c r="Z559" s="193"/>
      <c r="AA559" s="193"/>
      <c r="AB559" s="193"/>
      <c r="AC559" s="193"/>
      <c r="AD559" s="193"/>
      <c r="AE559" s="193"/>
      <c r="AF559" s="193"/>
      <c r="AG559" s="193"/>
      <c r="AH559" s="193"/>
      <c r="AI559" s="193"/>
      <c r="AJ559" s="193"/>
      <c r="AK559" s="193"/>
      <c r="AL559" s="193"/>
      <c r="AM559" s="193"/>
      <c r="AN559" s="193"/>
      <c r="AO559" s="193"/>
      <c r="AP559" s="193"/>
      <c r="AQ559" s="193"/>
      <c r="AR559" s="193"/>
      <c r="AS559" s="193"/>
      <c r="AT559" s="193"/>
      <c r="AU559" s="193"/>
      <c r="AV559" s="193"/>
      <c r="AW559" s="193"/>
      <c r="AX559" s="193"/>
      <c r="AY559" s="193"/>
      <c r="AZ559" s="193"/>
      <c r="BA559" s="193"/>
      <c r="BB559" s="193"/>
      <c r="BC559" s="193"/>
      <c r="BD559" s="193"/>
      <c r="BE559" s="193"/>
      <c r="BF559" s="193"/>
      <c r="BG559" s="193"/>
      <c r="BH559" s="193"/>
      <c r="BI559" s="193"/>
      <c r="BJ559" s="193"/>
      <c r="BK559" s="193"/>
      <c r="BL559" s="193"/>
      <c r="BM559" s="193"/>
      <c r="BN559" s="193"/>
      <c r="BO559" s="193"/>
      <c r="BP559" s="193"/>
      <c r="BQ559" s="193"/>
      <c r="BR559" s="193"/>
      <c r="BS559" s="193"/>
      <c r="BT559" s="193"/>
      <c r="BU559" s="193"/>
      <c r="BV559" s="193"/>
      <c r="BW559" s="193"/>
      <c r="BX559" s="193"/>
      <c r="BY559" s="193"/>
      <c r="BZ559" s="193"/>
      <c r="CA559" s="193"/>
      <c r="CB559" s="193"/>
      <c r="CC559" s="193"/>
      <c r="CD559" s="193"/>
      <c r="CE559" s="193"/>
      <c r="CF559" s="193"/>
      <c r="CG559" s="193"/>
    </row>
  </sheetData>
  <autoFilter ref="A3:GH20"/>
  <mergeCells count="339">
    <mergeCell ref="BR12:BR14"/>
    <mergeCell ref="BS12:BS14"/>
    <mergeCell ref="BT12:BT14"/>
    <mergeCell ref="BO9:BO11"/>
    <mergeCell ref="BP9:BP11"/>
    <mergeCell ref="BQ9:BQ11"/>
    <mergeCell ref="BO12:BO14"/>
    <mergeCell ref="BP12:BP14"/>
    <mergeCell ref="BQ12:BQ14"/>
    <mergeCell ref="AZ12:AZ14"/>
    <mergeCell ref="BA12:BA14"/>
    <mergeCell ref="BE12:BE14"/>
    <mergeCell ref="BF12:BF14"/>
    <mergeCell ref="BG12:BG14"/>
    <mergeCell ref="AO12:AO14"/>
    <mergeCell ref="AS12:AS14"/>
    <mergeCell ref="AT12:AT14"/>
    <mergeCell ref="AU12:AU14"/>
    <mergeCell ref="AY12:AY14"/>
    <mergeCell ref="AM12:AM14"/>
    <mergeCell ref="AN12:AN14"/>
    <mergeCell ref="AD12:AD14"/>
    <mergeCell ref="AE12:AE14"/>
    <mergeCell ref="AF12:AF14"/>
    <mergeCell ref="AG12:AG14"/>
    <mergeCell ref="W12:W14"/>
    <mergeCell ref="Y12:Y14"/>
    <mergeCell ref="Z12:Z14"/>
    <mergeCell ref="AA12:AA14"/>
    <mergeCell ref="AB12:AB14"/>
    <mergeCell ref="X12:X14"/>
    <mergeCell ref="A12:A14"/>
    <mergeCell ref="B12:B14"/>
    <mergeCell ref="C12:C14"/>
    <mergeCell ref="D12:D14"/>
    <mergeCell ref="E12:E14"/>
    <mergeCell ref="Q12:Q14"/>
    <mergeCell ref="R12:R14"/>
    <mergeCell ref="T12:T14"/>
    <mergeCell ref="U12:U14"/>
    <mergeCell ref="K12:K14"/>
    <mergeCell ref="L12:L14"/>
    <mergeCell ref="M12:M14"/>
    <mergeCell ref="O12:O14"/>
    <mergeCell ref="P12:P14"/>
    <mergeCell ref="F12:F14"/>
    <mergeCell ref="G12:G14"/>
    <mergeCell ref="H12:H14"/>
    <mergeCell ref="I12:I14"/>
    <mergeCell ref="J12:J14"/>
    <mergeCell ref="BR6:BR8"/>
    <mergeCell ref="BS6:BS8"/>
    <mergeCell ref="BT6:BT8"/>
    <mergeCell ref="BO6:BO8"/>
    <mergeCell ref="BP6:BP8"/>
    <mergeCell ref="BQ6:BQ8"/>
    <mergeCell ref="AI9:AI11"/>
    <mergeCell ref="AG9:AG11"/>
    <mergeCell ref="AS9:AS11"/>
    <mergeCell ref="AT9:AT11"/>
    <mergeCell ref="AU9:AU11"/>
    <mergeCell ref="AY9:AY11"/>
    <mergeCell ref="AZ9:AZ11"/>
    <mergeCell ref="BA9:BA11"/>
    <mergeCell ref="BE9:BE11"/>
    <mergeCell ref="BR9:BR11"/>
    <mergeCell ref="BS9:BS11"/>
    <mergeCell ref="BT9:BT11"/>
    <mergeCell ref="BF9:BF11"/>
    <mergeCell ref="BG9:BG11"/>
    <mergeCell ref="AN6:AN8"/>
    <mergeCell ref="AS6:AS8"/>
    <mergeCell ref="AT6:AT8"/>
    <mergeCell ref="AY6:AY8"/>
    <mergeCell ref="A4:A5"/>
    <mergeCell ref="AD4:AD5"/>
    <mergeCell ref="AE4:AE5"/>
    <mergeCell ref="AF4:AF5"/>
    <mergeCell ref="AG4:AG5"/>
    <mergeCell ref="AI4:AI5"/>
    <mergeCell ref="W4:W5"/>
    <mergeCell ref="Y4:Y5"/>
    <mergeCell ref="Z4:Z5"/>
    <mergeCell ref="AA4:AA5"/>
    <mergeCell ref="AB4:AB5"/>
    <mergeCell ref="Q4:Q5"/>
    <mergeCell ref="R4:R5"/>
    <mergeCell ref="T4:T5"/>
    <mergeCell ref="U4:U5"/>
    <mergeCell ref="V4:V5"/>
    <mergeCell ref="L4:L5"/>
    <mergeCell ref="K4:K5"/>
    <mergeCell ref="M4:M5"/>
    <mergeCell ref="O4:O5"/>
    <mergeCell ref="P4:P5"/>
    <mergeCell ref="B4:B5"/>
    <mergeCell ref="C4:C5"/>
    <mergeCell ref="D4:D5"/>
    <mergeCell ref="E4:E5"/>
    <mergeCell ref="F4:F5"/>
    <mergeCell ref="G4:G5"/>
    <mergeCell ref="H4:H5"/>
    <mergeCell ref="I4:I5"/>
    <mergeCell ref="J4:J5"/>
    <mergeCell ref="AJ2:AL2"/>
    <mergeCell ref="AM2:AR2"/>
    <mergeCell ref="AH4:AH5"/>
    <mergeCell ref="AM4:AM5"/>
    <mergeCell ref="AN4:AN5"/>
    <mergeCell ref="AO4:AO5"/>
    <mergeCell ref="N4:N5"/>
    <mergeCell ref="X4:X5"/>
    <mergeCell ref="BR2:BT2"/>
    <mergeCell ref="AS2:AX2"/>
    <mergeCell ref="AY2:BD2"/>
    <mergeCell ref="BE2:BJ2"/>
    <mergeCell ref="BL2:BN2"/>
    <mergeCell ref="BO2:BQ2"/>
    <mergeCell ref="BP4:BP5"/>
    <mergeCell ref="BQ4:BQ5"/>
    <mergeCell ref="BO4:BO5"/>
    <mergeCell ref="BA4:BA5"/>
    <mergeCell ref="BE4:BE5"/>
    <mergeCell ref="BF4:BF5"/>
    <mergeCell ref="BG4:BG5"/>
    <mergeCell ref="AS4:AS5"/>
    <mergeCell ref="AT4:AT5"/>
    <mergeCell ref="AU4:AU5"/>
    <mergeCell ref="AY4:AY5"/>
    <mergeCell ref="AZ4:AZ5"/>
    <mergeCell ref="BR4:BR5"/>
    <mergeCell ref="BS4:BS5"/>
    <mergeCell ref="BT4:BT5"/>
    <mergeCell ref="AG1:AI1"/>
    <mergeCell ref="AG2:AI2"/>
    <mergeCell ref="A2:A3"/>
    <mergeCell ref="B2:E2"/>
    <mergeCell ref="F2:F3"/>
    <mergeCell ref="G2:G3"/>
    <mergeCell ref="H2:H3"/>
    <mergeCell ref="I2:I3"/>
    <mergeCell ref="AD2:AF2"/>
    <mergeCell ref="J2:N2"/>
    <mergeCell ref="O2:S2"/>
    <mergeCell ref="A15:A17"/>
    <mergeCell ref="B15:B17"/>
    <mergeCell ref="C15:C17"/>
    <mergeCell ref="D15:D17"/>
    <mergeCell ref="E15:E17"/>
    <mergeCell ref="F15:F17"/>
    <mergeCell ref="G15:G17"/>
    <mergeCell ref="H15:H17"/>
    <mergeCell ref="I15:I17"/>
    <mergeCell ref="AE15:AE17"/>
    <mergeCell ref="J15:J17"/>
    <mergeCell ref="K15:K17"/>
    <mergeCell ref="L15:L17"/>
    <mergeCell ref="M15:M17"/>
    <mergeCell ref="O15:O17"/>
    <mergeCell ref="P15:P17"/>
    <mergeCell ref="Q15:Q17"/>
    <mergeCell ref="R15:R17"/>
    <mergeCell ref="T15:T17"/>
    <mergeCell ref="X15:X17"/>
    <mergeCell ref="BT15:BT17"/>
    <mergeCell ref="A18:A20"/>
    <mergeCell ref="B18:B20"/>
    <mergeCell ref="C18:C20"/>
    <mergeCell ref="D18:D20"/>
    <mergeCell ref="E18:E20"/>
    <mergeCell ref="F18:F20"/>
    <mergeCell ref="G18:G20"/>
    <mergeCell ref="H18:H20"/>
    <mergeCell ref="I18:I20"/>
    <mergeCell ref="J18:J20"/>
    <mergeCell ref="K18:K20"/>
    <mergeCell ref="L18:L20"/>
    <mergeCell ref="M18:M20"/>
    <mergeCell ref="O18:O20"/>
    <mergeCell ref="P18:P20"/>
    <mergeCell ref="Q18:Q20"/>
    <mergeCell ref="R18:R20"/>
    <mergeCell ref="AO15:AO17"/>
    <mergeCell ref="AS15:AS17"/>
    <mergeCell ref="AT15:AT17"/>
    <mergeCell ref="AU15:AU17"/>
    <mergeCell ref="AY15:AY17"/>
    <mergeCell ref="AZ15:AZ17"/>
    <mergeCell ref="BA15:BA17"/>
    <mergeCell ref="BE15:BE17"/>
    <mergeCell ref="BF15:BF17"/>
    <mergeCell ref="AF15:AF17"/>
    <mergeCell ref="AG15:AG17"/>
    <mergeCell ref="AM15:AM17"/>
    <mergeCell ref="AN15:AN17"/>
    <mergeCell ref="T18:T20"/>
    <mergeCell ref="U18:U20"/>
    <mergeCell ref="V18:V20"/>
    <mergeCell ref="W18:W20"/>
    <mergeCell ref="Y18:Y20"/>
    <mergeCell ref="Z18:Z20"/>
    <mergeCell ref="AA18:AA20"/>
    <mergeCell ref="AB18:AB20"/>
    <mergeCell ref="AD18:AD20"/>
    <mergeCell ref="U15:U17"/>
    <mergeCell ref="V15:V17"/>
    <mergeCell ref="W15:W17"/>
    <mergeCell ref="Y15:Y17"/>
    <mergeCell ref="Z15:Z17"/>
    <mergeCell ref="AA15:AA17"/>
    <mergeCell ref="AB15:AB17"/>
    <mergeCell ref="AD15:AD17"/>
    <mergeCell ref="AE18:AE20"/>
    <mergeCell ref="AF18:AF20"/>
    <mergeCell ref="AG18:AG20"/>
    <mergeCell ref="AM18:AM20"/>
    <mergeCell ref="AN18:AN20"/>
    <mergeCell ref="AO18:AO20"/>
    <mergeCell ref="AS18:AS20"/>
    <mergeCell ref="AT18:AT20"/>
    <mergeCell ref="AU18:AU20"/>
    <mergeCell ref="BR18:BR20"/>
    <mergeCell ref="BS18:BS20"/>
    <mergeCell ref="BT18:BT20"/>
    <mergeCell ref="AH12:AH14"/>
    <mergeCell ref="AI12:AI14"/>
    <mergeCell ref="AH15:AH17"/>
    <mergeCell ref="AI15:AI17"/>
    <mergeCell ref="AH18:AH20"/>
    <mergeCell ref="AI18:AI20"/>
    <mergeCell ref="AY18:AY20"/>
    <mergeCell ref="AZ18:AZ20"/>
    <mergeCell ref="BA18:BA20"/>
    <mergeCell ref="BE18:BE20"/>
    <mergeCell ref="BF18:BF20"/>
    <mergeCell ref="BG18:BG20"/>
    <mergeCell ref="BO18:BO20"/>
    <mergeCell ref="BP18:BP20"/>
    <mergeCell ref="BQ18:BQ20"/>
    <mergeCell ref="BG15:BG17"/>
    <mergeCell ref="BO15:BO17"/>
    <mergeCell ref="BP15:BP17"/>
    <mergeCell ref="BQ15:BQ17"/>
    <mergeCell ref="BR15:BR17"/>
    <mergeCell ref="BS15:BS17"/>
    <mergeCell ref="AZ6:AZ8"/>
    <mergeCell ref="BE6:BE8"/>
    <mergeCell ref="BF6:BF8"/>
    <mergeCell ref="BG6:BG8"/>
    <mergeCell ref="AO6:AO8"/>
    <mergeCell ref="AU6:AU8"/>
    <mergeCell ref="BA6:BA8"/>
    <mergeCell ref="AH6:AH8"/>
    <mergeCell ref="AI6:AI8"/>
    <mergeCell ref="AG6:AG8"/>
    <mergeCell ref="G6:G8"/>
    <mergeCell ref="H6:H8"/>
    <mergeCell ref="I6:I8"/>
    <mergeCell ref="AM6:AM8"/>
    <mergeCell ref="AF6:AF8"/>
    <mergeCell ref="AE6:AE8"/>
    <mergeCell ref="AD6:AD8"/>
    <mergeCell ref="A9:A11"/>
    <mergeCell ref="B9:B11"/>
    <mergeCell ref="C9:C11"/>
    <mergeCell ref="D9:D11"/>
    <mergeCell ref="E9:E11"/>
    <mergeCell ref="F9:F11"/>
    <mergeCell ref="G9:G11"/>
    <mergeCell ref="H9:H11"/>
    <mergeCell ref="I9:I11"/>
    <mergeCell ref="J9:J11"/>
    <mergeCell ref="K9:K11"/>
    <mergeCell ref="L9:L11"/>
    <mergeCell ref="M9:M11"/>
    <mergeCell ref="U9:U11"/>
    <mergeCell ref="AM9:AM11"/>
    <mergeCell ref="B6:B8"/>
    <mergeCell ref="AN9:AN11"/>
    <mergeCell ref="AO9:AO11"/>
    <mergeCell ref="AH9:AH11"/>
    <mergeCell ref="AB9:AB11"/>
    <mergeCell ref="AD9:AD11"/>
    <mergeCell ref="AE9:AE11"/>
    <mergeCell ref="AF9:AF11"/>
    <mergeCell ref="Z9:Z11"/>
    <mergeCell ref="AA9:AA11"/>
    <mergeCell ref="C6:C8"/>
    <mergeCell ref="D6:D8"/>
    <mergeCell ref="E6:E8"/>
    <mergeCell ref="F6:F8"/>
    <mergeCell ref="A6:A8"/>
    <mergeCell ref="M6:M8"/>
    <mergeCell ref="K6:K8"/>
    <mergeCell ref="L6:L8"/>
    <mergeCell ref="J6:J8"/>
    <mergeCell ref="N6:N8"/>
    <mergeCell ref="N9:N11"/>
    <mergeCell ref="N12:N14"/>
    <mergeCell ref="N15:N17"/>
    <mergeCell ref="N18:N20"/>
    <mergeCell ref="S4:S5"/>
    <mergeCell ref="S6:S8"/>
    <mergeCell ref="S9:S11"/>
    <mergeCell ref="S12:S14"/>
    <mergeCell ref="S15:S17"/>
    <mergeCell ref="S18:S20"/>
    <mergeCell ref="O6:O8"/>
    <mergeCell ref="P6:P8"/>
    <mergeCell ref="R6:R8"/>
    <mergeCell ref="Q6:Q8"/>
    <mergeCell ref="O9:O11"/>
    <mergeCell ref="P9:P11"/>
    <mergeCell ref="Q9:Q11"/>
    <mergeCell ref="R9:R11"/>
    <mergeCell ref="X18:X20"/>
    <mergeCell ref="AC4:AC5"/>
    <mergeCell ref="AC6:AC8"/>
    <mergeCell ref="AC9:AC11"/>
    <mergeCell ref="AC12:AC14"/>
    <mergeCell ref="AC15:AC17"/>
    <mergeCell ref="AC18:AC20"/>
    <mergeCell ref="T2:X2"/>
    <mergeCell ref="Y2:AC2"/>
    <mergeCell ref="Z6:Z8"/>
    <mergeCell ref="AA6:AA8"/>
    <mergeCell ref="AB6:AB8"/>
    <mergeCell ref="T6:T8"/>
    <mergeCell ref="U6:U8"/>
    <mergeCell ref="V6:V8"/>
    <mergeCell ref="W6:W8"/>
    <mergeCell ref="Y6:Y8"/>
    <mergeCell ref="X6:X8"/>
    <mergeCell ref="V12:V14"/>
    <mergeCell ref="V9:V11"/>
    <mergeCell ref="W9:W11"/>
    <mergeCell ref="Y9:Y11"/>
    <mergeCell ref="T9:T11"/>
    <mergeCell ref="X9:X11"/>
  </mergeCells>
  <dataValidations xWindow="824" yWindow="459" count="36">
    <dataValidation allowBlank="1" showInputMessage="1" showErrorMessage="1" prompt="Corresponde a la magnitud TOTAL ejecutada en la vigencia." sqref="BS3"/>
    <dataValidation allowBlank="1" showInputMessage="1" showErrorMessage="1" prompt="Corresponde a la magnitud TOTAL programada para la vigencia. Debe guardar coherencia con la magnitud relacionada en la columna H." sqref="BR3"/>
    <dataValidation allowBlank="1" showInputMessage="1" showErrorMessage="1" prompt="Relacione los objetivos  de Gestión Ambiental, de Calidad, de Seguridad y Salud en el trabajo y Antisoborno, según aplique a la meta." sqref="E3"/>
    <dataValidation allowBlank="1" showInputMessage="1" showErrorMessage="1" prompt="Escoja el objetivo estratégico de la lista desplegable conforme a la meta." sqref="D3"/>
    <dataValidation allowBlank="1" showInputMessage="1" showErrorMessage="1" prompt="Escoja el componente de la lista desplegable conforme a la meta." sqref="B3:C3"/>
    <dataValidation errorStyle="warning" allowBlank="1" showInputMessage="1" showErrorMessage="1" sqref="AG4:AI4 AI6"/>
    <dataValidation allowBlank="1" showInputMessage="1" showErrorMessage="1" prompt="Muestra los resultados de la ejecución frente a la programación" sqref="AU3 BA3 AO3 BG3 BT3"/>
    <dataValidation allowBlank="1" showInputMessage="1" showErrorMessage="1" prompt="Corresponde al porcentaje total programado para la tarea en la vigencia._x000a_" sqref="BL3"/>
    <dataValidation allowBlank="1" showInputMessage="1" showErrorMessage="1" prompt="Corresponde al porcentaje total ejecutado para la tarea en la vigencia._x000a_" sqref="BM3"/>
    <dataValidation allowBlank="1" showInputMessage="1" showErrorMessage="1" prompt="Corresponde al porcentaje total programado para la actividad en la vigencia." sqref="BO3"/>
    <dataValidation allowBlank="1" showInputMessage="1" showErrorMessage="1" prompt="Corresponde al porcentaje total ejecutado para la actividad en la vigencia." sqref="BP3"/>
    <dataValidation allowBlank="1" showInputMessage="1" showErrorMessage="1" prompt="Corresponde a la ponderación de la actividad para la vigencia." sqref="AI3"/>
    <dataValidation allowBlank="1" showInputMessage="1" showErrorMessage="1" prompt="Corresponde a la ponderación de la tarea para la vigencia." sqref="AL3"/>
    <dataValidation allowBlank="1" showInputMessage="1" showErrorMessage="1" prompt="Numerar las actividades con las que considera se da cumplimiento a la meta." sqref="AG3"/>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dataValidation allowBlank="1" showInputMessage="1" showErrorMessage="1" prompt="Numerar las tareas con las que considera se da cumplimiento a la actividad." sqref="AJ3"/>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dataValidation allowBlank="1" showInputMessage="1" showErrorMessage="1" prompt="Este campo se encuentra formulado, por tanto no se debe incluir ningún tipo de información." sqref="AG2:AI2"/>
    <dataValidation allowBlank="1" showInputMessage="1" showErrorMessage="1" prompt="Muestra la relación de la ejecución frente a la programación" sqref="AR3 BD3 AX3 BJ3 BN3 BQ3"/>
    <dataValidation allowBlank="1" showInputMessage="1" showErrorMessage="1" prompt="Corresponde a la ejecución de tareas para el periodo reportado" sqref="AQ3 BC3 AW3 BI3"/>
    <dataValidation allowBlank="1" showInputMessage="1" showErrorMessage="1" prompt="Corresponde a la programación de tareas para el periodo, conforme al cronograma de cumplimiento en la vigencia" sqref="AP3 BB3 AV3 BH3"/>
    <dataValidation allowBlank="1" showInputMessage="1" showErrorMessage="1" prompt="Corresponde a la sumatoria de las tareas ejecutadas para el cumplimiento de la actividad" sqref="AZ3 AT3 AN3 BF3"/>
    <dataValidation allowBlank="1" showInputMessage="1" showErrorMessage="1" prompt="Corresponde a la sumatoria de las tareas programadas para el cumplimiento de la actividad" sqref="AY3 AM3 AS3 BE3"/>
    <dataValidation allowBlank="1" showInputMessage="1" showErrorMessage="1" prompt="Relacione el nombre completo de la dependencia a la que pertenece la meta" sqref="A2:A3"/>
    <dataValidation allowBlank="1" showInputMessage="1" showErrorMessage="1" prompt="Relacione el número de la meta que corresponda." sqref="F2:F3"/>
    <dataValidation allowBlank="1" showInputMessage="1" showErrorMessage="1" prompt="Relacione la magnitud de la meta programada (vigencia y/o cuatrienio) según aplique." sqref="H2:H3"/>
    <dataValidation allowBlank="1" showInputMessage="1" showErrorMessage="1" prompt="Seleccione SI o No, dependiendo de si el avance en activiades y tareas dan cuenta del avance de la magnitud de la meta." sqref="I2:I3"/>
    <dataValidation allowBlank="1" showInputMessage="1" showErrorMessage="1" prompt="." sqref="K3"/>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dataValidation type="list" allowBlank="1" showInputMessage="1" showErrorMessage="1" sqref="F1:O1">
      <formula1>Meses</formula1>
    </dataValidation>
    <dataValidation allowBlank="1" showInputMessage="1" showErrorMessage="1" prompt="Relacione el nombre de la meta del proyecto. Debe guardar coherencia con el registrado en la hoja de vida de indicador." sqref="G2:G3"/>
    <dataValidation allowBlank="1" showInputMessage="1" showErrorMessage="1" prompt="Relacione el nombre de las evidencias que dan cuenta de la gestión trimestral. Deben ser cargadas por trimestre en la carpeta destinada para ello." sqref="AC3 X3 S3 N3"/>
    <dataValidation type="textLength" operator="lessThan" allowBlank="1" showInputMessage="1" showErrorMessage="1" errorTitle="Reporte supera 3000 caracteres" error="El reporte no puede superar los 3000 caracteres." promptTitle="Alerta" prompt="El reporte no debe superar los 3000 caracteres." sqref="R4:R20 W4:W20 AB4:AB20 AD4:AF20 M4:M20">
      <formula1>3000</formula1>
    </dataValidation>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dataValidations>
  <pageMargins left="0.7" right="0.7" top="0.75" bottom="0.75" header="0.3" footer="0.3"/>
  <pageSetup paperSize="9" orientation="portrait" r:id="rId1"/>
  <ignoredErrors>
    <ignoredError sqref="AG5:AM5 J9 Y11 AO7 J6 AJ6 AO6 AR6:AR7 BD9 BD11 BI9:BJ9 BI11:BJ11 J4 L4 O4 AO4:AP4 L6 O6 AG6 O9 AG9 AG4:AM4 AR4:AV4 AR5:AV5 AR9 AR11 AO5:AP5 Q6 Y4:AA4 AX4:BB4 AX5:BB5 Y9 Q9 J11 J5 O11 O5 T9 T4 T11 T5 Y5:AA5 V9 AA9 V11 V4 BD4:BJ4 BD5:BJ5 AA11 L11 L5 Q4 Q11 Q5 V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649">
        <v>1</v>
      </c>
      <c r="C2" s="650" t="s">
        <v>141</v>
      </c>
      <c r="D2" s="651"/>
      <c r="E2" s="26"/>
    </row>
    <row r="3" spans="2:5" s="25" customFormat="1" x14ac:dyDescent="0.25">
      <c r="B3" s="649"/>
      <c r="C3" s="27">
        <v>1</v>
      </c>
      <c r="D3" s="28" t="s">
        <v>504</v>
      </c>
      <c r="E3" s="26"/>
    </row>
    <row r="4" spans="2:5" s="25" customFormat="1" x14ac:dyDescent="0.25">
      <c r="B4" s="649"/>
      <c r="C4" s="27">
        <v>2</v>
      </c>
      <c r="D4" s="28" t="s">
        <v>505</v>
      </c>
      <c r="E4" s="26"/>
    </row>
    <row r="5" spans="2:5" s="25" customFormat="1" x14ac:dyDescent="0.25">
      <c r="B5" s="649"/>
      <c r="C5" s="27">
        <v>3</v>
      </c>
      <c r="D5" s="28" t="s">
        <v>506</v>
      </c>
      <c r="E5" s="26"/>
    </row>
    <row r="6" spans="2:5" s="25" customFormat="1" ht="24" x14ac:dyDescent="0.25">
      <c r="B6" s="649"/>
      <c r="C6" s="27">
        <v>4</v>
      </c>
      <c r="D6" s="28" t="s">
        <v>507</v>
      </c>
      <c r="E6" s="26"/>
    </row>
    <row r="7" spans="2:5" s="25" customFormat="1" ht="24" x14ac:dyDescent="0.25">
      <c r="B7" s="649"/>
      <c r="C7" s="27">
        <v>5</v>
      </c>
      <c r="D7" s="28" t="s">
        <v>508</v>
      </c>
      <c r="E7" s="26"/>
    </row>
    <row r="8" spans="2:5" s="25" customFormat="1" ht="24" x14ac:dyDescent="0.25">
      <c r="B8" s="649"/>
      <c r="C8" s="27">
        <v>6</v>
      </c>
      <c r="D8" s="28" t="s">
        <v>509</v>
      </c>
      <c r="E8" s="26"/>
    </row>
    <row r="9" spans="2:5" s="25" customFormat="1" ht="24" x14ac:dyDescent="0.25">
      <c r="B9" s="649"/>
      <c r="C9" s="27">
        <v>7</v>
      </c>
      <c r="D9" s="28" t="s">
        <v>510</v>
      </c>
      <c r="E9" s="26"/>
    </row>
    <row r="10" spans="2:5" s="25" customFormat="1" x14ac:dyDescent="0.25">
      <c r="B10" s="652">
        <v>2</v>
      </c>
      <c r="C10" s="650" t="s">
        <v>142</v>
      </c>
      <c r="D10" s="651"/>
      <c r="E10" s="26"/>
    </row>
    <row r="11" spans="2:5" s="25" customFormat="1" x14ac:dyDescent="0.25">
      <c r="B11" s="653"/>
      <c r="C11" s="27">
        <v>8</v>
      </c>
      <c r="D11" s="28" t="s">
        <v>511</v>
      </c>
      <c r="E11" s="26"/>
    </row>
    <row r="12" spans="2:5" s="25" customFormat="1" ht="24" x14ac:dyDescent="0.25">
      <c r="B12" s="653"/>
      <c r="C12" s="27">
        <v>9</v>
      </c>
      <c r="D12" s="28" t="s">
        <v>512</v>
      </c>
      <c r="E12" s="26"/>
    </row>
    <row r="13" spans="2:5" s="25" customFormat="1" ht="24" x14ac:dyDescent="0.25">
      <c r="B13" s="653"/>
      <c r="C13" s="27">
        <v>10</v>
      </c>
      <c r="D13" s="28" t="s">
        <v>513</v>
      </c>
      <c r="E13" s="26"/>
    </row>
    <row r="14" spans="2:5" s="25" customFormat="1" ht="24" x14ac:dyDescent="0.25">
      <c r="B14" s="653"/>
      <c r="C14" s="27">
        <v>11</v>
      </c>
      <c r="D14" s="28" t="s">
        <v>514</v>
      </c>
      <c r="E14" s="26"/>
    </row>
    <row r="15" spans="2:5" s="25" customFormat="1" ht="36" x14ac:dyDescent="0.25">
      <c r="B15" s="653"/>
      <c r="C15" s="27">
        <v>12</v>
      </c>
      <c r="D15" s="28" t="s">
        <v>515</v>
      </c>
      <c r="E15" s="26"/>
    </row>
    <row r="16" spans="2:5" s="25" customFormat="1" ht="24" x14ac:dyDescent="0.25">
      <c r="B16" s="653"/>
      <c r="C16" s="27">
        <v>13</v>
      </c>
      <c r="D16" s="28" t="s">
        <v>516</v>
      </c>
      <c r="E16" s="26"/>
    </row>
    <row r="17" spans="2:5" s="25" customFormat="1" ht="24" x14ac:dyDescent="0.25">
      <c r="B17" s="653"/>
      <c r="C17" s="27">
        <v>14</v>
      </c>
      <c r="D17" s="28" t="s">
        <v>517</v>
      </c>
      <c r="E17" s="26"/>
    </row>
    <row r="18" spans="2:5" s="25" customFormat="1" ht="24" x14ac:dyDescent="0.25">
      <c r="B18" s="654"/>
      <c r="C18" s="27">
        <v>15</v>
      </c>
      <c r="D18" s="28" t="s">
        <v>518</v>
      </c>
      <c r="E18" s="26"/>
    </row>
    <row r="19" spans="2:5" s="25" customFormat="1" x14ac:dyDescent="0.25">
      <c r="B19" s="652">
        <v>3</v>
      </c>
      <c r="C19" s="650" t="s">
        <v>143</v>
      </c>
      <c r="D19" s="651"/>
      <c r="E19" s="26"/>
    </row>
    <row r="20" spans="2:5" s="25" customFormat="1" x14ac:dyDescent="0.25">
      <c r="B20" s="653"/>
      <c r="C20" s="27">
        <v>16</v>
      </c>
      <c r="D20" s="28" t="s">
        <v>519</v>
      </c>
      <c r="E20" s="26"/>
    </row>
    <row r="21" spans="2:5" s="25" customFormat="1" ht="24" x14ac:dyDescent="0.25">
      <c r="B21" s="653"/>
      <c r="C21" s="27">
        <v>17</v>
      </c>
      <c r="D21" s="28" t="s">
        <v>520</v>
      </c>
      <c r="E21" s="26"/>
    </row>
    <row r="22" spans="2:5" s="25" customFormat="1" x14ac:dyDescent="0.25">
      <c r="B22" s="653"/>
      <c r="C22" s="27">
        <v>18</v>
      </c>
      <c r="D22" s="28" t="s">
        <v>521</v>
      </c>
      <c r="E22" s="26"/>
    </row>
    <row r="23" spans="2:5" s="25" customFormat="1" x14ac:dyDescent="0.25">
      <c r="B23" s="653"/>
      <c r="C23" s="27">
        <v>19</v>
      </c>
      <c r="D23" s="28" t="s">
        <v>522</v>
      </c>
      <c r="E23" s="26"/>
    </row>
    <row r="24" spans="2:5" s="25" customFormat="1" x14ac:dyDescent="0.25">
      <c r="B24" s="653"/>
      <c r="C24" s="27">
        <v>20</v>
      </c>
      <c r="D24" s="28" t="s">
        <v>523</v>
      </c>
      <c r="E24" s="26"/>
    </row>
    <row r="25" spans="2:5" s="25" customFormat="1" x14ac:dyDescent="0.25">
      <c r="B25" s="653"/>
      <c r="C25" s="29">
        <v>21</v>
      </c>
      <c r="D25" s="30" t="s">
        <v>524</v>
      </c>
      <c r="E25" s="26"/>
    </row>
    <row r="26" spans="2:5" s="25" customFormat="1" ht="24" x14ac:dyDescent="0.25">
      <c r="B26" s="653"/>
      <c r="C26" s="27">
        <v>22</v>
      </c>
      <c r="D26" s="28" t="s">
        <v>525</v>
      </c>
      <c r="E26" s="26"/>
    </row>
    <row r="27" spans="2:5" s="25" customFormat="1" ht="24" x14ac:dyDescent="0.25">
      <c r="B27" s="653"/>
      <c r="C27" s="27">
        <v>23</v>
      </c>
      <c r="D27" s="28" t="s">
        <v>526</v>
      </c>
      <c r="E27" s="26"/>
    </row>
    <row r="28" spans="2:5" s="25" customFormat="1" x14ac:dyDescent="0.25">
      <c r="B28" s="653"/>
      <c r="C28" s="27">
        <v>24</v>
      </c>
      <c r="D28" s="28" t="s">
        <v>527</v>
      </c>
      <c r="E28" s="26"/>
    </row>
    <row r="29" spans="2:5" s="25" customFormat="1" x14ac:dyDescent="0.25">
      <c r="B29" s="653"/>
      <c r="C29" s="27">
        <v>25</v>
      </c>
      <c r="D29" s="28" t="s">
        <v>528</v>
      </c>
      <c r="E29" s="26"/>
    </row>
    <row r="30" spans="2:5" s="25" customFormat="1" ht="36" x14ac:dyDescent="0.25">
      <c r="B30" s="653"/>
      <c r="C30" s="27">
        <v>26</v>
      </c>
      <c r="D30" s="28" t="s">
        <v>529</v>
      </c>
      <c r="E30" s="26"/>
    </row>
    <row r="31" spans="2:5" s="25" customFormat="1" ht="24" x14ac:dyDescent="0.25">
      <c r="B31" s="653"/>
      <c r="C31" s="27">
        <v>27</v>
      </c>
      <c r="D31" s="28" t="s">
        <v>530</v>
      </c>
      <c r="E31" s="26"/>
    </row>
    <row r="32" spans="2:5" s="25" customFormat="1" x14ac:dyDescent="0.25">
      <c r="B32" s="654"/>
      <c r="C32" s="27">
        <v>28</v>
      </c>
      <c r="D32" s="28" t="s">
        <v>531</v>
      </c>
      <c r="E32" s="26"/>
    </row>
    <row r="33" spans="2:5" s="25" customFormat="1" x14ac:dyDescent="0.25">
      <c r="B33" s="652">
        <v>4</v>
      </c>
      <c r="C33" s="650" t="s">
        <v>144</v>
      </c>
      <c r="D33" s="651"/>
      <c r="E33" s="26"/>
    </row>
    <row r="34" spans="2:5" s="25" customFormat="1" x14ac:dyDescent="0.25">
      <c r="B34" s="653"/>
      <c r="C34" s="27">
        <v>29</v>
      </c>
      <c r="D34" s="28" t="s">
        <v>145</v>
      </c>
      <c r="E34" s="26"/>
    </row>
    <row r="35" spans="2:5" s="25" customFormat="1" x14ac:dyDescent="0.25">
      <c r="B35" s="653"/>
      <c r="C35" s="27">
        <v>30</v>
      </c>
      <c r="D35" s="28" t="s">
        <v>146</v>
      </c>
      <c r="E35" s="26"/>
    </row>
    <row r="36" spans="2:5" s="25" customFormat="1" x14ac:dyDescent="0.25">
      <c r="B36" s="653"/>
      <c r="C36" s="27">
        <v>31</v>
      </c>
      <c r="D36" s="28" t="s">
        <v>147</v>
      </c>
      <c r="E36" s="26"/>
    </row>
    <row r="37" spans="2:5" s="25" customFormat="1" x14ac:dyDescent="0.25">
      <c r="B37" s="653"/>
      <c r="C37" s="27">
        <v>32</v>
      </c>
      <c r="D37" s="28" t="s">
        <v>148</v>
      </c>
      <c r="E37" s="26"/>
    </row>
    <row r="38" spans="2:5" s="25" customFormat="1" ht="24" x14ac:dyDescent="0.25">
      <c r="B38" s="653"/>
      <c r="C38" s="27">
        <v>33</v>
      </c>
      <c r="D38" s="28" t="s">
        <v>149</v>
      </c>
      <c r="E38" s="26"/>
    </row>
    <row r="39" spans="2:5" s="25" customFormat="1" x14ac:dyDescent="0.25">
      <c r="B39" s="653"/>
      <c r="C39" s="27">
        <v>34</v>
      </c>
      <c r="D39" s="28" t="s">
        <v>150</v>
      </c>
      <c r="E39" s="26"/>
    </row>
    <row r="40" spans="2:5" s="25" customFormat="1" ht="36" x14ac:dyDescent="0.25">
      <c r="B40" s="653"/>
      <c r="C40" s="27">
        <v>35</v>
      </c>
      <c r="D40" s="28" t="s">
        <v>151</v>
      </c>
      <c r="E40" s="26"/>
    </row>
    <row r="41" spans="2:5" s="25" customFormat="1" ht="24" x14ac:dyDescent="0.25">
      <c r="B41" s="653"/>
      <c r="C41" s="27">
        <v>36</v>
      </c>
      <c r="D41" s="28" t="s">
        <v>152</v>
      </c>
      <c r="E41" s="26"/>
    </row>
    <row r="42" spans="2:5" s="25" customFormat="1" ht="36" x14ac:dyDescent="0.25">
      <c r="B42" s="653"/>
      <c r="C42" s="27">
        <v>37</v>
      </c>
      <c r="D42" s="28" t="s">
        <v>153</v>
      </c>
      <c r="E42" s="26"/>
    </row>
    <row r="43" spans="2:5" s="25" customFormat="1" ht="24" x14ac:dyDescent="0.25">
      <c r="B43" s="654"/>
      <c r="C43" s="27">
        <v>38</v>
      </c>
      <c r="D43" s="28" t="s">
        <v>154</v>
      </c>
      <c r="E43" s="26"/>
    </row>
    <row r="44" spans="2:5" s="25" customFormat="1" x14ac:dyDescent="0.25">
      <c r="B44" s="652">
        <v>5</v>
      </c>
      <c r="C44" s="650" t="s">
        <v>155</v>
      </c>
      <c r="D44" s="651"/>
      <c r="E44" s="26"/>
    </row>
    <row r="45" spans="2:5" s="25" customFormat="1" x14ac:dyDescent="0.25">
      <c r="B45" s="653"/>
      <c r="C45" s="27">
        <v>39</v>
      </c>
      <c r="D45" s="28" t="s">
        <v>156</v>
      </c>
      <c r="E45" s="26"/>
    </row>
    <row r="46" spans="2:5" s="25" customFormat="1" x14ac:dyDescent="0.25">
      <c r="B46" s="653"/>
      <c r="C46" s="27">
        <v>40</v>
      </c>
      <c r="D46" s="28" t="s">
        <v>157</v>
      </c>
      <c r="E46" s="26"/>
    </row>
    <row r="47" spans="2:5" s="25" customFormat="1" x14ac:dyDescent="0.25">
      <c r="B47" s="653"/>
      <c r="C47" s="27">
        <v>41</v>
      </c>
      <c r="D47" s="28" t="s">
        <v>158</v>
      </c>
      <c r="E47" s="26"/>
    </row>
    <row r="48" spans="2:5" s="25" customFormat="1" ht="24" x14ac:dyDescent="0.25">
      <c r="B48" s="653"/>
      <c r="C48" s="27">
        <v>42</v>
      </c>
      <c r="D48" s="28" t="s">
        <v>159</v>
      </c>
      <c r="E48" s="26"/>
    </row>
    <row r="49" spans="2:5" s="25" customFormat="1" x14ac:dyDescent="0.25">
      <c r="B49" s="653"/>
      <c r="C49" s="27">
        <v>43</v>
      </c>
      <c r="D49" s="28" t="s">
        <v>160</v>
      </c>
      <c r="E49" s="26"/>
    </row>
    <row r="50" spans="2:5" s="25" customFormat="1" ht="24" x14ac:dyDescent="0.25">
      <c r="B50" s="653"/>
      <c r="C50" s="27">
        <v>44</v>
      </c>
      <c r="D50" s="28" t="s">
        <v>161</v>
      </c>
      <c r="E50" s="26"/>
    </row>
    <row r="51" spans="2:5" s="25" customFormat="1" ht="24" x14ac:dyDescent="0.25">
      <c r="B51" s="653"/>
      <c r="C51" s="27">
        <v>45</v>
      </c>
      <c r="D51" s="28" t="s">
        <v>162</v>
      </c>
      <c r="E51" s="26"/>
    </row>
    <row r="52" spans="2:5" s="25" customFormat="1" x14ac:dyDescent="0.25">
      <c r="B52" s="653"/>
      <c r="C52" s="27">
        <v>46</v>
      </c>
      <c r="D52" s="28" t="s">
        <v>163</v>
      </c>
      <c r="E52" s="26"/>
    </row>
    <row r="53" spans="2:5" s="25" customFormat="1" x14ac:dyDescent="0.25">
      <c r="B53" s="654"/>
      <c r="C53" s="27">
        <v>47</v>
      </c>
      <c r="D53" s="28" t="s">
        <v>164</v>
      </c>
      <c r="E53" s="26"/>
    </row>
    <row r="54" spans="2:5" s="25" customFormat="1" x14ac:dyDescent="0.25">
      <c r="B54" s="652">
        <v>6</v>
      </c>
      <c r="C54" s="650" t="s">
        <v>165</v>
      </c>
      <c r="D54" s="651"/>
      <c r="E54" s="26"/>
    </row>
    <row r="55" spans="2:5" s="25" customFormat="1" x14ac:dyDescent="0.25">
      <c r="B55" s="653"/>
      <c r="C55" s="27">
        <v>48</v>
      </c>
      <c r="D55" s="28" t="s">
        <v>166</v>
      </c>
      <c r="E55" s="26"/>
    </row>
    <row r="56" spans="2:5" s="25" customFormat="1" ht="24" x14ac:dyDescent="0.25">
      <c r="B56" s="653"/>
      <c r="C56" s="27">
        <v>49</v>
      </c>
      <c r="D56" s="28" t="s">
        <v>167</v>
      </c>
      <c r="E56" s="26"/>
    </row>
    <row r="57" spans="2:5" s="25" customFormat="1" ht="24" x14ac:dyDescent="0.25">
      <c r="B57" s="653"/>
      <c r="C57" s="27">
        <v>50</v>
      </c>
      <c r="D57" s="28" t="s">
        <v>168</v>
      </c>
      <c r="E57" s="26"/>
    </row>
    <row r="58" spans="2:5" s="25" customFormat="1" ht="24" x14ac:dyDescent="0.25">
      <c r="B58" s="653"/>
      <c r="C58" s="27">
        <v>51</v>
      </c>
      <c r="D58" s="28" t="s">
        <v>169</v>
      </c>
      <c r="E58" s="26"/>
    </row>
    <row r="59" spans="2:5" s="25" customFormat="1" x14ac:dyDescent="0.25">
      <c r="B59" s="653"/>
      <c r="C59" s="27">
        <v>52</v>
      </c>
      <c r="D59" s="28" t="s">
        <v>170</v>
      </c>
      <c r="E59" s="26"/>
    </row>
    <row r="60" spans="2:5" s="25" customFormat="1" x14ac:dyDescent="0.25">
      <c r="B60" s="653"/>
      <c r="C60" s="27">
        <v>53</v>
      </c>
      <c r="D60" s="28" t="s">
        <v>171</v>
      </c>
      <c r="E60" s="26"/>
    </row>
    <row r="61" spans="2:5" s="25" customFormat="1" ht="24" x14ac:dyDescent="0.25">
      <c r="B61" s="653"/>
      <c r="C61" s="27">
        <v>54</v>
      </c>
      <c r="D61" s="28" t="s">
        <v>172</v>
      </c>
      <c r="E61" s="26"/>
    </row>
    <row r="62" spans="2:5" s="25" customFormat="1" x14ac:dyDescent="0.25">
      <c r="B62" s="654"/>
      <c r="C62" s="27">
        <v>55</v>
      </c>
      <c r="D62" s="28" t="s">
        <v>173</v>
      </c>
      <c r="E62" s="26"/>
    </row>
    <row r="63" spans="2:5" s="25" customFormat="1" x14ac:dyDescent="0.25">
      <c r="B63" s="652">
        <v>7</v>
      </c>
      <c r="C63" s="650" t="s">
        <v>174</v>
      </c>
      <c r="D63" s="651"/>
      <c r="E63" s="26"/>
    </row>
    <row r="64" spans="2:5" s="25" customFormat="1" x14ac:dyDescent="0.25">
      <c r="B64" s="653"/>
      <c r="C64" s="27">
        <v>56</v>
      </c>
      <c r="D64" s="28" t="s">
        <v>175</v>
      </c>
      <c r="E64" s="26"/>
    </row>
    <row r="65" spans="2:5" s="25" customFormat="1" x14ac:dyDescent="0.25">
      <c r="B65" s="653"/>
      <c r="C65" s="27">
        <v>57</v>
      </c>
      <c r="D65" s="28" t="s">
        <v>176</v>
      </c>
      <c r="E65" s="26"/>
    </row>
    <row r="66" spans="2:5" s="25" customFormat="1" x14ac:dyDescent="0.25">
      <c r="B66" s="653"/>
      <c r="C66" s="27">
        <v>58</v>
      </c>
      <c r="D66" s="28" t="s">
        <v>177</v>
      </c>
      <c r="E66" s="26"/>
    </row>
    <row r="67" spans="2:5" s="25" customFormat="1" ht="24" x14ac:dyDescent="0.25">
      <c r="B67" s="653"/>
      <c r="C67" s="27">
        <v>59</v>
      </c>
      <c r="D67" s="28" t="s">
        <v>178</v>
      </c>
      <c r="E67" s="26"/>
    </row>
    <row r="68" spans="2:5" s="25" customFormat="1" ht="24" x14ac:dyDescent="0.25">
      <c r="B68" s="654"/>
      <c r="C68" s="27">
        <v>60</v>
      </c>
      <c r="D68" s="28" t="s">
        <v>179</v>
      </c>
      <c r="E68" s="26"/>
    </row>
    <row r="69" spans="2:5" s="25" customFormat="1" x14ac:dyDescent="0.25">
      <c r="B69" s="652">
        <v>8</v>
      </c>
      <c r="C69" s="650" t="s">
        <v>180</v>
      </c>
      <c r="D69" s="651"/>
      <c r="E69" s="26"/>
    </row>
    <row r="70" spans="2:5" s="25" customFormat="1" x14ac:dyDescent="0.25">
      <c r="B70" s="653"/>
      <c r="C70" s="27">
        <v>61</v>
      </c>
      <c r="D70" s="28" t="s">
        <v>181</v>
      </c>
      <c r="E70" s="26"/>
    </row>
    <row r="71" spans="2:5" s="25" customFormat="1" x14ac:dyDescent="0.25">
      <c r="B71" s="653"/>
      <c r="C71" s="27">
        <v>62</v>
      </c>
      <c r="D71" s="28" t="s">
        <v>182</v>
      </c>
      <c r="E71" s="26"/>
    </row>
    <row r="72" spans="2:5" s="25" customFormat="1" ht="24" x14ac:dyDescent="0.25">
      <c r="B72" s="653"/>
      <c r="C72" s="27">
        <v>63</v>
      </c>
      <c r="D72" s="28" t="s">
        <v>183</v>
      </c>
      <c r="E72" s="26"/>
    </row>
    <row r="73" spans="2:5" s="25" customFormat="1" ht="24" x14ac:dyDescent="0.25">
      <c r="B73" s="653"/>
      <c r="C73" s="27">
        <v>64</v>
      </c>
      <c r="D73" s="28" t="s">
        <v>184</v>
      </c>
      <c r="E73" s="26"/>
    </row>
    <row r="74" spans="2:5" s="25" customFormat="1" x14ac:dyDescent="0.25">
      <c r="B74" s="653"/>
      <c r="C74" s="27">
        <v>65</v>
      </c>
      <c r="D74" s="28" t="s">
        <v>185</v>
      </c>
      <c r="E74" s="26"/>
    </row>
    <row r="75" spans="2:5" s="25" customFormat="1" x14ac:dyDescent="0.25">
      <c r="B75" s="653"/>
      <c r="C75" s="27">
        <v>66</v>
      </c>
      <c r="D75" s="28" t="s">
        <v>186</v>
      </c>
      <c r="E75" s="26"/>
    </row>
    <row r="76" spans="2:5" s="25" customFormat="1" ht="24" x14ac:dyDescent="0.25">
      <c r="B76" s="653"/>
      <c r="C76" s="27">
        <v>67</v>
      </c>
      <c r="D76" s="28" t="s">
        <v>187</v>
      </c>
      <c r="E76" s="26"/>
    </row>
    <row r="77" spans="2:5" s="25" customFormat="1" x14ac:dyDescent="0.25">
      <c r="B77" s="653"/>
      <c r="C77" s="27">
        <v>68</v>
      </c>
      <c r="D77" s="28" t="s">
        <v>188</v>
      </c>
      <c r="E77" s="26"/>
    </row>
    <row r="78" spans="2:5" s="25" customFormat="1" x14ac:dyDescent="0.25">
      <c r="B78" s="653"/>
      <c r="C78" s="27">
        <v>69</v>
      </c>
      <c r="D78" s="28" t="s">
        <v>189</v>
      </c>
      <c r="E78" s="26"/>
    </row>
    <row r="79" spans="2:5" s="25" customFormat="1" x14ac:dyDescent="0.25">
      <c r="B79" s="653"/>
      <c r="C79" s="27">
        <v>70</v>
      </c>
      <c r="D79" s="28" t="s">
        <v>190</v>
      </c>
      <c r="E79" s="26"/>
    </row>
    <row r="80" spans="2:5" s="25" customFormat="1" ht="24" x14ac:dyDescent="0.25">
      <c r="B80" s="653"/>
      <c r="C80" s="27">
        <v>71</v>
      </c>
      <c r="D80" s="28" t="s">
        <v>191</v>
      </c>
      <c r="E80" s="26"/>
    </row>
    <row r="81" spans="2:5" s="25" customFormat="1" x14ac:dyDescent="0.25">
      <c r="B81" s="654"/>
      <c r="C81" s="27">
        <v>72</v>
      </c>
      <c r="D81" s="28" t="s">
        <v>192</v>
      </c>
      <c r="E81" s="26"/>
    </row>
    <row r="82" spans="2:5" s="25" customFormat="1" x14ac:dyDescent="0.25">
      <c r="B82" s="652">
        <v>9</v>
      </c>
      <c r="C82" s="650" t="s">
        <v>193</v>
      </c>
      <c r="D82" s="651"/>
      <c r="E82" s="26"/>
    </row>
    <row r="83" spans="2:5" s="25" customFormat="1" ht="24" x14ac:dyDescent="0.25">
      <c r="B83" s="653"/>
      <c r="C83" s="27">
        <v>73</v>
      </c>
      <c r="D83" s="28" t="s">
        <v>194</v>
      </c>
      <c r="E83" s="26"/>
    </row>
    <row r="84" spans="2:5" s="25" customFormat="1" ht="24" x14ac:dyDescent="0.25">
      <c r="B84" s="653"/>
      <c r="C84" s="27">
        <v>74</v>
      </c>
      <c r="D84" s="28" t="s">
        <v>195</v>
      </c>
      <c r="E84" s="26"/>
    </row>
    <row r="85" spans="2:5" s="25" customFormat="1" ht="24" x14ac:dyDescent="0.25">
      <c r="B85" s="653"/>
      <c r="C85" s="27">
        <v>75</v>
      </c>
      <c r="D85" s="28" t="s">
        <v>196</v>
      </c>
      <c r="E85" s="26"/>
    </row>
    <row r="86" spans="2:5" s="25" customFormat="1" ht="24" x14ac:dyDescent="0.25">
      <c r="B86" s="653"/>
      <c r="C86" s="27">
        <v>76</v>
      </c>
      <c r="D86" s="28" t="s">
        <v>197</v>
      </c>
      <c r="E86" s="26"/>
    </row>
    <row r="87" spans="2:5" s="25" customFormat="1" ht="24" x14ac:dyDescent="0.25">
      <c r="B87" s="653"/>
      <c r="C87" s="27">
        <v>77</v>
      </c>
      <c r="D87" s="28" t="s">
        <v>198</v>
      </c>
      <c r="E87" s="26"/>
    </row>
    <row r="88" spans="2:5" s="25" customFormat="1" ht="24" x14ac:dyDescent="0.25">
      <c r="B88" s="653"/>
      <c r="C88" s="27">
        <v>78</v>
      </c>
      <c r="D88" s="28" t="s">
        <v>199</v>
      </c>
      <c r="E88" s="26"/>
    </row>
    <row r="89" spans="2:5" s="25" customFormat="1" ht="24" x14ac:dyDescent="0.25">
      <c r="B89" s="653"/>
      <c r="C89" s="27">
        <v>79</v>
      </c>
      <c r="D89" s="28" t="s">
        <v>200</v>
      </c>
      <c r="E89" s="26"/>
    </row>
    <row r="90" spans="2:5" s="25" customFormat="1" x14ac:dyDescent="0.25">
      <c r="B90" s="654"/>
      <c r="C90" s="27">
        <v>80</v>
      </c>
      <c r="D90" s="28" t="s">
        <v>201</v>
      </c>
      <c r="E90" s="26"/>
    </row>
    <row r="91" spans="2:5" s="25" customFormat="1" x14ac:dyDescent="0.25">
      <c r="B91" s="652">
        <v>10</v>
      </c>
      <c r="C91" s="650" t="s">
        <v>202</v>
      </c>
      <c r="D91" s="651"/>
      <c r="E91" s="26"/>
    </row>
    <row r="92" spans="2:5" s="25" customFormat="1" x14ac:dyDescent="0.25">
      <c r="B92" s="653"/>
      <c r="C92" s="27">
        <v>81</v>
      </c>
      <c r="D92" s="28" t="s">
        <v>203</v>
      </c>
      <c r="E92" s="26"/>
    </row>
    <row r="93" spans="2:5" s="25" customFormat="1" x14ac:dyDescent="0.25">
      <c r="B93" s="653"/>
      <c r="C93" s="27">
        <v>82</v>
      </c>
      <c r="D93" s="28" t="s">
        <v>204</v>
      </c>
      <c r="E93" s="26"/>
    </row>
    <row r="94" spans="2:5" s="25" customFormat="1" x14ac:dyDescent="0.25">
      <c r="B94" s="653"/>
      <c r="C94" s="27">
        <v>83</v>
      </c>
      <c r="D94" s="28" t="s">
        <v>205</v>
      </c>
      <c r="E94" s="26"/>
    </row>
    <row r="95" spans="2:5" s="25" customFormat="1" x14ac:dyDescent="0.25">
      <c r="B95" s="653"/>
      <c r="C95" s="27">
        <v>84</v>
      </c>
      <c r="D95" s="28" t="s">
        <v>206</v>
      </c>
      <c r="E95" s="26"/>
    </row>
    <row r="96" spans="2:5" s="25" customFormat="1" x14ac:dyDescent="0.25">
      <c r="B96" s="653"/>
      <c r="C96" s="27">
        <v>85</v>
      </c>
      <c r="D96" s="28" t="s">
        <v>207</v>
      </c>
      <c r="E96" s="26"/>
    </row>
    <row r="97" spans="2:5" s="25" customFormat="1" x14ac:dyDescent="0.25">
      <c r="B97" s="653"/>
      <c r="C97" s="27">
        <v>86</v>
      </c>
      <c r="D97" s="28" t="s">
        <v>208</v>
      </c>
      <c r="E97" s="26"/>
    </row>
    <row r="98" spans="2:5" s="25" customFormat="1" x14ac:dyDescent="0.25">
      <c r="B98" s="653"/>
      <c r="C98" s="27">
        <v>87</v>
      </c>
      <c r="D98" s="28" t="s">
        <v>209</v>
      </c>
      <c r="E98" s="26"/>
    </row>
    <row r="99" spans="2:5" s="25" customFormat="1" x14ac:dyDescent="0.25">
      <c r="B99" s="653"/>
      <c r="C99" s="27">
        <v>88</v>
      </c>
      <c r="D99" s="28" t="s">
        <v>210</v>
      </c>
      <c r="E99" s="26"/>
    </row>
    <row r="100" spans="2:5" s="25" customFormat="1" ht="24" x14ac:dyDescent="0.25">
      <c r="B100" s="653"/>
      <c r="C100" s="27">
        <v>89</v>
      </c>
      <c r="D100" s="28" t="s">
        <v>211</v>
      </c>
      <c r="E100" s="26"/>
    </row>
    <row r="101" spans="2:5" s="25" customFormat="1" x14ac:dyDescent="0.25">
      <c r="B101" s="654"/>
      <c r="C101" s="27">
        <v>90</v>
      </c>
      <c r="D101" s="28" t="s">
        <v>212</v>
      </c>
      <c r="E101" s="26"/>
    </row>
    <row r="102" spans="2:5" s="25" customFormat="1" x14ac:dyDescent="0.25">
      <c r="B102" s="652">
        <v>11</v>
      </c>
      <c r="C102" s="650" t="s">
        <v>213</v>
      </c>
      <c r="D102" s="651"/>
      <c r="E102" s="26"/>
    </row>
    <row r="103" spans="2:5" s="25" customFormat="1" x14ac:dyDescent="0.25">
      <c r="B103" s="653"/>
      <c r="C103" s="29">
        <v>91</v>
      </c>
      <c r="D103" s="30" t="s">
        <v>214</v>
      </c>
      <c r="E103" s="26"/>
    </row>
    <row r="104" spans="2:5" s="25" customFormat="1" ht="24" x14ac:dyDescent="0.25">
      <c r="B104" s="653"/>
      <c r="C104" s="29">
        <v>92</v>
      </c>
      <c r="D104" s="30" t="s">
        <v>215</v>
      </c>
      <c r="E104" s="26"/>
    </row>
    <row r="105" spans="2:5" s="25" customFormat="1" x14ac:dyDescent="0.25">
      <c r="B105" s="653"/>
      <c r="C105" s="27">
        <v>93</v>
      </c>
      <c r="D105" s="28" t="s">
        <v>216</v>
      </c>
      <c r="E105" s="26"/>
    </row>
    <row r="106" spans="2:5" s="25" customFormat="1" x14ac:dyDescent="0.25">
      <c r="B106" s="653"/>
      <c r="C106" s="27">
        <v>94</v>
      </c>
      <c r="D106" s="28" t="s">
        <v>217</v>
      </c>
      <c r="E106" s="26"/>
    </row>
    <row r="107" spans="2:5" s="25" customFormat="1" ht="24" x14ac:dyDescent="0.25">
      <c r="B107" s="653"/>
      <c r="C107" s="27">
        <v>95</v>
      </c>
      <c r="D107" s="28" t="s">
        <v>218</v>
      </c>
      <c r="E107" s="26"/>
    </row>
    <row r="108" spans="2:5" s="25" customFormat="1" x14ac:dyDescent="0.25">
      <c r="B108" s="653"/>
      <c r="C108" s="27">
        <v>96</v>
      </c>
      <c r="D108" s="28" t="s">
        <v>219</v>
      </c>
      <c r="E108" s="26"/>
    </row>
    <row r="109" spans="2:5" s="25" customFormat="1" x14ac:dyDescent="0.25">
      <c r="B109" s="653"/>
      <c r="C109" s="27">
        <v>97</v>
      </c>
      <c r="D109" s="28" t="s">
        <v>220</v>
      </c>
      <c r="E109" s="26"/>
    </row>
    <row r="110" spans="2:5" s="25" customFormat="1" x14ac:dyDescent="0.25">
      <c r="B110" s="653"/>
      <c r="C110" s="27">
        <v>98</v>
      </c>
      <c r="D110" s="28" t="s">
        <v>221</v>
      </c>
      <c r="E110" s="26"/>
    </row>
    <row r="111" spans="2:5" s="25" customFormat="1" ht="36" x14ac:dyDescent="0.25">
      <c r="B111" s="653"/>
      <c r="C111" s="27">
        <v>99</v>
      </c>
      <c r="D111" s="28" t="s">
        <v>222</v>
      </c>
      <c r="E111" s="26"/>
    </row>
    <row r="112" spans="2:5" s="25" customFormat="1" x14ac:dyDescent="0.25">
      <c r="B112" s="654"/>
      <c r="C112" s="27">
        <v>100</v>
      </c>
      <c r="D112" s="28" t="s">
        <v>223</v>
      </c>
      <c r="E112" s="26"/>
    </row>
    <row r="113" spans="2:5" s="25" customFormat="1" x14ac:dyDescent="0.25">
      <c r="B113" s="652">
        <v>12</v>
      </c>
      <c r="C113" s="650" t="s">
        <v>224</v>
      </c>
      <c r="D113" s="651"/>
      <c r="E113" s="26"/>
    </row>
    <row r="114" spans="2:5" s="25" customFormat="1" ht="24" x14ac:dyDescent="0.25">
      <c r="B114" s="653"/>
      <c r="C114" s="27">
        <v>101</v>
      </c>
      <c r="D114" s="28" t="s">
        <v>225</v>
      </c>
      <c r="E114" s="26"/>
    </row>
    <row r="115" spans="2:5" s="25" customFormat="1" x14ac:dyDescent="0.25">
      <c r="B115" s="653"/>
      <c r="C115" s="27">
        <v>102</v>
      </c>
      <c r="D115" s="28" t="s">
        <v>226</v>
      </c>
      <c r="E115" s="26"/>
    </row>
    <row r="116" spans="2:5" s="25" customFormat="1" ht="24" x14ac:dyDescent="0.25">
      <c r="B116" s="653"/>
      <c r="C116" s="27">
        <v>103</v>
      </c>
      <c r="D116" s="28" t="s">
        <v>227</v>
      </c>
      <c r="E116" s="26"/>
    </row>
    <row r="117" spans="2:5" s="25" customFormat="1" ht="24" x14ac:dyDescent="0.25">
      <c r="B117" s="653"/>
      <c r="C117" s="27">
        <v>104</v>
      </c>
      <c r="D117" s="28" t="s">
        <v>228</v>
      </c>
      <c r="E117" s="26"/>
    </row>
    <row r="118" spans="2:5" s="25" customFormat="1" x14ac:dyDescent="0.25">
      <c r="B118" s="653"/>
      <c r="C118" s="27">
        <v>105</v>
      </c>
      <c r="D118" s="28" t="s">
        <v>229</v>
      </c>
      <c r="E118" s="26"/>
    </row>
    <row r="119" spans="2:5" s="25" customFormat="1" x14ac:dyDescent="0.25">
      <c r="B119" s="653"/>
      <c r="C119" s="27">
        <v>106</v>
      </c>
      <c r="D119" s="28" t="s">
        <v>230</v>
      </c>
      <c r="E119" s="26"/>
    </row>
    <row r="120" spans="2:5" s="25" customFormat="1" x14ac:dyDescent="0.25">
      <c r="B120" s="653"/>
      <c r="C120" s="27">
        <v>107</v>
      </c>
      <c r="D120" s="28" t="s">
        <v>231</v>
      </c>
      <c r="E120" s="26"/>
    </row>
    <row r="121" spans="2:5" s="25" customFormat="1" x14ac:dyDescent="0.25">
      <c r="B121" s="653"/>
      <c r="C121" s="27">
        <v>108</v>
      </c>
      <c r="D121" s="28" t="s">
        <v>232</v>
      </c>
      <c r="E121" s="26"/>
    </row>
    <row r="122" spans="2:5" s="25" customFormat="1" x14ac:dyDescent="0.25">
      <c r="B122" s="653"/>
      <c r="C122" s="27">
        <v>109</v>
      </c>
      <c r="D122" s="28" t="s">
        <v>233</v>
      </c>
      <c r="E122" s="26"/>
    </row>
    <row r="123" spans="2:5" s="25" customFormat="1" x14ac:dyDescent="0.25">
      <c r="B123" s="653"/>
      <c r="C123" s="27">
        <v>110</v>
      </c>
      <c r="D123" s="28" t="s">
        <v>234</v>
      </c>
      <c r="E123" s="26"/>
    </row>
    <row r="124" spans="2:5" s="25" customFormat="1" ht="36" x14ac:dyDescent="0.25">
      <c r="B124" s="654"/>
      <c r="C124" s="27">
        <v>111</v>
      </c>
      <c r="D124" s="28" t="s">
        <v>235</v>
      </c>
      <c r="E124" s="26"/>
    </row>
    <row r="125" spans="2:5" s="25" customFormat="1" x14ac:dyDescent="0.25">
      <c r="B125" s="652">
        <v>13</v>
      </c>
      <c r="C125" s="650" t="s">
        <v>236</v>
      </c>
      <c r="D125" s="651"/>
      <c r="E125" s="26"/>
    </row>
    <row r="126" spans="2:5" s="25" customFormat="1" x14ac:dyDescent="0.25">
      <c r="B126" s="653"/>
      <c r="C126" s="27">
        <v>112</v>
      </c>
      <c r="D126" s="28" t="s">
        <v>237</v>
      </c>
      <c r="E126" s="26"/>
    </row>
    <row r="127" spans="2:5" s="25" customFormat="1" x14ac:dyDescent="0.25">
      <c r="B127" s="653"/>
      <c r="C127" s="27">
        <v>113</v>
      </c>
      <c r="D127" s="28" t="s">
        <v>238</v>
      </c>
      <c r="E127" s="26"/>
    </row>
    <row r="128" spans="2:5" s="25" customFormat="1" x14ac:dyDescent="0.25">
      <c r="B128" s="653"/>
      <c r="C128" s="27">
        <v>114</v>
      </c>
      <c r="D128" s="28" t="s">
        <v>239</v>
      </c>
      <c r="E128" s="26"/>
    </row>
    <row r="129" spans="2:5" s="25" customFormat="1" ht="36" x14ac:dyDescent="0.25">
      <c r="B129" s="653"/>
      <c r="C129" s="27">
        <v>115</v>
      </c>
      <c r="D129" s="28" t="s">
        <v>240</v>
      </c>
      <c r="E129" s="26"/>
    </row>
    <row r="130" spans="2:5" s="25" customFormat="1" ht="24" x14ac:dyDescent="0.25">
      <c r="B130" s="654"/>
      <c r="C130" s="27">
        <v>116</v>
      </c>
      <c r="D130" s="28" t="s">
        <v>241</v>
      </c>
      <c r="E130" s="26"/>
    </row>
    <row r="131" spans="2:5" s="25" customFormat="1" x14ac:dyDescent="0.25">
      <c r="B131" s="652">
        <v>14</v>
      </c>
      <c r="C131" s="650" t="s">
        <v>242</v>
      </c>
      <c r="D131" s="651"/>
      <c r="E131" s="26"/>
    </row>
    <row r="132" spans="2:5" s="25" customFormat="1" x14ac:dyDescent="0.25">
      <c r="B132" s="653"/>
      <c r="C132" s="27">
        <v>117</v>
      </c>
      <c r="D132" s="28" t="s">
        <v>243</v>
      </c>
      <c r="E132" s="26"/>
    </row>
    <row r="133" spans="2:5" s="25" customFormat="1" ht="24" x14ac:dyDescent="0.25">
      <c r="B133" s="653"/>
      <c r="C133" s="27">
        <v>118</v>
      </c>
      <c r="D133" s="28" t="s">
        <v>244</v>
      </c>
      <c r="E133" s="26"/>
    </row>
    <row r="134" spans="2:5" s="25" customFormat="1" x14ac:dyDescent="0.25">
      <c r="B134" s="653"/>
      <c r="C134" s="27">
        <v>119</v>
      </c>
      <c r="D134" s="28" t="s">
        <v>245</v>
      </c>
      <c r="E134" s="26"/>
    </row>
    <row r="135" spans="2:5" s="25" customFormat="1" ht="24" x14ac:dyDescent="0.25">
      <c r="B135" s="653"/>
      <c r="C135" s="27">
        <v>120</v>
      </c>
      <c r="D135" s="28" t="s">
        <v>246</v>
      </c>
      <c r="E135" s="26"/>
    </row>
    <row r="136" spans="2:5" s="25" customFormat="1" x14ac:dyDescent="0.25">
      <c r="B136" s="653"/>
      <c r="C136" s="27">
        <v>121</v>
      </c>
      <c r="D136" s="28" t="s">
        <v>247</v>
      </c>
      <c r="E136" s="26"/>
    </row>
    <row r="137" spans="2:5" s="25" customFormat="1" ht="36" x14ac:dyDescent="0.25">
      <c r="B137" s="653"/>
      <c r="C137" s="27">
        <v>122</v>
      </c>
      <c r="D137" s="28" t="s">
        <v>248</v>
      </c>
      <c r="E137" s="26"/>
    </row>
    <row r="138" spans="2:5" s="25" customFormat="1" ht="24" x14ac:dyDescent="0.25">
      <c r="B138" s="653"/>
      <c r="C138" s="27">
        <v>123</v>
      </c>
      <c r="D138" s="28" t="s">
        <v>249</v>
      </c>
      <c r="E138" s="26"/>
    </row>
    <row r="139" spans="2:5" s="25" customFormat="1" ht="36" x14ac:dyDescent="0.25">
      <c r="B139" s="653"/>
      <c r="C139" s="27">
        <v>124</v>
      </c>
      <c r="D139" s="28" t="s">
        <v>250</v>
      </c>
      <c r="E139" s="26"/>
    </row>
    <row r="140" spans="2:5" s="25" customFormat="1" x14ac:dyDescent="0.25">
      <c r="B140" s="653"/>
      <c r="C140" s="27">
        <v>125</v>
      </c>
      <c r="D140" s="28" t="s">
        <v>251</v>
      </c>
      <c r="E140" s="26"/>
    </row>
    <row r="141" spans="2:5" s="25" customFormat="1" ht="24" x14ac:dyDescent="0.25">
      <c r="B141" s="654"/>
      <c r="C141" s="27">
        <v>126</v>
      </c>
      <c r="D141" s="28" t="s">
        <v>252</v>
      </c>
      <c r="E141" s="26"/>
    </row>
    <row r="142" spans="2:5" s="25" customFormat="1" x14ac:dyDescent="0.25">
      <c r="B142" s="652">
        <v>15</v>
      </c>
      <c r="C142" s="650" t="s">
        <v>253</v>
      </c>
      <c r="D142" s="651"/>
      <c r="E142" s="26"/>
    </row>
    <row r="143" spans="2:5" s="25" customFormat="1" ht="24" x14ac:dyDescent="0.25">
      <c r="B143" s="653"/>
      <c r="C143" s="27">
        <v>127</v>
      </c>
      <c r="D143" s="28" t="s">
        <v>254</v>
      </c>
      <c r="E143" s="26"/>
    </row>
    <row r="144" spans="2:5" s="25" customFormat="1" x14ac:dyDescent="0.25">
      <c r="B144" s="653"/>
      <c r="C144" s="27">
        <v>128</v>
      </c>
      <c r="D144" s="28" t="s">
        <v>255</v>
      </c>
      <c r="E144" s="26"/>
    </row>
    <row r="145" spans="2:5" s="25" customFormat="1" x14ac:dyDescent="0.25">
      <c r="B145" s="653"/>
      <c r="C145" s="27">
        <v>129</v>
      </c>
      <c r="D145" s="28" t="s">
        <v>256</v>
      </c>
      <c r="E145" s="26"/>
    </row>
    <row r="146" spans="2:5" s="25" customFormat="1" x14ac:dyDescent="0.25">
      <c r="B146" s="653"/>
      <c r="C146" s="27">
        <v>130</v>
      </c>
      <c r="D146" s="28" t="s">
        <v>257</v>
      </c>
      <c r="E146" s="26"/>
    </row>
    <row r="147" spans="2:5" s="25" customFormat="1" x14ac:dyDescent="0.25">
      <c r="B147" s="653"/>
      <c r="C147" s="27">
        <v>131</v>
      </c>
      <c r="D147" s="28" t="s">
        <v>258</v>
      </c>
      <c r="E147" s="26"/>
    </row>
    <row r="148" spans="2:5" s="25" customFormat="1" x14ac:dyDescent="0.25">
      <c r="B148" s="653"/>
      <c r="C148" s="27">
        <v>132</v>
      </c>
      <c r="D148" s="28" t="s">
        <v>259</v>
      </c>
      <c r="E148" s="26"/>
    </row>
    <row r="149" spans="2:5" s="25" customFormat="1" x14ac:dyDescent="0.25">
      <c r="B149" s="653"/>
      <c r="C149" s="27">
        <v>133</v>
      </c>
      <c r="D149" s="28" t="s">
        <v>260</v>
      </c>
      <c r="E149" s="26"/>
    </row>
    <row r="150" spans="2:5" s="25" customFormat="1" x14ac:dyDescent="0.25">
      <c r="B150" s="653"/>
      <c r="C150" s="27">
        <v>134</v>
      </c>
      <c r="D150" s="28" t="s">
        <v>261</v>
      </c>
      <c r="E150" s="26"/>
    </row>
    <row r="151" spans="2:5" s="25" customFormat="1" x14ac:dyDescent="0.25">
      <c r="B151" s="653"/>
      <c r="C151" s="27">
        <v>135</v>
      </c>
      <c r="D151" s="28" t="s">
        <v>262</v>
      </c>
      <c r="E151" s="26"/>
    </row>
    <row r="152" spans="2:5" s="25" customFormat="1" x14ac:dyDescent="0.25">
      <c r="B152" s="653"/>
      <c r="C152" s="27">
        <v>136</v>
      </c>
      <c r="D152" s="28" t="s">
        <v>263</v>
      </c>
      <c r="E152" s="26"/>
    </row>
    <row r="153" spans="2:5" s="25" customFormat="1" ht="24" x14ac:dyDescent="0.25">
      <c r="B153" s="653"/>
      <c r="C153" s="27">
        <v>137</v>
      </c>
      <c r="D153" s="28" t="s">
        <v>264</v>
      </c>
      <c r="E153" s="26"/>
    </row>
    <row r="154" spans="2:5" s="25" customFormat="1" x14ac:dyDescent="0.25">
      <c r="B154" s="654"/>
      <c r="C154" s="27">
        <v>138</v>
      </c>
      <c r="D154" s="28" t="s">
        <v>265</v>
      </c>
      <c r="E154" s="26"/>
    </row>
    <row r="155" spans="2:5" s="25" customFormat="1" x14ac:dyDescent="0.25">
      <c r="B155" s="652">
        <v>16</v>
      </c>
      <c r="C155" s="650" t="s">
        <v>266</v>
      </c>
      <c r="D155" s="651"/>
      <c r="E155" s="26"/>
    </row>
    <row r="156" spans="2:5" s="25" customFormat="1" x14ac:dyDescent="0.25">
      <c r="B156" s="653"/>
      <c r="C156" s="27">
        <v>139</v>
      </c>
      <c r="D156" s="31" t="s">
        <v>267</v>
      </c>
      <c r="E156" s="26"/>
    </row>
    <row r="157" spans="2:5" s="25" customFormat="1" x14ac:dyDescent="0.25">
      <c r="B157" s="653"/>
      <c r="C157" s="27">
        <v>140</v>
      </c>
      <c r="D157" s="28" t="s">
        <v>268</v>
      </c>
      <c r="E157" s="26"/>
    </row>
    <row r="158" spans="2:5" s="25" customFormat="1" x14ac:dyDescent="0.25">
      <c r="B158" s="653"/>
      <c r="C158" s="27">
        <v>141</v>
      </c>
      <c r="D158" s="28" t="s">
        <v>269</v>
      </c>
      <c r="E158" s="26"/>
    </row>
    <row r="159" spans="2:5" s="25" customFormat="1" x14ac:dyDescent="0.25">
      <c r="B159" s="653"/>
      <c r="C159" s="27">
        <v>142</v>
      </c>
      <c r="D159" s="28" t="s">
        <v>270</v>
      </c>
      <c r="E159" s="26"/>
    </row>
    <row r="160" spans="2:5" s="25" customFormat="1" x14ac:dyDescent="0.25">
      <c r="B160" s="653"/>
      <c r="C160" s="29">
        <v>143</v>
      </c>
      <c r="D160" s="30" t="s">
        <v>271</v>
      </c>
      <c r="E160" s="26"/>
    </row>
    <row r="161" spans="2:5" s="25" customFormat="1" x14ac:dyDescent="0.25">
      <c r="B161" s="653"/>
      <c r="C161" s="29">
        <v>144</v>
      </c>
      <c r="D161" s="30" t="s">
        <v>272</v>
      </c>
      <c r="E161" s="26"/>
    </row>
    <row r="162" spans="2:5" s="25" customFormat="1" x14ac:dyDescent="0.25">
      <c r="B162" s="653"/>
      <c r="C162" s="29">
        <v>145</v>
      </c>
      <c r="D162" s="30" t="s">
        <v>273</v>
      </c>
      <c r="E162" s="26"/>
    </row>
    <row r="163" spans="2:5" s="25" customFormat="1" x14ac:dyDescent="0.25">
      <c r="B163" s="653"/>
      <c r="C163" s="27">
        <v>146</v>
      </c>
      <c r="D163" s="28" t="s">
        <v>274</v>
      </c>
      <c r="E163" s="26"/>
    </row>
    <row r="164" spans="2:5" s="25" customFormat="1" x14ac:dyDescent="0.25">
      <c r="B164" s="653"/>
      <c r="C164" s="27">
        <v>147</v>
      </c>
      <c r="D164" s="28" t="s">
        <v>275</v>
      </c>
      <c r="E164" s="26"/>
    </row>
    <row r="165" spans="2:5" s="25" customFormat="1" x14ac:dyDescent="0.25">
      <c r="B165" s="653"/>
      <c r="C165" s="29">
        <v>148</v>
      </c>
      <c r="D165" s="30" t="s">
        <v>276</v>
      </c>
      <c r="E165" s="26"/>
    </row>
    <row r="166" spans="2:5" s="25" customFormat="1" ht="24" x14ac:dyDescent="0.25">
      <c r="B166" s="653"/>
      <c r="C166" s="27">
        <v>149</v>
      </c>
      <c r="D166" s="28" t="s">
        <v>277</v>
      </c>
      <c r="E166" s="26"/>
    </row>
    <row r="167" spans="2:5" s="25" customFormat="1" x14ac:dyDescent="0.25">
      <c r="B167" s="654"/>
      <c r="C167" s="27">
        <v>150</v>
      </c>
      <c r="D167" s="28" t="s">
        <v>278</v>
      </c>
      <c r="E167" s="26"/>
    </row>
    <row r="168" spans="2:5" s="25" customFormat="1" x14ac:dyDescent="0.25">
      <c r="B168" s="649">
        <v>17</v>
      </c>
      <c r="C168" s="650" t="s">
        <v>279</v>
      </c>
      <c r="D168" s="651"/>
      <c r="E168" s="26"/>
    </row>
    <row r="169" spans="2:5" s="25" customFormat="1" x14ac:dyDescent="0.25">
      <c r="B169" s="649"/>
      <c r="C169" s="27">
        <v>151</v>
      </c>
      <c r="D169" s="28" t="s">
        <v>280</v>
      </c>
      <c r="E169" s="26"/>
    </row>
    <row r="170" spans="2:5" s="25" customFormat="1" ht="36" x14ac:dyDescent="0.25">
      <c r="B170" s="649"/>
      <c r="C170" s="27">
        <v>152</v>
      </c>
      <c r="D170" s="28" t="s">
        <v>281</v>
      </c>
      <c r="E170" s="26"/>
    </row>
    <row r="171" spans="2:5" s="25" customFormat="1" x14ac:dyDescent="0.25">
      <c r="B171" s="649"/>
      <c r="C171" s="27">
        <v>153</v>
      </c>
      <c r="D171" s="28" t="s">
        <v>282</v>
      </c>
      <c r="E171" s="26"/>
    </row>
    <row r="172" spans="2:5" s="25" customFormat="1" ht="24" x14ac:dyDescent="0.25">
      <c r="B172" s="649"/>
      <c r="C172" s="27">
        <v>154</v>
      </c>
      <c r="D172" s="28" t="s">
        <v>283</v>
      </c>
      <c r="E172" s="26"/>
    </row>
    <row r="173" spans="2:5" s="25" customFormat="1" x14ac:dyDescent="0.25">
      <c r="B173" s="649"/>
      <c r="C173" s="27">
        <v>155</v>
      </c>
      <c r="D173" s="28" t="s">
        <v>284</v>
      </c>
      <c r="E173" s="26"/>
    </row>
    <row r="174" spans="2:5" s="25" customFormat="1" ht="24" x14ac:dyDescent="0.25">
      <c r="B174" s="649"/>
      <c r="C174" s="27">
        <v>156</v>
      </c>
      <c r="D174" s="28" t="s">
        <v>285</v>
      </c>
      <c r="E174" s="26"/>
    </row>
    <row r="175" spans="2:5" s="25" customFormat="1" ht="24" x14ac:dyDescent="0.25">
      <c r="B175" s="649"/>
      <c r="C175" s="27">
        <v>157</v>
      </c>
      <c r="D175" s="28" t="s">
        <v>286</v>
      </c>
      <c r="E175" s="26"/>
    </row>
    <row r="176" spans="2:5" s="25" customFormat="1" ht="24" x14ac:dyDescent="0.25">
      <c r="B176" s="649"/>
      <c r="C176" s="27">
        <v>158</v>
      </c>
      <c r="D176" s="28" t="s">
        <v>287</v>
      </c>
      <c r="E176" s="26"/>
    </row>
    <row r="177" spans="2:5" s="25" customFormat="1" ht="24" x14ac:dyDescent="0.25">
      <c r="B177" s="649"/>
      <c r="C177" s="27">
        <v>159</v>
      </c>
      <c r="D177" s="28" t="s">
        <v>288</v>
      </c>
      <c r="E177" s="26"/>
    </row>
    <row r="178" spans="2:5" s="25" customFormat="1" ht="24" x14ac:dyDescent="0.25">
      <c r="B178" s="649"/>
      <c r="C178" s="27">
        <v>160</v>
      </c>
      <c r="D178" s="28" t="s">
        <v>289</v>
      </c>
      <c r="E178" s="26"/>
    </row>
    <row r="179" spans="2:5" s="25" customFormat="1" x14ac:dyDescent="0.25">
      <c r="B179" s="649"/>
      <c r="C179" s="27">
        <v>161</v>
      </c>
      <c r="D179" s="28" t="s">
        <v>290</v>
      </c>
      <c r="E179" s="26"/>
    </row>
    <row r="180" spans="2:5" s="25" customFormat="1" ht="24" x14ac:dyDescent="0.25">
      <c r="B180" s="649"/>
      <c r="C180" s="27">
        <v>162</v>
      </c>
      <c r="D180" s="28" t="s">
        <v>291</v>
      </c>
      <c r="E180" s="26"/>
    </row>
    <row r="181" spans="2:5" s="25" customFormat="1" x14ac:dyDescent="0.25">
      <c r="B181" s="649"/>
      <c r="C181" s="27">
        <v>163</v>
      </c>
      <c r="D181" s="28" t="s">
        <v>292</v>
      </c>
      <c r="E181" s="26"/>
    </row>
    <row r="182" spans="2:5" s="25" customFormat="1" x14ac:dyDescent="0.25">
      <c r="B182" s="649"/>
      <c r="C182" s="27">
        <v>164</v>
      </c>
      <c r="D182" s="28" t="s">
        <v>293</v>
      </c>
      <c r="E182" s="26"/>
    </row>
    <row r="183" spans="2:5" s="25" customFormat="1" x14ac:dyDescent="0.25">
      <c r="B183" s="649"/>
      <c r="C183" s="27">
        <v>165</v>
      </c>
      <c r="D183" s="28" t="s">
        <v>294</v>
      </c>
      <c r="E183" s="26"/>
    </row>
    <row r="184" spans="2:5" s="25" customFormat="1" ht="24" x14ac:dyDescent="0.25">
      <c r="B184" s="649"/>
      <c r="C184" s="27">
        <v>166</v>
      </c>
      <c r="D184" s="28" t="s">
        <v>295</v>
      </c>
      <c r="E184" s="26"/>
    </row>
    <row r="185" spans="2:5" s="25" customFormat="1" x14ac:dyDescent="0.25">
      <c r="B185" s="649"/>
      <c r="C185" s="27">
        <v>167</v>
      </c>
      <c r="D185" s="28" t="s">
        <v>296</v>
      </c>
      <c r="E185" s="26"/>
    </row>
    <row r="186" spans="2:5" s="25" customFormat="1" ht="36" x14ac:dyDescent="0.25">
      <c r="B186" s="649"/>
      <c r="C186" s="27">
        <v>168</v>
      </c>
      <c r="D186" s="28" t="s">
        <v>297</v>
      </c>
      <c r="E186" s="26"/>
    </row>
    <row r="187" spans="2:5" s="25" customFormat="1" ht="24" x14ac:dyDescent="0.25">
      <c r="B187" s="649"/>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657" t="s">
        <v>302</v>
      </c>
      <c r="I1" s="657"/>
      <c r="J1" s="657"/>
      <c r="K1" s="657"/>
      <c r="L1" s="658" t="s">
        <v>303</v>
      </c>
      <c r="M1" s="659"/>
      <c r="N1" s="659"/>
      <c r="O1" s="659"/>
      <c r="P1" s="62"/>
      <c r="Q1" s="660" t="s">
        <v>304</v>
      </c>
      <c r="R1" s="660"/>
      <c r="S1" s="660"/>
      <c r="T1" s="660"/>
    </row>
    <row r="2" spans="1:20" ht="12" customHeight="1" thickBot="1" x14ac:dyDescent="0.35">
      <c r="A2" s="63" t="s">
        <v>439</v>
      </c>
      <c r="C2" s="64" t="s">
        <v>305</v>
      </c>
      <c r="E2" s="65">
        <v>1</v>
      </c>
      <c r="F2" s="65" t="s">
        <v>306</v>
      </c>
      <c r="H2" s="661" t="s">
        <v>307</v>
      </c>
      <c r="I2" s="662"/>
      <c r="J2" s="662"/>
      <c r="K2" s="663"/>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664"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665"/>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666" t="s">
        <v>403</v>
      </c>
      <c r="R27" s="667"/>
      <c r="S27" s="667"/>
      <c r="T27" s="668"/>
    </row>
    <row r="28" spans="1:20" ht="12" customHeight="1" thickBot="1" x14ac:dyDescent="0.35">
      <c r="A28" s="91" t="s">
        <v>404</v>
      </c>
      <c r="C28" s="64" t="s">
        <v>405</v>
      </c>
      <c r="E28" s="65">
        <v>98</v>
      </c>
      <c r="F28" s="65" t="s">
        <v>406</v>
      </c>
      <c r="M28" s="50">
        <v>129957</v>
      </c>
      <c r="N28" s="50">
        <v>65924</v>
      </c>
      <c r="O28" s="50">
        <v>64033</v>
      </c>
      <c r="P28" s="66"/>
      <c r="Q28" s="661" t="s">
        <v>307</v>
      </c>
      <c r="R28" s="662"/>
      <c r="S28" s="662"/>
      <c r="T28" s="663"/>
    </row>
    <row r="29" spans="1:20" ht="12" customHeight="1" x14ac:dyDescent="0.3">
      <c r="A29" s="74" t="s">
        <v>407</v>
      </c>
      <c r="C29" s="64" t="s">
        <v>408</v>
      </c>
      <c r="M29" s="50">
        <v>127797</v>
      </c>
      <c r="N29" s="50">
        <v>64838</v>
      </c>
      <c r="O29" s="50">
        <v>62959</v>
      </c>
      <c r="P29" s="66"/>
      <c r="Q29" s="655" t="s">
        <v>312</v>
      </c>
      <c r="R29" s="76">
        <v>2015</v>
      </c>
      <c r="S29" s="77"/>
      <c r="T29" s="78"/>
    </row>
    <row r="30" spans="1:20" ht="12" customHeight="1" x14ac:dyDescent="0.3">
      <c r="A30" s="74" t="s">
        <v>409</v>
      </c>
      <c r="C30" s="64" t="s">
        <v>410</v>
      </c>
      <c r="M30" s="50">
        <v>125232</v>
      </c>
      <c r="N30" s="50">
        <v>63602</v>
      </c>
      <c r="O30" s="50">
        <v>61630</v>
      </c>
      <c r="P30" s="66"/>
      <c r="Q30" s="656"/>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671" t="s">
        <v>41</v>
      </c>
      <c r="D1" s="671"/>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670" t="s">
        <v>12</v>
      </c>
      <c r="D5" s="670"/>
      <c r="E5" s="7"/>
      <c r="F5" s="4"/>
    </row>
    <row r="6" spans="1:6" ht="16.5" x14ac:dyDescent="0.2">
      <c r="A6" s="4"/>
      <c r="B6" s="19">
        <v>2</v>
      </c>
      <c r="C6" s="670" t="s">
        <v>46</v>
      </c>
      <c r="D6" s="670"/>
      <c r="E6" s="7"/>
      <c r="F6" s="4"/>
    </row>
    <row r="7" spans="1:6" ht="16.5" x14ac:dyDescent="0.2">
      <c r="A7" s="4"/>
      <c r="B7" s="19">
        <v>3</v>
      </c>
      <c r="C7" s="670" t="s">
        <v>13</v>
      </c>
      <c r="D7" s="670"/>
      <c r="E7" s="7"/>
      <c r="F7" s="4"/>
    </row>
    <row r="8" spans="1:6" ht="16.5" x14ac:dyDescent="0.2">
      <c r="A8" s="4"/>
      <c r="B8" s="19">
        <v>4</v>
      </c>
      <c r="C8" s="672" t="s">
        <v>14</v>
      </c>
      <c r="D8" s="672"/>
      <c r="E8" s="8"/>
      <c r="F8" s="4"/>
    </row>
    <row r="9" spans="1:6" ht="45" customHeight="1" x14ac:dyDescent="0.2">
      <c r="A9" s="4"/>
      <c r="B9" s="19">
        <v>5</v>
      </c>
      <c r="C9" s="670" t="s">
        <v>15</v>
      </c>
      <c r="D9" s="670"/>
      <c r="E9" s="7"/>
      <c r="F9" s="4"/>
    </row>
    <row r="10" spans="1:6" ht="12.75" customHeight="1" x14ac:dyDescent="0.2">
      <c r="A10" s="4"/>
      <c r="B10" s="19">
        <v>6</v>
      </c>
      <c r="C10" s="670" t="s">
        <v>16</v>
      </c>
      <c r="D10" s="670"/>
      <c r="E10" s="7"/>
      <c r="F10" s="4"/>
    </row>
    <row r="11" spans="1:6" ht="31.5" customHeight="1" x14ac:dyDescent="0.2">
      <c r="A11" s="4"/>
      <c r="B11" s="19">
        <v>7</v>
      </c>
      <c r="C11" s="670" t="s">
        <v>136</v>
      </c>
      <c r="D11" s="670"/>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669" t="s">
        <v>47</v>
      </c>
      <c r="D14" s="669"/>
      <c r="E14" s="9"/>
      <c r="F14" s="4"/>
    </row>
    <row r="15" spans="1:6" ht="13.5" customHeight="1" x14ac:dyDescent="0.2">
      <c r="A15" s="10"/>
      <c r="B15" s="19">
        <v>11</v>
      </c>
      <c r="C15" s="669" t="s">
        <v>37</v>
      </c>
      <c r="D15" s="669"/>
      <c r="E15" s="10"/>
      <c r="F15" s="4"/>
    </row>
    <row r="16" spans="1:6" ht="15.75" customHeight="1" x14ac:dyDescent="0.2">
      <c r="A16" s="11"/>
      <c r="B16" s="19">
        <v>12</v>
      </c>
      <c r="C16" s="669" t="s">
        <v>36</v>
      </c>
      <c r="D16" s="66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hyperlink ref="C25" location="'2. SEGUIMIENTO METAS PRODUCTO'!_Toc461442754" display="'2. SEGUIMIENTO METAS PRODUCTO'!_Toc461442754"/>
    <hyperlink ref="C26" location="'4. METAS RESULTADO PDD'!Área_de_impresión" display="'4. METAS RESULTADO PDD'!Área_de_impresión"/>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N8"/>
  <sheetViews>
    <sheetView topLeftCell="C1" zoomScale="80" zoomScaleNormal="80" workbookViewId="0">
      <selection activeCell="L7" sqref="L7"/>
    </sheetView>
  </sheetViews>
  <sheetFormatPr baseColWidth="10" defaultColWidth="11.42578125" defaultRowHeight="12.75" x14ac:dyDescent="0.2"/>
  <cols>
    <col min="1" max="1" width="15" style="248" customWidth="1"/>
    <col min="2" max="2" width="6.140625" style="248" customWidth="1"/>
    <col min="3" max="3" width="41" style="248" customWidth="1"/>
    <col min="4" max="4" width="15.140625" style="248" customWidth="1"/>
    <col min="5" max="16" width="16.140625" style="248" customWidth="1"/>
    <col min="17" max="18" width="19" style="248" customWidth="1"/>
    <col min="19" max="16384" width="11.42578125" style="248"/>
  </cols>
  <sheetData>
    <row r="1" spans="1:66" x14ac:dyDescent="0.2">
      <c r="B1" s="102"/>
      <c r="C1" s="102"/>
      <c r="D1" s="102"/>
      <c r="E1" s="102"/>
      <c r="F1" s="102"/>
      <c r="G1" s="102"/>
      <c r="H1" s="102"/>
      <c r="I1" s="102"/>
      <c r="J1" s="102"/>
      <c r="K1" s="102"/>
      <c r="L1" s="102"/>
      <c r="M1" s="102"/>
      <c r="N1" s="102"/>
      <c r="O1" s="102"/>
      <c r="P1" s="102"/>
      <c r="Q1" s="102"/>
      <c r="R1" s="102"/>
    </row>
    <row r="2" spans="1:66" s="253" customFormat="1" ht="51.75" customHeight="1" x14ac:dyDescent="0.2">
      <c r="A2" s="249" t="s">
        <v>463</v>
      </c>
      <c r="B2" s="250" t="s">
        <v>534</v>
      </c>
      <c r="C2" s="250" t="s">
        <v>535</v>
      </c>
      <c r="D2" s="250" t="s">
        <v>593</v>
      </c>
      <c r="E2" s="250" t="s">
        <v>689</v>
      </c>
      <c r="F2" s="250" t="s">
        <v>691</v>
      </c>
      <c r="G2" s="250" t="s">
        <v>692</v>
      </c>
      <c r="H2" s="250" t="s">
        <v>690</v>
      </c>
      <c r="I2" s="250" t="s">
        <v>693</v>
      </c>
      <c r="J2" s="250" t="s">
        <v>694</v>
      </c>
      <c r="K2" s="250" t="s">
        <v>698</v>
      </c>
      <c r="L2" s="250" t="s">
        <v>695</v>
      </c>
      <c r="M2" s="250" t="s">
        <v>696</v>
      </c>
      <c r="N2" s="250" t="s">
        <v>697</v>
      </c>
      <c r="O2" s="251" t="s">
        <v>594</v>
      </c>
      <c r="P2" s="251" t="s">
        <v>595</v>
      </c>
      <c r="Q2" s="252" t="s">
        <v>557</v>
      </c>
      <c r="R2" s="252" t="s">
        <v>558</v>
      </c>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row>
    <row r="3" spans="1:66" ht="99.6" customHeight="1" x14ac:dyDescent="0.2">
      <c r="A3" s="254" t="s">
        <v>700</v>
      </c>
      <c r="B3" s="255">
        <v>1</v>
      </c>
      <c r="C3" s="256" t="s">
        <v>706</v>
      </c>
      <c r="D3" s="255" t="s">
        <v>59</v>
      </c>
      <c r="E3" s="152">
        <v>1</v>
      </c>
      <c r="F3" s="153">
        <v>1</v>
      </c>
      <c r="G3" s="152">
        <v>1</v>
      </c>
      <c r="H3" s="153">
        <v>1</v>
      </c>
      <c r="I3" s="152">
        <v>1</v>
      </c>
      <c r="J3" s="154">
        <f>+'2. PROGRAMACIÓN_SEGUIMIENTO'!BR4</f>
        <v>1</v>
      </c>
      <c r="K3" s="152">
        <f>+'2. PROGRAMACIÓN_SEGUIMIENTO'!BR4</f>
        <v>1</v>
      </c>
      <c r="L3" s="154">
        <v>1</v>
      </c>
      <c r="M3" s="152">
        <v>1</v>
      </c>
      <c r="N3" s="154">
        <f>+'2. PROGRAMACIÓN_SEGUIMIENTO'!BS4</f>
        <v>0.25</v>
      </c>
      <c r="O3" s="155">
        <f t="shared" ref="O3:O5" si="0">+AVERAGE(E3,G3,I3,K3,M3)</f>
        <v>1</v>
      </c>
      <c r="P3" s="155">
        <f>+AVERAGE(F3,H3,J3,L3,N3)</f>
        <v>0.85</v>
      </c>
      <c r="Q3" s="155">
        <f>+AVERAGE(F3,H3,J3,L3)</f>
        <v>1</v>
      </c>
      <c r="R3" s="156">
        <f t="shared" ref="R3:R8" si="1">+P3/O3</f>
        <v>0.85</v>
      </c>
    </row>
    <row r="4" spans="1:66" ht="50.25" customHeight="1" x14ac:dyDescent="0.2">
      <c r="A4" s="254" t="s">
        <v>707</v>
      </c>
      <c r="B4" s="255">
        <v>2</v>
      </c>
      <c r="C4" s="256" t="s">
        <v>708</v>
      </c>
      <c r="D4" s="255" t="s">
        <v>59</v>
      </c>
      <c r="E4" s="152">
        <v>0.85</v>
      </c>
      <c r="F4" s="153">
        <v>0.99970000000000003</v>
      </c>
      <c r="G4" s="152">
        <v>0.85</v>
      </c>
      <c r="H4" s="153">
        <v>0.97260000000000002</v>
      </c>
      <c r="I4" s="152">
        <v>1</v>
      </c>
      <c r="J4" s="154">
        <v>1</v>
      </c>
      <c r="K4" s="152">
        <f>+'2. PROGRAMACIÓN_SEGUIMIENTO'!BR6</f>
        <v>1</v>
      </c>
      <c r="L4" s="154">
        <v>1</v>
      </c>
      <c r="M4" s="152">
        <v>1</v>
      </c>
      <c r="N4" s="154">
        <f>+'2. PROGRAMACIÓN_SEGUIMIENTO'!BS6</f>
        <v>1</v>
      </c>
      <c r="O4" s="155">
        <f t="shared" si="0"/>
        <v>0.94000000000000006</v>
      </c>
      <c r="P4" s="155">
        <f>+AVERAGE(F4,H4,J4,L4,N4)</f>
        <v>0.99446000000000012</v>
      </c>
      <c r="Q4" s="155">
        <f>+AVERAGE(F4,H4,J4,L4)</f>
        <v>0.99307500000000004</v>
      </c>
      <c r="R4" s="156">
        <f t="shared" si="1"/>
        <v>1.0579361702127661</v>
      </c>
    </row>
    <row r="5" spans="1:66" ht="50.25" customHeight="1" x14ac:dyDescent="0.2">
      <c r="A5" s="254" t="s">
        <v>707</v>
      </c>
      <c r="B5" s="255">
        <v>3</v>
      </c>
      <c r="C5" s="256" t="s">
        <v>709</v>
      </c>
      <c r="D5" s="255" t="s">
        <v>59</v>
      </c>
      <c r="E5" s="152">
        <v>0.35</v>
      </c>
      <c r="F5" s="153">
        <v>0.40089999999999998</v>
      </c>
      <c r="G5" s="152">
        <v>0.85</v>
      </c>
      <c r="H5" s="153">
        <v>0.97970000000000002</v>
      </c>
      <c r="I5" s="152">
        <v>0.6</v>
      </c>
      <c r="J5" s="154">
        <v>0.28999999999999998</v>
      </c>
      <c r="K5" s="152">
        <f>+'2. PROGRAMACIÓN_SEGUIMIENTO'!BR9</f>
        <v>0.6</v>
      </c>
      <c r="L5" s="154">
        <v>0.64027058823529415</v>
      </c>
      <c r="M5" s="152">
        <v>0.6</v>
      </c>
      <c r="N5" s="154">
        <f>+'2. PROGRAMACIÓN_SEGUIMIENTO'!BS9</f>
        <v>0.28499999999999998</v>
      </c>
      <c r="O5" s="155">
        <f t="shared" si="0"/>
        <v>0.6</v>
      </c>
      <c r="P5" s="155">
        <f>+AVERAGE(F5,H5,J5,L5,N5)</f>
        <v>0.5191741176470589</v>
      </c>
      <c r="Q5" s="155">
        <f>+AVERAGE(F5,H5,J5,L5)</f>
        <v>0.57771764705882356</v>
      </c>
      <c r="R5" s="156">
        <f t="shared" si="1"/>
        <v>0.86529019607843149</v>
      </c>
    </row>
    <row r="6" spans="1:66" ht="106.5" customHeight="1" x14ac:dyDescent="0.2">
      <c r="A6" s="254" t="s">
        <v>712</v>
      </c>
      <c r="B6" s="255">
        <v>4</v>
      </c>
      <c r="C6" s="256" t="s">
        <v>794</v>
      </c>
      <c r="D6" s="255" t="s">
        <v>59</v>
      </c>
      <c r="E6" s="152">
        <v>0.7</v>
      </c>
      <c r="F6" s="153">
        <v>0.45629999999999998</v>
      </c>
      <c r="G6" s="152">
        <v>0.7</v>
      </c>
      <c r="H6" s="153">
        <v>0.79569999999999996</v>
      </c>
      <c r="I6" s="152">
        <v>0.7</v>
      </c>
      <c r="J6" s="153">
        <v>0.80249999999999999</v>
      </c>
      <c r="K6" s="152">
        <f>+'2. PROGRAMACIÓN_SEGUIMIENTO'!BR12</f>
        <v>0.75</v>
      </c>
      <c r="L6" s="153">
        <v>0.75412142224845102</v>
      </c>
      <c r="M6" s="152">
        <v>0.75</v>
      </c>
      <c r="N6" s="154">
        <f>+'2. PROGRAMACIÓN_SEGUIMIENTO'!BS12</f>
        <v>0.13</v>
      </c>
      <c r="O6" s="155">
        <f t="shared" ref="O6:O8" si="2">AVERAGE(E6,G6,I6,K6,M6)</f>
        <v>0.72</v>
      </c>
      <c r="P6" s="155">
        <f>AVERAGE(F6,H6,J6,L6,N6)</f>
        <v>0.58772428444969016</v>
      </c>
      <c r="Q6" s="155">
        <f>AVERAGE(F6,H6,J6,L6,N6)</f>
        <v>0.58772428444969016</v>
      </c>
      <c r="R6" s="156">
        <f t="shared" si="1"/>
        <v>0.81628372840234742</v>
      </c>
    </row>
    <row r="7" spans="1:66" ht="50.25" customHeight="1" x14ac:dyDescent="0.2">
      <c r="A7" s="254" t="s">
        <v>712</v>
      </c>
      <c r="B7" s="255">
        <v>5</v>
      </c>
      <c r="C7" s="257" t="s">
        <v>795</v>
      </c>
      <c r="D7" s="255" t="s">
        <v>59</v>
      </c>
      <c r="E7" s="152">
        <v>0.6</v>
      </c>
      <c r="F7" s="153">
        <v>0.4985</v>
      </c>
      <c r="G7" s="164">
        <v>0.4</v>
      </c>
      <c r="H7" s="153">
        <v>0.41499999999999998</v>
      </c>
      <c r="I7" s="152">
        <v>0.4</v>
      </c>
      <c r="J7" s="153">
        <v>0.48355000000000004</v>
      </c>
      <c r="K7" s="152">
        <f>+'2. PROGRAMACIÓN_SEGUIMIENTO'!BR15</f>
        <v>0.45</v>
      </c>
      <c r="L7" s="153">
        <v>0.49559999999999998</v>
      </c>
      <c r="M7" s="152">
        <v>0.45</v>
      </c>
      <c r="N7" s="154">
        <f>+'2. PROGRAMACIÓN_SEGUIMIENTO'!BS15</f>
        <v>0.91</v>
      </c>
      <c r="O7" s="155">
        <f t="shared" si="2"/>
        <v>0.45999999999999996</v>
      </c>
      <c r="P7" s="155">
        <f>AVERAGE(F7,H7,J7,L7,N7)</f>
        <v>0.56053000000000008</v>
      </c>
      <c r="Q7" s="155">
        <f>AVERAGE(F7,H7,J7,L7,N7)</f>
        <v>0.56053000000000008</v>
      </c>
      <c r="R7" s="156">
        <f t="shared" si="1"/>
        <v>1.2185434782608699</v>
      </c>
    </row>
    <row r="8" spans="1:66" ht="127.5" customHeight="1" x14ac:dyDescent="0.2">
      <c r="A8" s="258" t="s">
        <v>712</v>
      </c>
      <c r="B8" s="259">
        <v>6</v>
      </c>
      <c r="C8" s="260" t="s">
        <v>713</v>
      </c>
      <c r="D8" s="255" t="s">
        <v>59</v>
      </c>
      <c r="E8" s="152">
        <v>1</v>
      </c>
      <c r="F8" s="153">
        <v>0.65480000000000005</v>
      </c>
      <c r="G8" s="152">
        <v>1</v>
      </c>
      <c r="H8" s="153">
        <v>1</v>
      </c>
      <c r="I8" s="152">
        <v>1</v>
      </c>
      <c r="J8" s="153">
        <v>1.35</v>
      </c>
      <c r="K8" s="152">
        <f>+'2. PROGRAMACIÓN_SEGUIMIENTO'!BR18</f>
        <v>1</v>
      </c>
      <c r="L8" s="153">
        <v>0.998</v>
      </c>
      <c r="M8" s="152">
        <v>1</v>
      </c>
      <c r="N8" s="154">
        <f>+'2. PROGRAMACIÓN_SEGUIMIENTO'!BS18</f>
        <v>0.22</v>
      </c>
      <c r="O8" s="155">
        <f t="shared" si="2"/>
        <v>1</v>
      </c>
      <c r="P8" s="155">
        <f>AVERAGE(F8,H8,J8,L8,N8)</f>
        <v>0.84456000000000009</v>
      </c>
      <c r="Q8" s="155">
        <f>AVERAGE(F8,H8,J8,L8,N8)</f>
        <v>0.84456000000000009</v>
      </c>
      <c r="R8" s="156">
        <f t="shared" si="1"/>
        <v>0.84456000000000009</v>
      </c>
    </row>
  </sheetData>
  <dataValidations count="5">
    <dataValidation allowBlank="1" showInputMessage="1" showErrorMessage="1" prompt="Recuerde los tipos de anualización de las metas, indicador tipo suma, tipo constante, tipo creciente, tipo decreciente" sqref="D2"/>
    <dataValidation allowBlank="1" showInputMessage="1" showErrorMessage="1" prompt="Relacione la magnitud programada para el año uno del PDD" sqref="E2 M2"/>
    <dataValidation allowBlank="1" showInputMessage="1" showErrorMessage="1" prompt="Relacione la magnitud programada para el año dos del PDD" sqref="G2"/>
    <dataValidation allowBlank="1" showInputMessage="1" showErrorMessage="1" prompt="Relacione la magnitud programada para el año tres del PDD" sqref="I2"/>
    <dataValidation allowBlank="1" showInputMessage="1" showErrorMessage="1" prompt="Relacione la magnitud programada para el año cuatro del PDD" sqref="K2"/>
  </dataValidation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S85"/>
  <sheetViews>
    <sheetView topLeftCell="S1" workbookViewId="0">
      <selection activeCell="S33" sqref="S33"/>
    </sheetView>
  </sheetViews>
  <sheetFormatPr baseColWidth="10" defaultColWidth="11.42578125" defaultRowHeight="12.75" x14ac:dyDescent="0.2"/>
  <cols>
    <col min="1" max="2" width="0" style="102" hidden="1" customWidth="1"/>
    <col min="3" max="3" width="10.140625" style="102" hidden="1" customWidth="1"/>
    <col min="4" max="4" width="38.140625" style="102" hidden="1" customWidth="1"/>
    <col min="5" max="5" width="18.42578125" style="113" hidden="1" customWidth="1"/>
    <col min="6" max="6" width="0" style="113" hidden="1" customWidth="1"/>
    <col min="7" max="7" width="12.85546875" style="113" hidden="1" customWidth="1"/>
    <col min="8" max="9" width="0" style="113" hidden="1" customWidth="1"/>
    <col min="10" max="10" width="13.140625" style="113" hidden="1" customWidth="1"/>
    <col min="11" max="14" width="0" style="113" hidden="1" customWidth="1"/>
    <col min="15" max="15" width="22" style="113" hidden="1" customWidth="1"/>
    <col min="16" max="16" width="34.28515625" style="102" hidden="1" customWidth="1"/>
    <col min="17" max="17" width="49.5703125" style="108" hidden="1" customWidth="1"/>
    <col min="18" max="18" width="36" style="108" hidden="1" customWidth="1"/>
    <col min="19" max="19" width="77.42578125" style="102" customWidth="1"/>
    <col min="20" max="16384" width="11.42578125" style="102"/>
  </cols>
  <sheetData>
    <row r="1" spans="1:19"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546</v>
      </c>
    </row>
    <row r="2" spans="1:19" ht="72.599999999999994"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547</v>
      </c>
      <c r="Q2" s="108" t="s">
        <v>542</v>
      </c>
      <c r="R2" s="102" t="s">
        <v>550</v>
      </c>
      <c r="S2" s="261" t="s">
        <v>816</v>
      </c>
    </row>
    <row r="3" spans="1:19" ht="11.25" customHeight="1" x14ac:dyDescent="0.2">
      <c r="B3" s="103" t="s">
        <v>1</v>
      </c>
      <c r="C3" s="104">
        <v>2021</v>
      </c>
      <c r="D3" s="109" t="s">
        <v>480</v>
      </c>
      <c r="E3" s="106" t="s">
        <v>91</v>
      </c>
      <c r="F3" s="106" t="s">
        <v>59</v>
      </c>
      <c r="G3" s="107" t="s">
        <v>56</v>
      </c>
      <c r="H3" s="107" t="s">
        <v>74</v>
      </c>
      <c r="I3" s="107" t="s">
        <v>57</v>
      </c>
      <c r="J3" s="107" t="s">
        <v>58</v>
      </c>
      <c r="K3" s="106" t="s">
        <v>39</v>
      </c>
      <c r="L3" s="106" t="s">
        <v>114</v>
      </c>
      <c r="M3" s="106" t="s">
        <v>132</v>
      </c>
      <c r="N3" s="106" t="s">
        <v>88</v>
      </c>
      <c r="O3" s="106" t="s">
        <v>328</v>
      </c>
      <c r="P3" s="105" t="s">
        <v>548</v>
      </c>
      <c r="Q3" s="108" t="s">
        <v>538</v>
      </c>
      <c r="R3" s="108" t="s">
        <v>556</v>
      </c>
      <c r="S3" s="266" t="s">
        <v>817</v>
      </c>
    </row>
    <row r="4" spans="1:19" ht="11.25" customHeight="1" x14ac:dyDescent="0.2">
      <c r="B4" s="103" t="s">
        <v>2</v>
      </c>
      <c r="C4" s="104">
        <v>2022</v>
      </c>
      <c r="D4" s="109" t="s">
        <v>465</v>
      </c>
      <c r="E4" s="106" t="s">
        <v>106</v>
      </c>
      <c r="F4" s="106" t="s">
        <v>81</v>
      </c>
      <c r="G4" s="107" t="s">
        <v>60</v>
      </c>
      <c r="H4" s="107" t="s">
        <v>75</v>
      </c>
      <c r="I4" s="107" t="s">
        <v>61</v>
      </c>
      <c r="J4" s="107" t="s">
        <v>62</v>
      </c>
      <c r="K4" s="106" t="s">
        <v>107</v>
      </c>
      <c r="L4" s="106" t="s">
        <v>115</v>
      </c>
      <c r="M4" s="106"/>
      <c r="N4" s="106" t="s">
        <v>124</v>
      </c>
      <c r="O4" s="106" t="s">
        <v>332</v>
      </c>
      <c r="P4" s="105" t="s">
        <v>549</v>
      </c>
      <c r="Q4" s="108" t="s">
        <v>539</v>
      </c>
      <c r="R4" s="102" t="s">
        <v>551</v>
      </c>
      <c r="S4" s="266" t="s">
        <v>818</v>
      </c>
    </row>
    <row r="5" spans="1:19" ht="11.25" customHeight="1" x14ac:dyDescent="0.2">
      <c r="B5" s="103" t="s">
        <v>3</v>
      </c>
      <c r="C5" s="104">
        <v>2023</v>
      </c>
      <c r="D5" s="109"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555</v>
      </c>
      <c r="S5" s="266" t="s">
        <v>819</v>
      </c>
    </row>
    <row r="6" spans="1:19" ht="11.25" customHeight="1" x14ac:dyDescent="0.2">
      <c r="B6" s="103" t="s">
        <v>4</v>
      </c>
      <c r="C6" s="104">
        <v>2024</v>
      </c>
      <c r="D6" s="109"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552</v>
      </c>
      <c r="S6" s="266" t="s">
        <v>820</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553</v>
      </c>
      <c r="S7" s="266" t="s">
        <v>821</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0" t="s">
        <v>554</v>
      </c>
      <c r="S8" s="263" t="s">
        <v>822</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263" t="s">
        <v>823</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263" t="s">
        <v>660</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263" t="s">
        <v>824</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1" t="s">
        <v>98</v>
      </c>
      <c r="O12" s="111"/>
      <c r="P12" s="105"/>
      <c r="Q12" s="106"/>
      <c r="R12" s="106"/>
      <c r="S12" s="263" t="s">
        <v>825</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1" t="s">
        <v>99</v>
      </c>
      <c r="O13" s="111"/>
      <c r="P13" s="105"/>
      <c r="Q13" s="106"/>
      <c r="R13" s="106"/>
      <c r="S13" s="262" t="s">
        <v>596</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1" t="s">
        <v>100</v>
      </c>
      <c r="O14" s="111"/>
      <c r="P14" s="105"/>
      <c r="Q14" s="106"/>
      <c r="R14" s="106"/>
      <c r="S14" s="262" t="s">
        <v>597</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1" t="s">
        <v>129</v>
      </c>
      <c r="O15" s="111"/>
      <c r="P15" s="105"/>
      <c r="Q15" s="106"/>
      <c r="R15" s="106"/>
      <c r="S15" s="262" t="s">
        <v>598</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1" t="s">
        <v>101</v>
      </c>
      <c r="O16" s="111"/>
      <c r="P16" s="104"/>
      <c r="Q16" s="106"/>
      <c r="R16" s="106"/>
      <c r="S16" s="262" t="s">
        <v>599</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1" t="s">
        <v>102</v>
      </c>
      <c r="O17" s="111"/>
      <c r="P17" s="105"/>
      <c r="S17" s="265" t="s">
        <v>826</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1" t="s">
        <v>128</v>
      </c>
      <c r="O18" s="111"/>
      <c r="P18" s="105"/>
      <c r="S18" s="265" t="s">
        <v>827</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1" t="s">
        <v>103</v>
      </c>
      <c r="O19" s="111"/>
      <c r="P19" s="105"/>
      <c r="S19" s="265" t="s">
        <v>828</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1" t="s">
        <v>104</v>
      </c>
      <c r="O20" s="111"/>
      <c r="P20" s="105"/>
      <c r="S20" s="265" t="s">
        <v>829</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1" t="s">
        <v>105</v>
      </c>
      <c r="O21" s="111"/>
      <c r="P21" s="105"/>
      <c r="S21" s="265" t="s">
        <v>830</v>
      </c>
    </row>
    <row r="22" spans="2:19" ht="45.6"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1" t="s">
        <v>111</v>
      </c>
      <c r="O22" s="111"/>
      <c r="P22" s="105"/>
      <c r="S22" s="264" t="s">
        <v>831</v>
      </c>
    </row>
    <row r="23" spans="2:19" ht="44.4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264" t="s">
        <v>832</v>
      </c>
    </row>
    <row r="24" spans="2:19" ht="24.6"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264" t="s">
        <v>833</v>
      </c>
    </row>
    <row r="25" spans="2:19" ht="11.25" customHeight="1" x14ac:dyDescent="0.2">
      <c r="B25" s="105" t="s">
        <v>107</v>
      </c>
      <c r="C25" s="112" t="s">
        <v>107</v>
      </c>
      <c r="D25" s="103" t="s">
        <v>489</v>
      </c>
      <c r="E25" s="106" t="s">
        <v>107</v>
      </c>
      <c r="F25" s="106" t="s">
        <v>107</v>
      </c>
      <c r="G25" s="106" t="s">
        <v>107</v>
      </c>
      <c r="H25" s="106" t="s">
        <v>107</v>
      </c>
      <c r="I25" s="106" t="s">
        <v>107</v>
      </c>
      <c r="J25" s="106" t="s">
        <v>107</v>
      </c>
      <c r="K25" s="106" t="s">
        <v>107</v>
      </c>
      <c r="L25" s="106"/>
      <c r="M25" s="106"/>
      <c r="N25" s="106" t="s">
        <v>107</v>
      </c>
      <c r="O25" s="106"/>
      <c r="P25" s="105"/>
      <c r="S25" s="264" t="s">
        <v>834</v>
      </c>
    </row>
    <row r="26" spans="2:19" ht="11.25" customHeight="1" x14ac:dyDescent="0.2">
      <c r="B26" s="105" t="s">
        <v>107</v>
      </c>
      <c r="C26" s="112" t="s">
        <v>107</v>
      </c>
      <c r="D26" s="103" t="s">
        <v>490</v>
      </c>
      <c r="E26" s="106" t="s">
        <v>107</v>
      </c>
      <c r="F26" s="106" t="s">
        <v>107</v>
      </c>
      <c r="G26" s="106" t="s">
        <v>107</v>
      </c>
      <c r="H26" s="106" t="s">
        <v>107</v>
      </c>
      <c r="I26" s="106" t="s">
        <v>107</v>
      </c>
      <c r="J26" s="106" t="s">
        <v>107</v>
      </c>
      <c r="K26" s="106" t="s">
        <v>107</v>
      </c>
      <c r="L26" s="106"/>
      <c r="M26" s="106"/>
      <c r="N26" s="106" t="s">
        <v>107</v>
      </c>
      <c r="O26" s="106"/>
      <c r="P26" s="105"/>
    </row>
    <row r="27" spans="2:19" ht="11.25" customHeight="1" x14ac:dyDescent="0.2">
      <c r="B27" s="105" t="s">
        <v>107</v>
      </c>
      <c r="C27" s="112" t="s">
        <v>107</v>
      </c>
      <c r="D27" s="103" t="s">
        <v>491</v>
      </c>
      <c r="E27" s="106" t="s">
        <v>107</v>
      </c>
      <c r="F27" s="106" t="s">
        <v>107</v>
      </c>
      <c r="G27" s="106" t="s">
        <v>107</v>
      </c>
      <c r="H27" s="106" t="s">
        <v>107</v>
      </c>
      <c r="I27" s="106" t="s">
        <v>107</v>
      </c>
      <c r="J27" s="106" t="s">
        <v>107</v>
      </c>
      <c r="K27" s="106" t="s">
        <v>107</v>
      </c>
      <c r="L27" s="106"/>
      <c r="M27" s="106"/>
      <c r="N27" s="106" t="s">
        <v>107</v>
      </c>
      <c r="O27" s="106"/>
      <c r="P27" s="105"/>
    </row>
    <row r="28" spans="2:19" ht="11.25" customHeight="1" x14ac:dyDescent="0.2">
      <c r="B28" s="105" t="s">
        <v>107</v>
      </c>
      <c r="C28" s="112" t="s">
        <v>107</v>
      </c>
      <c r="D28" s="103" t="s">
        <v>492</v>
      </c>
      <c r="E28" s="106" t="s">
        <v>107</v>
      </c>
      <c r="F28" s="106" t="s">
        <v>107</v>
      </c>
      <c r="G28" s="106" t="s">
        <v>107</v>
      </c>
      <c r="H28" s="106" t="s">
        <v>107</v>
      </c>
      <c r="I28" s="106" t="s">
        <v>107</v>
      </c>
      <c r="J28" s="106" t="s">
        <v>107</v>
      </c>
      <c r="K28" s="106" t="s">
        <v>107</v>
      </c>
      <c r="L28" s="106"/>
      <c r="M28" s="106"/>
      <c r="N28" s="106" t="s">
        <v>107</v>
      </c>
      <c r="O28" s="106"/>
      <c r="P28" s="105"/>
    </row>
    <row r="29" spans="2:19" ht="11.25" customHeight="1" x14ac:dyDescent="0.2">
      <c r="B29" s="105" t="s">
        <v>107</v>
      </c>
      <c r="C29" s="112"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2" t="s">
        <v>107</v>
      </c>
      <c r="C30" s="112"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9" ht="11.25" customHeight="1" x14ac:dyDescent="0.2">
      <c r="B33" s="105"/>
      <c r="C33" s="105"/>
      <c r="D33" s="105" t="s">
        <v>496</v>
      </c>
      <c r="E33" s="106"/>
      <c r="F33" s="106"/>
      <c r="G33" s="106"/>
      <c r="H33" s="106"/>
      <c r="I33" s="106"/>
      <c r="J33" s="106"/>
      <c r="K33" s="106"/>
      <c r="L33" s="106"/>
      <c r="M33" s="106"/>
      <c r="N33" s="106"/>
      <c r="O33" s="106"/>
      <c r="P33" s="105"/>
      <c r="S33" s="102" t="s">
        <v>560</v>
      </c>
    </row>
    <row r="34" spans="2:19" ht="11.25" customHeight="1" x14ac:dyDescent="0.2">
      <c r="B34" s="105"/>
      <c r="C34" s="105"/>
      <c r="D34" s="105" t="s">
        <v>498</v>
      </c>
      <c r="E34" s="106"/>
      <c r="F34" s="106"/>
      <c r="G34" s="106"/>
      <c r="H34" s="106"/>
      <c r="I34" s="106"/>
      <c r="J34" s="106"/>
      <c r="K34" s="106"/>
      <c r="L34" s="106"/>
      <c r="M34" s="106"/>
      <c r="N34" s="106"/>
      <c r="O34" s="106"/>
      <c r="P34" s="105"/>
    </row>
    <row r="35" spans="2:19" ht="11.25" customHeight="1" x14ac:dyDescent="0.2">
      <c r="B35" s="105"/>
      <c r="C35" s="105"/>
      <c r="D35" s="105" t="s">
        <v>499</v>
      </c>
      <c r="E35" s="106"/>
      <c r="F35" s="106"/>
      <c r="G35" s="106"/>
      <c r="H35" s="106"/>
      <c r="I35" s="106"/>
      <c r="J35" s="106"/>
      <c r="K35" s="106"/>
      <c r="L35" s="106"/>
      <c r="M35" s="106"/>
      <c r="N35" s="106"/>
      <c r="O35" s="106"/>
      <c r="P35" s="105"/>
    </row>
    <row r="36" spans="2:19" ht="11.25" customHeight="1" x14ac:dyDescent="0.2">
      <c r="D36" s="102" t="s">
        <v>500</v>
      </c>
    </row>
    <row r="37" spans="2:19" ht="11.25" customHeight="1" x14ac:dyDescent="0.2">
      <c r="D37" s="102" t="s">
        <v>501</v>
      </c>
    </row>
    <row r="38" spans="2:19" ht="11.25" customHeight="1" x14ac:dyDescent="0.2">
      <c r="D38" s="102" t="s">
        <v>502</v>
      </c>
    </row>
    <row r="39" spans="2:19" ht="9.75" customHeight="1" x14ac:dyDescent="0.2"/>
    <row r="40" spans="2:19" ht="9.75" customHeight="1" x14ac:dyDescent="0.2"/>
    <row r="41" spans="2:19" ht="9.75" customHeight="1" x14ac:dyDescent="0.2"/>
    <row r="42" spans="2:19" ht="9.75" customHeight="1" x14ac:dyDescent="0.2"/>
    <row r="43" spans="2:19" ht="9.75" customHeight="1" x14ac:dyDescent="0.2"/>
    <row r="44" spans="2:19" ht="9.75" customHeight="1" x14ac:dyDescent="0.2"/>
    <row r="45" spans="2:19" ht="9.75" customHeight="1" x14ac:dyDescent="0.2"/>
    <row r="46" spans="2:19" ht="9.75" customHeight="1" x14ac:dyDescent="0.2"/>
    <row r="47" spans="2:19" ht="9.75" customHeight="1" x14ac:dyDescent="0.2"/>
    <row r="48" spans="2:19"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formula1>1000</formula1>
    </dataValidation>
    <dataValidation type="list" allowBlank="1" showInputMessage="1" showErrorMessage="1" sqref="O5">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PROGRAMACIÓN_SEGUIMIENTO</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Luis Camilo Sanchez Parra</cp:lastModifiedBy>
  <cp:lastPrinted>2020-03-24T13:06:38Z</cp:lastPrinted>
  <dcterms:created xsi:type="dcterms:W3CDTF">2016-09-13T14:01:46Z</dcterms:created>
  <dcterms:modified xsi:type="dcterms:W3CDTF">2024-04-17T19:44:22Z</dcterms:modified>
</cp:coreProperties>
</file>