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erfil ldguerrero\Documents\5. POAS DARY SSM 2019\1. PLANES OPERATIVOS ANUALES 2019\2. POAS GESTIÓN\JUNIO 2019\Sub_Servicios\"/>
    </mc:Choice>
  </mc:AlternateContent>
  <bookViews>
    <workbookView xWindow="0" yWindow="0" windowWidth="15930" windowHeight="10920"/>
  </bookViews>
  <sheets>
    <sheet name="Metas_Magnitud" sheetId="2" r:id="rId1"/>
    <sheet name="Anualización" sheetId="10" r:id="rId2"/>
    <sheet name="HV 1" sheetId="3" r:id="rId3"/>
    <sheet name="ACT_HV1" sheetId="7" r:id="rId4"/>
    <sheet name="HV 2" sheetId="4" r:id="rId5"/>
    <sheet name="ACT_HV2" sheetId="8" r:id="rId6"/>
    <sheet name="HV 3" sheetId="5" r:id="rId7"/>
    <sheet name="ACT_HV3" sheetId="9" r:id="rId8"/>
    <sheet name="HV_4 MIPG" sheetId="1" r:id="rId9"/>
    <sheet name="ACT 4_MIPG" sheetId="6" r:id="rId10"/>
  </sheets>
  <externalReferences>
    <externalReference r:id="rId11"/>
  </externalReferences>
  <definedNames>
    <definedName name="a" localSheetId="5">#REF!</definedName>
    <definedName name="a" localSheetId="7">#REF!</definedName>
    <definedName name="a">#REF!</definedName>
    <definedName name="_xlnm.Print_Area" localSheetId="2">'HV 1'!$A$1:$I$60</definedName>
    <definedName name="_xlnm.Print_Area" localSheetId="4">'HV 2'!$A$1:$I$60</definedName>
    <definedName name="_xlnm.Print_Area" localSheetId="6">'HV 3'!$A$1:$I$60</definedName>
    <definedName name="CONDICION_POBLACIONAL">[1]Variables!$C$1:$C$24</definedName>
    <definedName name="GRUPO_ETAREO">[1]Variables!$A$1:$A$8</definedName>
    <definedName name="GRUPO_ETAREOS" localSheetId="9">#REF!</definedName>
    <definedName name="GRUPO_ETAREOS" localSheetId="3">#REF!</definedName>
    <definedName name="GRUPO_ETAREOS" localSheetId="5">#REF!</definedName>
    <definedName name="GRUPO_ETAREOS" localSheetId="7">#REF!</definedName>
    <definedName name="GRUPO_ETAREOS" localSheetId="2">#REF!</definedName>
    <definedName name="GRUPO_ETAREOS" localSheetId="4">#REF!</definedName>
    <definedName name="GRUPO_ETAREOS" localSheetId="6">#REF!</definedName>
    <definedName name="GRUPO_ETAREOS" localSheetId="8">#REF!</definedName>
    <definedName name="GRUPO_ETAREOS">#REF!</definedName>
    <definedName name="GRUPO_ETARIO" localSheetId="9">#REF!</definedName>
    <definedName name="GRUPO_ETARIO" localSheetId="3">#REF!</definedName>
    <definedName name="GRUPO_ETARIO" localSheetId="5">#REF!</definedName>
    <definedName name="GRUPO_ETARIO" localSheetId="7">#REF!</definedName>
    <definedName name="GRUPO_ETARIO" localSheetId="2">#REF!</definedName>
    <definedName name="GRUPO_ETARIO" localSheetId="4">#REF!</definedName>
    <definedName name="GRUPO_ETARIO" localSheetId="6">#REF!</definedName>
    <definedName name="GRUPO_ETARIO" localSheetId="8">#REF!</definedName>
    <definedName name="GRUPO_ETARIO">#REF!</definedName>
    <definedName name="GRUPO_ETNICO" localSheetId="9">#REF!</definedName>
    <definedName name="GRUPO_ETNICO" localSheetId="3">#REF!</definedName>
    <definedName name="GRUPO_ETNICO" localSheetId="5">#REF!</definedName>
    <definedName name="GRUPO_ETNICO" localSheetId="7">#REF!</definedName>
    <definedName name="GRUPO_ETNICO" localSheetId="2">#REF!</definedName>
    <definedName name="GRUPO_ETNICO" localSheetId="4">#REF!</definedName>
    <definedName name="GRUPO_ETNICO" localSheetId="6">#REF!</definedName>
    <definedName name="GRUPO_ETNICO" localSheetId="8">#REF!</definedName>
    <definedName name="GRUPO_ETNICO">#REF!</definedName>
    <definedName name="GRUPOETNICO" localSheetId="9">#REF!</definedName>
    <definedName name="GRUPOETNICO" localSheetId="3">#REF!</definedName>
    <definedName name="GRUPOETNICO" localSheetId="5">#REF!</definedName>
    <definedName name="GRUPOETNICO" localSheetId="7">#REF!</definedName>
    <definedName name="GRUPOETNICO" localSheetId="2">#REF!</definedName>
    <definedName name="GRUPOETNICO" localSheetId="4">#REF!</definedName>
    <definedName name="GRUPOETNICO" localSheetId="6">#REF!</definedName>
    <definedName name="GRUPOETNICO" localSheetId="8">#REF!</definedName>
    <definedName name="GRUPOETNICO">#REF!</definedName>
    <definedName name="GRUPOETNICO1" localSheetId="5">#REF!</definedName>
    <definedName name="GRUPOETNICO1" localSheetId="7">#REF!</definedName>
    <definedName name="GRUPOETNICO1">#REF!</definedName>
    <definedName name="GRUPOS_ETNICOS">[1]Variables!$H$1:$H$8</definedName>
    <definedName name="LOCALIDAD" localSheetId="9">#REF!</definedName>
    <definedName name="LOCALIDAD" localSheetId="3">#REF!</definedName>
    <definedName name="LOCALIDAD" localSheetId="5">#REF!</definedName>
    <definedName name="LOCALIDAD" localSheetId="7">#REF!</definedName>
    <definedName name="LOCALIDAD" localSheetId="2">#REF!</definedName>
    <definedName name="LOCALIDAD" localSheetId="4">#REF!</definedName>
    <definedName name="LOCALIDAD" localSheetId="6">#REF!</definedName>
    <definedName name="LOCALIDAD" localSheetId="8">#REF!</definedName>
    <definedName name="LOCALIDAD">#REF!</definedName>
    <definedName name="LOCALIZACION" localSheetId="9">#REF!</definedName>
    <definedName name="LOCALIZACION" localSheetId="3">#REF!</definedName>
    <definedName name="LOCALIZACION" localSheetId="5">#REF!</definedName>
    <definedName name="LOCALIZACION" localSheetId="7">#REF!</definedName>
    <definedName name="LOCALIZACION" localSheetId="2">#REF!</definedName>
    <definedName name="LOCALIZACION" localSheetId="4">#REF!</definedName>
    <definedName name="LOCALIZACION" localSheetId="6">#REF!</definedName>
    <definedName name="LOCALIZACION" localSheetId="8">#REF!</definedName>
    <definedName name="LOCALIZA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4" l="1"/>
  <c r="H30" i="4" s="1"/>
  <c r="I30" i="4" s="1"/>
  <c r="G33" i="4"/>
  <c r="G36" i="4"/>
  <c r="G39" i="4"/>
  <c r="G30" i="4"/>
  <c r="L12" i="10"/>
  <c r="L13" i="10"/>
  <c r="C10" i="8" l="1"/>
  <c r="F39" i="5" l="1"/>
  <c r="F36" i="5"/>
  <c r="F33" i="5"/>
  <c r="F30" i="5"/>
  <c r="C10" i="7" l="1"/>
  <c r="C10" i="9"/>
  <c r="C10" i="6"/>
  <c r="Q23" i="2"/>
  <c r="Q22" i="2"/>
  <c r="N23" i="2"/>
  <c r="N22" i="2"/>
  <c r="K23" i="2"/>
  <c r="K22" i="2"/>
  <c r="H23" i="2"/>
  <c r="H22" i="2"/>
  <c r="S23" i="2"/>
  <c r="R23" i="2"/>
  <c r="P23" i="2"/>
  <c r="O23" i="2"/>
  <c r="M23" i="2"/>
  <c r="L23" i="2"/>
  <c r="J23" i="2"/>
  <c r="I23" i="2"/>
  <c r="G19" i="2"/>
  <c r="T23" i="2" l="1"/>
  <c r="I15" i="9"/>
  <c r="G15" i="9"/>
  <c r="E15" i="9"/>
  <c r="D15" i="9"/>
  <c r="I15" i="8"/>
  <c r="G15" i="8"/>
  <c r="E15" i="8"/>
  <c r="D15" i="8"/>
  <c r="I15" i="7"/>
  <c r="G15" i="7"/>
  <c r="E15" i="7"/>
  <c r="D15" i="7"/>
  <c r="G23" i="2"/>
  <c r="G22" i="2"/>
  <c r="F22" i="2"/>
  <c r="E22" i="2"/>
  <c r="I15" i="6"/>
  <c r="G15" i="6"/>
  <c r="E15" i="6"/>
  <c r="D15" i="6"/>
  <c r="G39" i="5"/>
  <c r="G36" i="5"/>
  <c r="G33" i="5"/>
  <c r="H30" i="5"/>
  <c r="I30" i="5" s="1"/>
  <c r="G30" i="5"/>
  <c r="D30" i="5"/>
  <c r="D33" i="5" s="1"/>
  <c r="D33" i="4"/>
  <c r="F30" i="4"/>
  <c r="F33" i="4" s="1"/>
  <c r="F36" i="4" s="1"/>
  <c r="F39" i="4" s="1"/>
  <c r="G39" i="3"/>
  <c r="F39" i="3"/>
  <c r="G36" i="3"/>
  <c r="F36" i="3"/>
  <c r="G33" i="3"/>
  <c r="F33" i="3"/>
  <c r="D33" i="3"/>
  <c r="G30" i="3"/>
  <c r="F30" i="3"/>
  <c r="D30" i="3"/>
  <c r="Q24" i="2"/>
  <c r="N24" i="2"/>
  <c r="K24" i="2"/>
  <c r="H24" i="2"/>
  <c r="S22" i="2"/>
  <c r="R22" i="2"/>
  <c r="P22" i="2"/>
  <c r="O22" i="2"/>
  <c r="M22" i="2"/>
  <c r="L22" i="2"/>
  <c r="J22" i="2"/>
  <c r="I22" i="2"/>
  <c r="H20" i="2"/>
  <c r="G20" i="2"/>
  <c r="U19" i="2"/>
  <c r="S19" i="2"/>
  <c r="R19" i="2"/>
  <c r="Q19" i="2"/>
  <c r="P19" i="2"/>
  <c r="O19" i="2"/>
  <c r="N19" i="2"/>
  <c r="M19" i="2"/>
  <c r="L19" i="2"/>
  <c r="K19" i="2"/>
  <c r="J19" i="2"/>
  <c r="I19" i="2"/>
  <c r="I21" i="2" s="1"/>
  <c r="H19" i="2"/>
  <c r="F19" i="2"/>
  <c r="E19" i="2"/>
  <c r="S17" i="2"/>
  <c r="R17" i="2"/>
  <c r="Q17" i="2"/>
  <c r="P17" i="2"/>
  <c r="O17" i="2"/>
  <c r="N17" i="2"/>
  <c r="M17" i="2"/>
  <c r="L17" i="2"/>
  <c r="K17" i="2"/>
  <c r="J17" i="2"/>
  <c r="I17" i="2"/>
  <c r="H17" i="2"/>
  <c r="G17" i="2"/>
  <c r="U16" i="2"/>
  <c r="S16" i="2"/>
  <c r="S18" i="2" s="1"/>
  <c r="R16" i="2"/>
  <c r="R18" i="2" s="1"/>
  <c r="Q16" i="2"/>
  <c r="Q18" i="2" s="1"/>
  <c r="P16" i="2"/>
  <c r="P18" i="2" s="1"/>
  <c r="O16" i="2"/>
  <c r="O18" i="2" s="1"/>
  <c r="N16" i="2"/>
  <c r="N18" i="2" s="1"/>
  <c r="M16" i="2"/>
  <c r="L16" i="2"/>
  <c r="L18" i="2" s="1"/>
  <c r="K16" i="2"/>
  <c r="J16" i="2"/>
  <c r="J18" i="2" s="1"/>
  <c r="I16" i="2"/>
  <c r="I18" i="2" s="1"/>
  <c r="H16" i="2"/>
  <c r="G16" i="2"/>
  <c r="F16" i="2"/>
  <c r="E16" i="2"/>
  <c r="S15" i="2"/>
  <c r="R15" i="2"/>
  <c r="P15" i="2"/>
  <c r="O15" i="2"/>
  <c r="M15" i="2"/>
  <c r="L15" i="2"/>
  <c r="J15" i="2"/>
  <c r="I15" i="2"/>
  <c r="H14" i="2"/>
  <c r="G14" i="2"/>
  <c r="U13" i="2"/>
  <c r="Q13" i="2"/>
  <c r="N13" i="2"/>
  <c r="K13" i="2"/>
  <c r="H13" i="2"/>
  <c r="G13" i="2"/>
  <c r="F13" i="2"/>
  <c r="E13" i="2"/>
  <c r="C12" i="10" s="1"/>
  <c r="C7" i="2"/>
  <c r="D7" i="10" s="1"/>
  <c r="G39" i="1"/>
  <c r="G36" i="1"/>
  <c r="G33" i="1"/>
  <c r="G30" i="1"/>
  <c r="F30" i="1"/>
  <c r="F33" i="1" s="1"/>
  <c r="F36" i="1" s="1"/>
  <c r="F39" i="1" s="1"/>
  <c r="D30" i="1"/>
  <c r="H36" i="4" l="1"/>
  <c r="I36" i="4" s="1"/>
  <c r="H33" i="4"/>
  <c r="I33" i="4" s="1"/>
  <c r="K18" i="2"/>
  <c r="H18" i="2"/>
  <c r="H30" i="3"/>
  <c r="I30" i="3" s="1"/>
  <c r="K15" i="2"/>
  <c r="Q15" i="2"/>
  <c r="H39" i="5"/>
  <c r="I39" i="5" s="1"/>
  <c r="H33" i="5"/>
  <c r="I33" i="5" s="1"/>
  <c r="L21" i="2"/>
  <c r="M24" i="2"/>
  <c r="T13" i="2"/>
  <c r="M18" i="2"/>
  <c r="T17" i="2"/>
  <c r="T19" i="2"/>
  <c r="J21" i="2"/>
  <c r="L24" i="2"/>
  <c r="M21" i="2"/>
  <c r="O24" i="2"/>
  <c r="O21" i="2"/>
  <c r="I24" i="2"/>
  <c r="P24" i="2"/>
  <c r="P21" i="2"/>
  <c r="J24" i="2"/>
  <c r="T16" i="2"/>
  <c r="H15" i="2"/>
  <c r="K21" i="2"/>
  <c r="R21" i="2"/>
  <c r="R24" i="2"/>
  <c r="T22" i="2"/>
  <c r="T24" i="2" s="1"/>
  <c r="L15" i="10" s="1"/>
  <c r="S24" i="2"/>
  <c r="N21" i="2"/>
  <c r="T20" i="2"/>
  <c r="S21" i="2" s="1"/>
  <c r="H21" i="2"/>
  <c r="Q21" i="2"/>
  <c r="N15" i="2"/>
  <c r="T14" i="2"/>
  <c r="H33" i="3"/>
  <c r="I33" i="3" s="1"/>
  <c r="D36" i="3"/>
  <c r="H33" i="1"/>
  <c r="I33" i="1" s="1"/>
  <c r="H30" i="1"/>
  <c r="I30" i="1" s="1"/>
  <c r="H39" i="4" l="1"/>
  <c r="I39" i="4" s="1"/>
  <c r="T18" i="2"/>
  <c r="H36" i="5"/>
  <c r="I36" i="5" s="1"/>
  <c r="T15" i="2"/>
  <c r="T21" i="2"/>
  <c r="L14" i="10" s="1"/>
  <c r="D39" i="3"/>
  <c r="H39" i="3" s="1"/>
  <c r="I39" i="3" s="1"/>
  <c r="H36" i="3"/>
  <c r="I36" i="3" s="1"/>
  <c r="H39" i="1"/>
  <c r="I39" i="1" s="1"/>
  <c r="H36" i="1"/>
  <c r="I36" i="1" s="1"/>
</calcChain>
</file>

<file path=xl/comments1.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4.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<sst xmlns="http://schemas.openxmlformats.org/spreadsheetml/2006/main" count="771" uniqueCount="255">
  <si>
    <t>Producto</t>
  </si>
  <si>
    <t>PROCESO DIRECCIONAMIENTO ESTRATÉGICO</t>
  </si>
  <si>
    <t>Proceso</t>
  </si>
  <si>
    <t>Formato de Hoja de Vida Indicador</t>
  </si>
  <si>
    <t>Actividad</t>
  </si>
  <si>
    <t xml:space="preserve">CODIGO: PE01-PR01-F03 </t>
  </si>
  <si>
    <t>HOJA DE VIDA INDICADOR</t>
  </si>
  <si>
    <t>SECRETARÍA DISTRITAL DE MOVILIDAD</t>
  </si>
  <si>
    <t>SECCIÓN 1. Identificación del Indicador</t>
  </si>
  <si>
    <t>Constante</t>
  </si>
  <si>
    <t xml:space="preserve">1. Código Meta </t>
  </si>
  <si>
    <t>N/A</t>
  </si>
  <si>
    <t xml:space="preserve">2.  Descripción Meta </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</si>
  <si>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</si>
  <si>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</si>
  <si>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</si>
  <si>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</si>
  <si>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</si>
  <si>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</si>
  <si>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</si>
  <si>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</si>
  <si>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</si>
  <si>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</si>
  <si>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</si>
  <si>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</si>
  <si>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</si>
  <si>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</si>
  <si>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</si>
  <si>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</si>
  <si>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 xml:space="preserve">7. Prestar servicios eficientes, oportunos y de calidad a la ciudadanía, tanto en gestión como en trámites de la movilidad </t>
  </si>
  <si>
    <t>11. Meta Producto</t>
  </si>
  <si>
    <t>SI</t>
  </si>
  <si>
    <t>12. Nombre del indicador</t>
  </si>
  <si>
    <t>Cumplimiento del MIPG</t>
  </si>
  <si>
    <t>13. Tipología</t>
  </si>
  <si>
    <t>Eficacia</t>
  </si>
  <si>
    <t>Anual</t>
  </si>
  <si>
    <t>14. Fecha de programación</t>
  </si>
  <si>
    <t>Enero de 2019</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</si>
  <si>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</si>
  <si>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</si>
  <si>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</si>
  <si>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</si>
  <si>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</si>
  <si>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</si>
  <si>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Registros administrativos. </t>
  </si>
  <si>
    <t>Mensual</t>
  </si>
  <si>
    <t xml:space="preserve">2. Fomentar la cultura ciudadana y el respeto entre todos los usuarios de todas las formas de transporte, protegiendo en especial los actores vulnerables y los modos activos </t>
  </si>
  <si>
    <t>18. Fórmula de Cálculo</t>
  </si>
  <si>
    <t>(Total actividades ejecutadas / Total actividades programadas)*100</t>
  </si>
  <si>
    <t>3. Propender por la sostenibilidad ambiental, económica y social de la movilidad en una visión integral de planeación de ciudad y movilidad</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</si>
  <si>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</si>
  <si>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</si>
  <si>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</si>
  <si>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</si>
  <si>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</si>
  <si>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</si>
  <si>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</si>
  <si>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</si>
  <si>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 xml:space="preserve">Total actividades ejecutadas </t>
  </si>
  <si>
    <t>Total actividades programadas</t>
  </si>
  <si>
    <t>Efectividad</t>
  </si>
  <si>
    <t xml:space="preserve">6. Proveer un ecosistema adecuado para la innovación y adopción  de nuevas y mejores tecnologías de movilidad y de información y comunicación </t>
  </si>
  <si>
    <t>21. Unidad de medida (de la variable)</t>
  </si>
  <si>
    <t>Cantidad</t>
  </si>
  <si>
    <t>22. Descripción de la variable</t>
  </si>
  <si>
    <t>Corresponde a las actividades del Modelo Integrado de Planeación y Gestión - MIPG efectivamente realizadas y evidenciadas.</t>
  </si>
  <si>
    <t>8. Contar con un excelente equipo humano y condiciones laborales que hagan de la Secretaría Distrital de Movilidad un lugar atractivo para trabajar y desarrollarse profesionalmente</t>
  </si>
  <si>
    <t>23. Inicio de la Serie</t>
  </si>
  <si>
    <t>25. Línea base</t>
  </si>
  <si>
    <t>N.A.</t>
  </si>
  <si>
    <t>24. Fin de la Serie</t>
  </si>
  <si>
    <t>Diciembre de 2019</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</si>
  <si>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</si>
  <si>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</si>
  <si>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</si>
  <si>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</si>
  <si>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</si>
  <si>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</si>
  <si>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</si>
  <si>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</si>
  <si>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</si>
  <si>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</si>
  <si>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</si>
  <si>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</si>
  <si>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</si>
  <si>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</si>
  <si>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</si>
  <si>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</si>
  <si>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</si>
  <si>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</si>
  <si>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</si>
  <si>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</si>
  <si>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</si>
  <si>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</si>
  <si>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</si>
  <si>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</si>
  <si>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</si>
  <si>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</si>
  <si>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</si>
  <si>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</si>
  <si>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</si>
  <si>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</si>
  <si>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</si>
  <si>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</si>
  <si>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</si>
  <si>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</si>
  <si>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</si>
  <si>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</si>
  <si>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</si>
  <si>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</si>
  <si>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</si>
  <si>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</si>
  <si>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</si>
  <si>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</si>
  <si>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</si>
  <si>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</si>
  <si>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</si>
  <si>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</si>
  <si>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</si>
  <si>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</si>
  <si>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</si>
  <si>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</si>
  <si>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</si>
  <si>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</si>
  <si>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</si>
  <si>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</si>
  <si>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</si>
  <si>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</si>
  <si>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</si>
  <si>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</si>
  <si>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</si>
  <si>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</si>
  <si>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</si>
  <si>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</si>
  <si>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</si>
  <si>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</si>
  <si>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</si>
  <si>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</si>
  <si>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</si>
  <si>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</si>
  <si>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</si>
  <si>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Expedir los actos administrativos que impulsan procesalmente las investigaciones administrativas por infracciones a las normas de transporte público</t>
  </si>
  <si>
    <t>Enero 2019</t>
  </si>
  <si>
    <t>(No. de actos administrativos que impulsan procesalmente las investigaciones expedidos   / No. investigaciones administrativas  que se encuentren en trámite  a 31 de diciembre de la vigencia inmediatamente anterior)*100</t>
  </si>
  <si>
    <t>No. De actos administrativos que impulsan procesalmente las investigaciones administrativas por infracciones a las normas de transporte público, respecto de las investigaciones en trámite a 31 de diciembre de la vigencia inmediatamente anterior</t>
  </si>
  <si>
    <t>No. investigaciones administrativas  que se encuentren en trámite  a 31 de diciembre de la vigencia inmediatamente anterior</t>
  </si>
  <si>
    <t xml:space="preserve">Cantidad </t>
  </si>
  <si>
    <t>Son todos los actos y actuaciones administrativas que se expidan y que impulsen procesalmente las investigaciones administrativas por infracción a las nomas de transporte público</t>
  </si>
  <si>
    <t>% de meta programado</t>
  </si>
  <si>
    <t xml:space="preserve">Edwin Felipe Vélez Cuervo o María Margarita Gómez Escobar </t>
  </si>
  <si>
    <t xml:space="preserve">Juan Carlos Espeleta Sánchez </t>
  </si>
  <si>
    <t xml:space="preserve">Diana Vidal Caicedo </t>
  </si>
  <si>
    <t>% meta programada</t>
  </si>
  <si>
    <t xml:space="preserve">Se materializan los  principios de legalidad y  celeridad de las actuaciones administrativas mediante los pronunciamientos que en derecho correspondan respecto de los informes de infracción de transporte, quejas y/o reportes.  </t>
  </si>
  <si>
    <t xml:space="preserve">Juan Carlos Espeleta Sanchez </t>
  </si>
  <si>
    <t xml:space="preserve">Investigaciones administrativas resueltas de fondo y cuyos hechos hayan acaeciedo en la  antepenúltima vigencia y que se encuentren en trámite. </t>
  </si>
  <si>
    <t>(No. de investigaciones administrativas resueltas de fondo / No. de investigaciones cuyos hechos hayan acaecido en la antepenúltima vigencia y que se encuentren en trámite)*100</t>
  </si>
  <si>
    <t>No. de investigaciones administrativas resueltas de fondo.</t>
  </si>
  <si>
    <t xml:space="preserve">No. de investigaciones cuyos hechos hayan acaecido en la antepenúltima  vigencia y que se encuentren en trámite al inciar la presente vigencia. </t>
  </si>
  <si>
    <t xml:space="preserve">Son las investigaciones en las cuales se expide el acto administrativo de fondo, resolviendo en primera instancia la actuación administrativa  sancionando, absolviendo, cerrando o todas aquellas que pongan fin al proceso. </t>
  </si>
  <si>
    <t xml:space="preserve">Son el número de investigaciones administrativas cuyos hechos acaecieron  en la antepenúltima vigencia y que se encuentran en trámite, es decir, respecto de las mismas  no se ha expedido un acto administrativo de fondo que haya adquirido firmeza. </t>
  </si>
  <si>
    <t>% META  PROGRAMADA</t>
  </si>
  <si>
    <r>
      <t>Formato de Anexo de Ac</t>
    </r>
    <r>
      <rPr>
        <b/>
        <sz val="10"/>
        <color indexed="8"/>
        <rFont val="Arial"/>
        <family val="2"/>
      </rPr>
      <t>tividades</t>
    </r>
  </si>
  <si>
    <t>CODIGO Y NOMBRE DEL PROYECTO DE INVERSIÓN O DEL POA SIN INVERSIÓN</t>
  </si>
  <si>
    <t>SUBSECRETARÍA RESPONSABLE:</t>
  </si>
  <si>
    <t>ORDENADOR DEL GASTO:</t>
  </si>
  <si>
    <t xml:space="preserve">Dra. Diana Vidal </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</si>
  <si>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</si>
  <si>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</si>
  <si>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</si>
  <si>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</si>
  <si>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</si>
  <si>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</si>
  <si>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</si>
  <si>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</si>
  <si>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</si>
  <si>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</si>
  <si>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</si>
  <si>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</si>
  <si>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Dimensión evaluación de resultados</t>
  </si>
  <si>
    <t>N.A</t>
  </si>
  <si>
    <t>TOTAL MAGNITUD VIGENCIA</t>
  </si>
  <si>
    <r>
      <t>Sección No. 1: PROGRAMACIÓN  VIGENCIA _</t>
    </r>
    <r>
      <rPr>
        <b/>
        <u/>
        <sz val="11"/>
        <color indexed="56"/>
        <rFont val="Calibri"/>
        <family val="2"/>
      </rPr>
      <t>2019</t>
    </r>
  </si>
  <si>
    <t>SEGUIMIENTO PLAN OPERATIVO ANUAL - POA                                         VIGENCIA:2019</t>
  </si>
  <si>
    <t xml:space="preserve">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</si>
  <si>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</si>
  <si>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</si>
  <si>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t>
  </si>
  <si>
    <t>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</si>
  <si>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Subdirección de Control e Investigaciones de Transporte Público</t>
  </si>
  <si>
    <t xml:space="preserve">Corresponde a las actividades registradas en cada componente del Modelo Integrado de Planeación y Gestión - MIPG donde participa la Subdirección de Control e Investigaciones de Transporte Público, de conformidad con el anexo de actividades de este indicador. </t>
  </si>
  <si>
    <t>POA sin inversión de la Subdirección de Control e Investigaciones de Transporte Público</t>
  </si>
  <si>
    <t>Subsecretaría de Servicios a la Ciudadanía</t>
  </si>
  <si>
    <t>4. Realizar el 100% de las actividades programadas en el Modelo Integrado de Planeación y Gestión - MIPG de la vigencia, por la Subdirección de Control e Investigaciones al Transporte Público</t>
  </si>
  <si>
    <t xml:space="preserve">Verificar el cumplimiento de los compromisos adquiridos por la Subdirección de Control e Investigaciones al Transporte Público en el Modelo Integrado de Planeación y Gestión - MIPG de la vigencia.
</t>
  </si>
  <si>
    <t>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</si>
  <si>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PM05</t>
  </si>
  <si>
    <t xml:space="preserve">2 y 26 </t>
  </si>
  <si>
    <t xml:space="preserve">Para la vigencia 2019, no se incrementa el valor de la meta, toda vez que, se presentan circunstancias entre otras como: Aumento de las funciones asignadas a la Subdirección como resultado del  rediseño institucional (Decreto No. 672 de 2018), incremento de los informes,  reportes y/o quejas,   necesidad de requerimientos previos a la apertura de la investigación administrativa, etc.,  afectando o incidiendo en el cumplimiento de la meta, razones para mantener el valor de la meta señalado. </t>
  </si>
  <si>
    <t>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</si>
  <si>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 xml:space="preserve">Actos administrativos expedidos respecto de  los informes de infracción de transporte, quejas, reportes, visitas administrativas y/o chequeos documentales  allegados  y que sean competencia de la Subdirección de Control e Investigaciones de Transporte Público. </t>
  </si>
  <si>
    <t>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</si>
  <si>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</si>
  <si>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 xml:space="preserve">No. de actos administrativos expedidos  respecto de los informes de infracción de transporte, quejas, reportes, visitas administrativas y/o chequeos documentales </t>
  </si>
  <si>
    <t xml:space="preserve">No.  de informes de informes de infracción de transporte, quejas, reportes, visitas administrativas y/o chequeos documentales </t>
  </si>
  <si>
    <t xml:space="preserve">Son los actos administrativos que se suscriban por el Subdirector donde se haga el pronunciamiento jurídico frente a los informes de infracción de transporte, quejas, reportes, visitas administrativas y/o chequeos documentales </t>
  </si>
  <si>
    <t xml:space="preserve">Corresponde al total de los informes de infracción de transporte, quejas, reportes, visitas administrativas y/o chequeos documentales , que sean competencia de la Subdirección.  </t>
  </si>
  <si>
    <t>Expedir los actos adminsitrativos que en derecho correspondan de conformidad con la normatividad vigente y la competencia de la Subdirección</t>
  </si>
  <si>
    <t>VERSIÓN: 1.0</t>
  </si>
  <si>
    <t>VERSIÓN 1.0</t>
  </si>
  <si>
    <t>CÓDIGO: PE01-PR01-F07</t>
  </si>
  <si>
    <t xml:space="preserve">SISTEMA INTEGRADO DE GESTION DISTRITAL BAJO EL ESTÁNDAR MIPG
</t>
  </si>
  <si>
    <t>Formato de programación y seguimiento al Plan Operativo Anual de gestión sin inversión</t>
  </si>
  <si>
    <t>Código: PE01-PR01-F02</t>
  </si>
  <si>
    <t>Versión: 1.0</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</si>
  <si>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</si>
  <si>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</si>
  <si>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</si>
  <si>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</si>
  <si>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</si>
  <si>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</si>
  <si>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</si>
  <si>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</si>
  <si>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</si>
  <si>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</si>
  <si>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</si>
  <si>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</si>
  <si>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</si>
  <si>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SISTEMA INTEGRADO DE GESTION DISTRITAL BAJO EL ESTÁNDAR MIPG</t>
  </si>
  <si>
    <t>SISTEMA INTEGRADO DE GESTION DISTRITAL  BAJO EL ESTÁNDAR MIPG</t>
  </si>
  <si>
    <t xml:space="preserve">1. Impulsar procesalmente el 70% de las investigaciones administrativas por infracción a las normas de transporte público que se encuentren en trámite al  31 de diciembre de la vigencia inmediatamente anterior. </t>
  </si>
  <si>
    <t>En razón del aumento de funciones asignadas a la Subdirección de Control e Investigaciones al Transporte Público como consecuencia del rediseño institucional (Decreto No. 672 de 2018)  y al incremento de las investigaciones administrativas, se hace necesario reducir la magnitud de la meta</t>
  </si>
  <si>
    <t xml:space="preserve">Dar el oportuno impulso procesal respecto de las investigaciones administrativas por presunta violación a las normas de transporte público  en curso. </t>
  </si>
  <si>
    <t>Expedir los actos administrativos que en derecho correspondan de conformidad con la normatividad vigente y la competencia de la Subdirección</t>
  </si>
  <si>
    <t xml:space="preserve">Ana María Corredor Yunis /                                                                                                                                                         
Juan Carlos Espeleta Sánchez </t>
  </si>
  <si>
    <t xml:space="preserve">Ana Maria Corredor Yunis /                                                                                                                                                         
Juan Carlos Espeleta Sánchez </t>
  </si>
  <si>
    <t xml:space="preserve">La confianza percibida al materializarse los  principios de legalidad, eficacia, economía y  celeridad,  con las decisiones oportunas que se profirieran de fondo.  </t>
  </si>
  <si>
    <t xml:space="preserve">La Subdirección de Control e Investigaciones al Transporte Público, presentó el informe de gestión y de resultados en el cual incluyó detalladamente aspectos como: Principales logros, planta de personal, concpeto general, conclusiones y recomendaciones para la vigencia 2019.  </t>
  </si>
  <si>
    <t>La Subdirección de Control e Investigaciones al Transporte Público, presentó el informe de gestión y de resultados  correspondiente a la vigencia 2018.</t>
  </si>
  <si>
    <t xml:space="preserve">La Subdirección de Control e Investigaciones al Transporte Público, presentó el informe de gestión y de resultados correspondiente a la vigencia 2018 en el cual incluyó detalladamente aspectos como: Principales logros, planta de personal, concepto general, conclusiones y recomendaciones para la vigencia 2019.  </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</si>
  <si>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</si>
  <si>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</si>
  <si>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n.a</t>
  </si>
  <si>
    <t>La Subdirección de Control e Investigaciones al Transporte Público respecto de (2.089) investigaciones administrativas en trámite a 31 de diciembre de 2018, profirió (578) actos administrativos que impulsan procesalmente las mismas, alcanzando un importante porcentaje de ejecución respecto del valor de la meta programada</t>
  </si>
  <si>
    <t xml:space="preserve">
La Subdirección de Control e Investigaciones de Transporte Público, durante el segundo trimestre de la vigencia 2019, impulsó procesalmente las investigaciones administrativas por presunta violación a las normas de transporte público, profiriendo un importante número de actos administrativos contribuyendo no solo al cumplimiento de la meta sino a la materialización del principio de celeridad en las actuaciones administrativas. El cumplimiento de la meta se podrá alcanzar al finalizar la vigencia.
</t>
  </si>
  <si>
    <t xml:space="preserve">La Subdirección de Control e Investigaciones de Transporte Público durante el segundo trimestre de la vigencia 2019, profirió un importante número de actos administrativos respecto de los reportes allegados que son de su competencia, sin embargo, se presentaron circunstancias que sin duda afectan negativamente su ejecución. (incremento de los informes de infracción, pronunciamiento del Consejo de Estado y contratación de personal) 
</t>
  </si>
  <si>
    <t>Durante el segundo semestre de 2019 se impactó negativamente la ejecución del indicador, entre otras, por las siguientes circunstancias: 1. Incremento de los Informes únicos de Infracción de transporte en un 150% como resultado del control en vía (operativos) realizados por la Policía. 2. Ausencia o insuficiencia del personal en razón del proceso de contratación de presentación de servicios. 3.  Concepto  respecto de la Resolución 10800 de 2003 (Codificación a las infracciones) proferido por la Sala de Consulta y Servicio Civil del Consejo de Estado Consejero Ponente Germán Bula Escobar, el cual, una vez conocido por la Subdirección de Control e Investigaciones al Transporte Público en aras de prever el daño antijurídico y demás sanciones, adelanta mesas de trabajo con la finalidad de disponer de un criterio jurídico avalado institucionalmente, previo a proferir actos administrativos originados en la Resolución No. 10800 de 2003. La meta programada se alcanzará al finalizar la vigencia.</t>
  </si>
  <si>
    <t>Este indicador reporta una notoria e importante ejecución en el segundo trimestre de la vigencia 2019, incrementándose la expedición de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</si>
  <si>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El cumplimiento de la meta programada se alcanza al finalizar la vigencia, sin embargo,la ejecución del segundo trimentre representa un importante logro de la Subdirección el incremento en el número de actos administrativos proferidos que resuelven de fondo las investigaciones administrativas que se encuentran en trámite y cuyos hechos datan del año 2016, constituyendo prioridad de la Subdirección de Control e Investigaciones al Transporte Público orientada a  prever la ocurrencia del fenómeno jurídico de la caducidad de la facultad sancionatoria.</t>
  </si>
  <si>
    <t xml:space="preserve"> La Subdirección de Control e Investigaciones de Transporte Público durante el segundo trimestre de la vigencia 2019, profirió un importante número de actos administrativos respecto de los reportes allegados que son de su competencia, sin embargo, se presentaron circunstancias que sin duda afectan negativamente su ejecución. (incremento de los informes de infracción, pronunciamiento del Consejo de Estado y contratación de personal) 
</t>
  </si>
  <si>
    <t xml:space="preserve"> Este indicador reporta una notoria e importante ejecución en el segundo trimestre de la vigencia 2019, incrementándose la expedición de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</si>
  <si>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OBJETIVO ESTRATÉGICO Y DE CALIDAD</t>
  </si>
  <si>
    <t>Realizar el informe de gestión de la vigencia 2018, el cual dadá las bases para la programación de metas para 2019</t>
  </si>
  <si>
    <t>Fue realizado en el mes de enero de 2019,  obdece a lo requerido en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</si>
</sst>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 #,##0.00_ ;_ * \-#,##0.00_ ;_ * &quot;-&quot;??_ ;_ @_ "/>
    <numFmt numFmtId="165" formatCode="0.0%"/>
    <numFmt numFmtId="166" formatCode="0.0"/>
    <numFmt numFmtId="167" formatCode="_(* #,##0.00_);_(* \(#,##0.00\);_(* &quot;-&quot;??_);_(@_)"/>
    <numFmt numFmtId="168" formatCode="_(* #,##0_);_(* \(#,##0\);_(* &quot;-&quot;??_);_(@_)"/>
    <numFmt numFmtId="169" formatCode="#,##0_ ;\-#,##0\ "/>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sz val="9"/>
      <color theme="0" tint="-0.14999847407452621"/>
      <name val="Arial"/>
      <family val="2"/>
    </font>
    <font>
      <b/>
      <sz val="11"/>
      <color theme="1"/>
      <name val="Arial"/>
      <family val="2"/>
    </font>
    <font>
      <sz val="10"/>
      <name val="Arial"/>
      <family val="2"/>
    </font>
    <font>
      <b/>
      <sz val="11"/>
      <name val="Arial"/>
      <family val="2"/>
    </font>
    <font>
      <b/>
      <sz val="9"/>
      <color theme="1"/>
      <name val="Arial"/>
      <family val="2"/>
    </font>
    <font>
      <b/>
      <sz val="9"/>
      <name val="Arial"/>
      <family val="2"/>
    </font>
    <font>
      <sz val="9"/>
      <name val="Arial"/>
      <family val="2"/>
    </font>
    <font>
      <u/>
      <sz val="9"/>
      <name val="Arial"/>
      <family val="2"/>
    </font>
    <font>
      <sz val="9"/>
      <color theme="4"/>
      <name val="Arial"/>
      <family val="2"/>
    </font>
    <font>
      <b/>
      <sz val="9"/>
      <color theme="4"/>
      <name val="Arial"/>
      <family val="2"/>
    </font>
    <font>
      <sz val="9"/>
      <color rgb="FFFF0000"/>
      <name val="Arial"/>
      <family val="2"/>
    </font>
    <font>
      <b/>
      <sz val="9"/>
      <color rgb="FFFF0000"/>
      <name val="Arial"/>
      <family val="2"/>
    </font>
    <font>
      <sz val="7"/>
      <color theme="1"/>
      <name val="Arial"/>
      <family val="2"/>
    </font>
    <font>
      <b/>
      <sz val="10"/>
      <name val="Arial"/>
      <family val="2"/>
    </font>
    <font>
      <b/>
      <sz val="14"/>
      <color theme="1"/>
      <name val="Arial"/>
      <family val="2"/>
    </font>
    <font>
      <b/>
      <sz val="16"/>
      <color theme="1"/>
      <name val="Calibri"/>
      <family val="2"/>
      <scheme val="minor"/>
    </font>
    <font>
      <b/>
      <sz val="18"/>
      <color theme="1"/>
      <name val="Calibri"/>
      <family val="2"/>
      <scheme val="minor"/>
    </font>
    <font>
      <b/>
      <sz val="12"/>
      <color theme="1"/>
      <name val="Arial"/>
      <family val="2"/>
    </font>
    <font>
      <sz val="11"/>
      <color theme="1"/>
      <name val="Arial"/>
      <family val="2"/>
    </font>
    <font>
      <sz val="11"/>
      <name val="Arial"/>
      <family val="2"/>
    </font>
    <font>
      <sz val="9"/>
      <color theme="0" tint="-0.34998626667073579"/>
      <name val="Arial"/>
      <family val="2"/>
    </font>
    <font>
      <sz val="9"/>
      <color theme="0" tint="-0.249977111117893"/>
      <name val="Arial"/>
      <family val="2"/>
    </font>
    <font>
      <b/>
      <sz val="9"/>
      <color theme="0"/>
      <name val="Arial"/>
      <family val="2"/>
    </font>
    <font>
      <sz val="9"/>
      <color theme="0"/>
      <name val="Arial"/>
      <family val="2"/>
    </font>
    <font>
      <sz val="10"/>
      <color rgb="FFFF0000"/>
      <name val="Arial"/>
      <family val="2"/>
    </font>
    <font>
      <b/>
      <sz val="10"/>
      <color indexed="8"/>
      <name val="Arial"/>
      <family val="2"/>
    </font>
    <font>
      <b/>
      <sz val="11"/>
      <color theme="3" tint="-0.499984740745262"/>
      <name val="Calibri"/>
      <family val="2"/>
      <scheme val="minor"/>
    </font>
    <font>
      <b/>
      <u/>
      <sz val="11"/>
      <color indexed="56"/>
      <name val="Calibri"/>
      <family val="2"/>
    </font>
    <font>
      <sz val="11"/>
      <name val="Calibri"/>
      <family val="2"/>
      <scheme val="minor"/>
    </font>
    <font>
      <b/>
      <sz val="11"/>
      <color theme="1"/>
      <name val="Calibri"/>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theme="0"/>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cellStyleXfs>
  <cellXfs count="461">
    <xf numFmtId="0" fontId="0" fillId="0" borderId="0" xfId="0"/>
    <xf numFmtId="0" fontId="4" fillId="0" borderId="0" xfId="0" applyFont="1" applyAlignment="1">
      <alignment horizontal="center"/>
    </xf>
    <xf numFmtId="0" fontId="5" fillId="0" borderId="0" xfId="0" applyFont="1"/>
    <xf numFmtId="0" fontId="4" fillId="0" borderId="0" xfId="0" applyFont="1"/>
    <xf numFmtId="0" fontId="6" fillId="0" borderId="0" xfId="0" applyFont="1" applyFill="1"/>
    <xf numFmtId="0" fontId="6" fillId="0" borderId="0" xfId="0" applyFont="1"/>
    <xf numFmtId="0" fontId="7" fillId="0" borderId="0" xfId="0" applyFont="1" applyFill="1"/>
    <xf numFmtId="0" fontId="7" fillId="0" borderId="0" xfId="3" applyFont="1" applyFill="1" applyAlignment="1" applyProtection="1">
      <alignment vertical="center" wrapText="1"/>
    </xf>
    <xf numFmtId="0" fontId="12" fillId="5" borderId="1" xfId="4" applyFont="1" applyFill="1" applyBorder="1" applyAlignment="1">
      <alignment horizontal="left" vertical="center" wrapText="1"/>
    </xf>
    <xf numFmtId="0" fontId="13" fillId="2" borderId="1" xfId="4" applyFont="1" applyFill="1" applyBorder="1" applyAlignment="1">
      <alignment horizontal="center" vertical="center"/>
    </xf>
    <xf numFmtId="0" fontId="13" fillId="3" borderId="1" xfId="4" applyFont="1" applyFill="1" applyBorder="1" applyAlignment="1">
      <alignment horizontal="center" vertical="center"/>
    </xf>
    <xf numFmtId="0" fontId="12" fillId="5" borderId="1" xfId="4" applyFont="1" applyFill="1" applyBorder="1" applyAlignment="1">
      <alignment vertical="center" wrapText="1"/>
    </xf>
    <xf numFmtId="0" fontId="7" fillId="0" borderId="0" xfId="3" applyFont="1" applyFill="1" applyAlignment="1" applyProtection="1">
      <alignment vertical="center"/>
    </xf>
    <xf numFmtId="0" fontId="12" fillId="5" borderId="1" xfId="4" applyFont="1" applyFill="1" applyBorder="1" applyAlignment="1">
      <alignment vertical="top" wrapText="1"/>
    </xf>
    <xf numFmtId="0" fontId="12" fillId="5" borderId="1" xfId="4"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4" applyFont="1" applyFill="1" applyBorder="1" applyAlignment="1">
      <alignment horizontal="center" vertical="center"/>
    </xf>
    <xf numFmtId="0" fontId="12" fillId="5" borderId="1" xfId="4" applyFont="1" applyFill="1" applyBorder="1" applyAlignment="1" applyProtection="1">
      <alignment horizontal="justify" vertical="center" wrapText="1"/>
      <protection locked="0"/>
    </xf>
    <xf numFmtId="0" fontId="12" fillId="5" borderId="1"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14" fontId="17" fillId="0" borderId="1" xfId="4" applyNumberFormat="1" applyFont="1" applyFill="1" applyBorder="1" applyAlignment="1" applyProtection="1">
      <alignment vertical="center" wrapText="1"/>
      <protection locked="0"/>
    </xf>
    <xf numFmtId="0" fontId="19" fillId="0" borderId="0" xfId="0" applyFont="1" applyProtection="1"/>
    <xf numFmtId="0" fontId="0" fillId="0" borderId="0" xfId="0" applyProtection="1"/>
    <xf numFmtId="0" fontId="19" fillId="0" borderId="0" xfId="0" applyFont="1" applyAlignment="1" applyProtection="1">
      <alignment horizontal="center"/>
    </xf>
    <xf numFmtId="0" fontId="20" fillId="3" borderId="0" xfId="4" applyFont="1" applyFill="1" applyAlignment="1">
      <alignment horizontal="center" vertical="center"/>
    </xf>
    <xf numFmtId="0" fontId="9" fillId="3" borderId="0" xfId="4" applyFont="1" applyFill="1" applyAlignment="1">
      <alignment vertical="center"/>
    </xf>
    <xf numFmtId="0" fontId="9" fillId="3" borderId="0" xfId="4" applyFont="1" applyFill="1" applyAlignment="1">
      <alignment vertical="top" wrapText="1"/>
    </xf>
    <xf numFmtId="9" fontId="20" fillId="3" borderId="0" xfId="6" applyFont="1" applyFill="1" applyAlignment="1">
      <alignment vertical="center"/>
    </xf>
    <xf numFmtId="9" fontId="9" fillId="3" borderId="0" xfId="6" applyFont="1" applyFill="1" applyAlignment="1">
      <alignment vertical="center"/>
    </xf>
    <xf numFmtId="0" fontId="0" fillId="2" borderId="0" xfId="0" applyFill="1" applyBorder="1" applyProtection="1">
      <protection locked="0"/>
    </xf>
    <xf numFmtId="0" fontId="22" fillId="2" borderId="0" xfId="0" applyFont="1" applyFill="1" applyBorder="1" applyAlignment="1" applyProtection="1">
      <alignment vertical="center"/>
      <protection locked="0"/>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horizontal="center" vertical="center" wrapText="1"/>
      <protection locked="0"/>
    </xf>
    <xf numFmtId="166" fontId="22" fillId="2" borderId="0" xfId="0" applyNumberFormat="1" applyFont="1" applyFill="1" applyBorder="1" applyAlignment="1" applyProtection="1">
      <alignment horizontal="center" vertical="center" wrapText="1"/>
      <protection locked="0"/>
    </xf>
    <xf numFmtId="0" fontId="23" fillId="2" borderId="0" xfId="0" applyFont="1" applyFill="1" applyBorder="1" applyAlignment="1" applyProtection="1">
      <alignment vertical="center" wrapText="1"/>
      <protection locked="0"/>
    </xf>
    <xf numFmtId="0" fontId="0" fillId="0" borderId="0" xfId="0" applyFill="1" applyProtection="1">
      <protection locked="0"/>
    </xf>
    <xf numFmtId="0" fontId="22" fillId="0" borderId="0" xfId="0" applyFont="1" applyBorder="1" applyAlignment="1" applyProtection="1">
      <alignment horizontal="center" vertical="center" wrapText="1"/>
      <protection locked="0"/>
    </xf>
    <xf numFmtId="0" fontId="22" fillId="0" borderId="0" xfId="0" applyFont="1" applyBorder="1" applyAlignment="1" applyProtection="1">
      <alignment vertical="center" wrapText="1"/>
      <protection locked="0"/>
    </xf>
    <xf numFmtId="0" fontId="23"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Font="1" applyBorder="1" applyAlignment="1" applyProtection="1">
      <protection locked="0"/>
    </xf>
    <xf numFmtId="0" fontId="24" fillId="0" borderId="18" xfId="0" applyFont="1" applyBorder="1" applyAlignment="1" applyProtection="1">
      <alignment vertical="center" wrapText="1"/>
      <protection locked="0"/>
    </xf>
    <xf numFmtId="0" fontId="6" fillId="0" borderId="0" xfId="0" applyFont="1" applyFill="1" applyProtection="1">
      <protection locked="0"/>
    </xf>
    <xf numFmtId="0" fontId="6" fillId="0" borderId="0" xfId="0" applyFont="1" applyFill="1" applyAlignment="1" applyProtection="1">
      <alignment horizontal="center" vertical="center"/>
      <protection locked="0"/>
    </xf>
    <xf numFmtId="0" fontId="10" fillId="7" borderId="22" xfId="3" applyFont="1" applyFill="1" applyBorder="1" applyAlignment="1" applyProtection="1">
      <alignment horizontal="center" vertical="center" wrapText="1"/>
      <protection locked="0"/>
    </xf>
    <xf numFmtId="10" fontId="10" fillId="7" borderId="1" xfId="3" applyNumberFormat="1" applyFont="1" applyFill="1" applyBorder="1" applyAlignment="1" applyProtection="1">
      <alignment horizontal="center" vertical="center" wrapText="1"/>
      <protection hidden="1"/>
    </xf>
    <xf numFmtId="0" fontId="26" fillId="9" borderId="1" xfId="0" applyNumberFormat="1" applyFont="1" applyFill="1" applyBorder="1" applyAlignment="1" applyProtection="1">
      <alignment horizontal="justify" vertical="center" wrapText="1"/>
      <protection locked="0"/>
    </xf>
    <xf numFmtId="168" fontId="8" fillId="10" borderId="1" xfId="7" applyNumberFormat="1" applyFont="1" applyFill="1" applyBorder="1" applyAlignment="1" applyProtection="1">
      <alignment horizontal="center" vertical="center" wrapText="1"/>
      <protection hidden="1"/>
    </xf>
    <xf numFmtId="0" fontId="25" fillId="0" borderId="0" xfId="0" applyFont="1" applyProtection="1">
      <protection locked="0"/>
    </xf>
    <xf numFmtId="168" fontId="25" fillId="0" borderId="0" xfId="0" applyNumberFormat="1" applyFont="1" applyProtection="1">
      <protection locked="0"/>
    </xf>
    <xf numFmtId="0" fontId="10" fillId="9" borderId="1" xfId="0" applyNumberFormat="1" applyFont="1" applyFill="1" applyBorder="1" applyAlignment="1" applyProtection="1">
      <alignment horizontal="justify" vertical="center" wrapText="1"/>
      <protection locked="0"/>
    </xf>
    <xf numFmtId="10" fontId="8" fillId="10" borderId="1" xfId="0" applyNumberFormat="1" applyFont="1" applyFill="1" applyBorder="1" applyAlignment="1" applyProtection="1">
      <alignment vertical="center"/>
      <protection hidden="1"/>
    </xf>
    <xf numFmtId="167" fontId="8" fillId="10" borderId="1" xfId="7" applyFont="1" applyFill="1" applyBorder="1" applyAlignment="1" applyProtection="1">
      <alignment horizontal="center" vertical="center" wrapText="1"/>
      <protection hidden="1"/>
    </xf>
    <xf numFmtId="10" fontId="8" fillId="10" borderId="1" xfId="2" applyNumberFormat="1" applyFont="1" applyFill="1" applyBorder="1" applyAlignment="1" applyProtection="1">
      <alignment vertical="center"/>
      <protection hidden="1"/>
    </xf>
    <xf numFmtId="167" fontId="25" fillId="0" borderId="0" xfId="0" applyNumberFormat="1" applyFont="1" applyProtection="1">
      <protection locked="0"/>
    </xf>
    <xf numFmtId="0" fontId="0" fillId="0" borderId="0" xfId="0" applyProtection="1">
      <protection locked="0"/>
    </xf>
    <xf numFmtId="0" fontId="5" fillId="0" borderId="0" xfId="0" applyFont="1" applyFill="1"/>
    <xf numFmtId="0" fontId="27" fillId="0" borderId="0" xfId="3" applyFont="1" applyFill="1" applyAlignment="1" applyProtection="1">
      <alignment vertical="center" wrapText="1"/>
    </xf>
    <xf numFmtId="0" fontId="20" fillId="0" borderId="0" xfId="4" applyFont="1" applyFill="1" applyBorder="1" applyAlignment="1" applyProtection="1">
      <alignment horizontal="center" vertical="center"/>
    </xf>
    <xf numFmtId="0" fontId="4"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12" fillId="5" borderId="29" xfId="4" applyFont="1" applyFill="1" applyBorder="1" applyAlignment="1">
      <alignment horizontal="left" vertical="center" wrapText="1"/>
    </xf>
    <xf numFmtId="0" fontId="13" fillId="3" borderId="7" xfId="4" applyFont="1" applyFill="1" applyBorder="1" applyAlignment="1">
      <alignment horizontal="center" vertical="center" wrapText="1"/>
    </xf>
    <xf numFmtId="0" fontId="13" fillId="0" borderId="0" xfId="4" applyFont="1" applyFill="1" applyBorder="1" applyAlignment="1">
      <alignment horizontal="center" vertical="top" wrapText="1"/>
    </xf>
    <xf numFmtId="0" fontId="12" fillId="5" borderId="23" xfId="4" applyFont="1" applyFill="1" applyBorder="1" applyAlignment="1">
      <alignment horizontal="left" vertical="center" wrapText="1"/>
    </xf>
    <xf numFmtId="0" fontId="13" fillId="2" borderId="8" xfId="4" applyFont="1" applyFill="1" applyBorder="1" applyAlignment="1">
      <alignment horizontal="center" vertical="center"/>
    </xf>
    <xf numFmtId="0" fontId="13" fillId="0" borderId="0" xfId="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6" applyNumberFormat="1" applyFont="1" applyFill="1" applyBorder="1" applyAlignment="1">
      <alignment horizontal="center" vertical="center" wrapText="1"/>
    </xf>
    <xf numFmtId="0" fontId="27" fillId="0" borderId="0" xfId="3" applyFont="1" applyFill="1" applyAlignment="1" applyProtection="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9" fontId="12" fillId="0" borderId="0" xfId="6" applyFont="1" applyFill="1" applyBorder="1" applyAlignment="1">
      <alignment horizontal="center" vertical="center"/>
    </xf>
    <xf numFmtId="0" fontId="13" fillId="0" borderId="0" xfId="4" applyNumberFormat="1" applyFont="1" applyFill="1" applyBorder="1" applyAlignment="1">
      <alignment horizontal="center" vertical="center" wrapText="1"/>
    </xf>
    <xf numFmtId="0" fontId="28" fillId="0" borderId="0" xfId="3" applyFont="1" applyFill="1" applyAlignment="1" applyProtection="1">
      <alignment vertical="center"/>
    </xf>
    <xf numFmtId="165" fontId="13" fillId="0" borderId="0" xfId="6" applyNumberFormat="1" applyFont="1" applyFill="1" applyBorder="1" applyAlignment="1">
      <alignment horizontal="center" vertical="top" wrapText="1"/>
    </xf>
    <xf numFmtId="9" fontId="13" fillId="0" borderId="0" xfId="6" applyFont="1" applyFill="1" applyBorder="1" applyAlignment="1">
      <alignment horizontal="center" vertical="top" wrapText="1"/>
    </xf>
    <xf numFmtId="0" fontId="12" fillId="5" borderId="31" xfId="4" applyFont="1" applyFill="1" applyBorder="1" applyAlignment="1">
      <alignment horizontal="left" vertical="center" wrapText="1"/>
    </xf>
    <xf numFmtId="0" fontId="12" fillId="5" borderId="5" xfId="4" applyFont="1" applyFill="1" applyBorder="1" applyAlignment="1">
      <alignment vertical="top" wrapText="1"/>
    </xf>
    <xf numFmtId="0" fontId="11" fillId="0" borderId="0" xfId="4" applyFont="1" applyFill="1" applyBorder="1" applyAlignment="1">
      <alignment horizontal="center" vertical="center"/>
    </xf>
    <xf numFmtId="0" fontId="12" fillId="5" borderId="23"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12" fillId="2" borderId="23" xfId="4" applyFont="1" applyFill="1" applyBorder="1" applyAlignment="1">
      <alignment horizontal="center" vertical="center"/>
    </xf>
    <xf numFmtId="9" fontId="6" fillId="0" borderId="0" xfId="2" applyFont="1" applyFill="1" applyBorder="1" applyAlignment="1">
      <alignment horizontal="center" vertical="center" wrapText="1"/>
    </xf>
    <xf numFmtId="3" fontId="6" fillId="0" borderId="0" xfId="0" applyNumberFormat="1" applyFont="1" applyFill="1"/>
    <xf numFmtId="0" fontId="12" fillId="2" borderId="23" xfId="4" applyFont="1" applyFill="1" applyBorder="1" applyAlignment="1" applyProtection="1">
      <alignment horizontal="justify" vertical="center" wrapText="1"/>
      <protection locked="0"/>
    </xf>
    <xf numFmtId="0" fontId="17" fillId="0" borderId="0"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20" fillId="0" borderId="0" xfId="4" applyFont="1" applyFill="1" applyBorder="1" applyAlignment="1">
      <alignment horizontal="center" vertical="center"/>
    </xf>
    <xf numFmtId="0" fontId="6" fillId="0" borderId="0" xfId="0" applyFont="1" applyFill="1" applyBorder="1" applyAlignment="1">
      <alignment horizontal="center" vertical="center"/>
    </xf>
    <xf numFmtId="0" fontId="12" fillId="5" borderId="23" xfId="4" applyFont="1" applyFill="1" applyBorder="1" applyAlignment="1">
      <alignment horizontal="justify" vertical="center" wrapText="1"/>
    </xf>
    <xf numFmtId="0" fontId="12" fillId="0" borderId="0" xfId="4" applyFont="1" applyFill="1" applyBorder="1" applyAlignment="1" applyProtection="1">
      <alignment horizontal="center" vertical="center" wrapText="1"/>
      <protection locked="0"/>
    </xf>
    <xf numFmtId="14" fontId="13" fillId="2" borderId="1" xfId="4" applyNumberFormat="1" applyFont="1" applyFill="1" applyBorder="1" applyAlignment="1" applyProtection="1">
      <alignment horizontal="center" vertical="center" wrapText="1"/>
      <protection locked="0"/>
    </xf>
    <xf numFmtId="0" fontId="12" fillId="5" borderId="34" xfId="4" applyFont="1" applyFill="1" applyBorder="1" applyAlignment="1">
      <alignment horizontal="justify" vertical="center" wrapText="1"/>
    </xf>
    <xf numFmtId="14" fontId="13" fillId="0" borderId="1" xfId="4"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xf>
    <xf numFmtId="0" fontId="13" fillId="0" borderId="0" xfId="4" applyFont="1" applyFill="1" applyAlignment="1">
      <alignment vertical="center"/>
    </xf>
    <xf numFmtId="0" fontId="12" fillId="5" borderId="35" xfId="4" applyFont="1" applyFill="1" applyBorder="1" applyAlignment="1">
      <alignment horizontal="justify" vertical="center" wrapText="1"/>
    </xf>
    <xf numFmtId="0" fontId="9" fillId="0" borderId="0" xfId="4" applyFont="1" applyFill="1" applyAlignment="1">
      <alignment vertical="center"/>
    </xf>
    <xf numFmtId="0" fontId="12" fillId="5" borderId="5" xfId="4" applyFont="1" applyFill="1" applyBorder="1" applyAlignment="1">
      <alignment vertical="center" wrapText="1"/>
    </xf>
    <xf numFmtId="0" fontId="12" fillId="5" borderId="23" xfId="4" applyFont="1" applyFill="1" applyBorder="1" applyAlignment="1">
      <alignment horizontal="center" vertical="center"/>
    </xf>
    <xf numFmtId="0" fontId="12" fillId="5" borderId="23" xfId="4" applyFont="1" applyFill="1" applyBorder="1" applyAlignment="1" applyProtection="1">
      <alignment horizontal="justify" vertical="center" wrapText="1"/>
      <protection locked="0"/>
    </xf>
    <xf numFmtId="0" fontId="5" fillId="0" borderId="14" xfId="0" applyFont="1" applyBorder="1"/>
    <xf numFmtId="0" fontId="6" fillId="0" borderId="14" xfId="0" applyFont="1" applyBorder="1"/>
    <xf numFmtId="9" fontId="6" fillId="0" borderId="14" xfId="2" applyFont="1" applyFill="1" applyBorder="1" applyAlignment="1">
      <alignment horizontal="center" vertical="center" wrapText="1"/>
    </xf>
    <xf numFmtId="0" fontId="12" fillId="3" borderId="0" xfId="4" applyFont="1" applyFill="1" applyAlignment="1">
      <alignment horizontal="center" vertical="center"/>
    </xf>
    <xf numFmtId="0" fontId="13" fillId="3" borderId="0" xfId="4" applyFont="1" applyFill="1" applyAlignment="1">
      <alignment vertical="center"/>
    </xf>
    <xf numFmtId="0" fontId="13" fillId="3" borderId="0" xfId="4" applyFont="1" applyFill="1" applyAlignment="1">
      <alignment vertical="top" wrapText="1"/>
    </xf>
    <xf numFmtId="9" fontId="12" fillId="3" borderId="0" xfId="6" applyFont="1" applyFill="1" applyAlignment="1">
      <alignment vertical="center"/>
    </xf>
    <xf numFmtId="9" fontId="13" fillId="3" borderId="0" xfId="6" applyFont="1" applyFill="1" applyAlignment="1">
      <alignment vertical="center"/>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3" fillId="0" borderId="0" xfId="0" applyFont="1" applyBorder="1" applyAlignment="1">
      <alignment horizontal="center"/>
    </xf>
    <xf numFmtId="0" fontId="11" fillId="0" borderId="11" xfId="0" applyFont="1" applyBorder="1" applyAlignment="1" applyProtection="1">
      <alignment horizontal="justify" vertical="center" wrapText="1"/>
    </xf>
    <xf numFmtId="0" fontId="11" fillId="0" borderId="0"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13"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5" fillId="0" borderId="1" xfId="0" applyFont="1" applyFill="1" applyBorder="1" applyAlignment="1">
      <alignment horizontal="justify" vertical="center" wrapText="1"/>
    </xf>
    <xf numFmtId="10" fontId="0" fillId="0" borderId="1" xfId="2" applyNumberFormat="1" applyFont="1" applyFill="1" applyBorder="1" applyAlignment="1">
      <alignment horizontal="center" vertical="center" wrapText="1"/>
    </xf>
    <xf numFmtId="17" fontId="35" fillId="0" borderId="1" xfId="0" applyNumberFormat="1" applyFont="1" applyFill="1" applyBorder="1" applyAlignment="1" applyProtection="1">
      <alignment horizontal="center" vertical="center" wrapText="1"/>
      <protection locked="0"/>
    </xf>
    <xf numFmtId="17" fontId="0" fillId="0"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vertical="top" wrapText="1"/>
    </xf>
    <xf numFmtId="10" fontId="36" fillId="13" borderId="1" xfId="2" applyNumberFormat="1" applyFont="1" applyFill="1" applyBorder="1" applyAlignment="1">
      <alignment horizontal="center" vertical="center" wrapText="1"/>
    </xf>
    <xf numFmtId="167" fontId="36" fillId="13" borderId="2" xfId="7" applyFont="1" applyFill="1" applyBorder="1" applyAlignment="1">
      <alignment vertical="center" wrapText="1"/>
    </xf>
    <xf numFmtId="9" fontId="36" fillId="13" borderId="4" xfId="2" applyFont="1" applyFill="1" applyBorder="1" applyAlignment="1">
      <alignment vertical="center" wrapText="1"/>
    </xf>
    <xf numFmtId="9" fontId="36" fillId="13" borderId="1" xfId="2" applyFont="1" applyFill="1" applyBorder="1" applyAlignment="1">
      <alignment horizontal="center" vertical="center" wrapText="1"/>
    </xf>
    <xf numFmtId="41" fontId="3" fillId="5" borderId="1" xfId="1" applyFont="1" applyFill="1" applyBorder="1" applyAlignment="1">
      <alignment horizontal="center" vertical="center" wrapText="1"/>
    </xf>
    <xf numFmtId="0" fontId="3" fillId="5" borderId="1" xfId="0" applyFont="1" applyFill="1" applyBorder="1" applyAlignment="1">
      <alignment vertical="center" wrapText="1"/>
    </xf>
    <xf numFmtId="0" fontId="0" fillId="0" borderId="0" xfId="0" applyAlignment="1">
      <alignment horizontal="center"/>
    </xf>
    <xf numFmtId="10" fontId="0" fillId="0" borderId="0" xfId="0" applyNumberForma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0" fontId="0" fillId="0" borderId="5" xfId="2" applyNumberFormat="1" applyFont="1" applyFill="1" applyBorder="1" applyAlignment="1">
      <alignment horizontal="center" vertical="center" wrapText="1"/>
    </xf>
    <xf numFmtId="0" fontId="0" fillId="0" borderId="1" xfId="0" applyFont="1" applyBorder="1" applyAlignment="1">
      <alignment horizontal="justify" vertical="center" wrapText="1"/>
    </xf>
    <xf numFmtId="10" fontId="8" fillId="10" borderId="1" xfId="2" applyNumberFormat="1" applyFont="1" applyFill="1" applyBorder="1" applyAlignment="1" applyProtection="1">
      <alignment horizontal="center" vertical="center" wrapText="1"/>
      <protection hidden="1"/>
    </xf>
    <xf numFmtId="0" fontId="0" fillId="2" borderId="0" xfId="0" applyFill="1" applyBorder="1" applyProtection="1"/>
    <xf numFmtId="0" fontId="37" fillId="2" borderId="0" xfId="0" applyFont="1" applyFill="1" applyBorder="1" applyProtection="1"/>
    <xf numFmtId="0" fontId="37" fillId="0" borderId="0" xfId="0" applyFont="1" applyBorder="1" applyProtection="1"/>
    <xf numFmtId="0" fontId="37" fillId="0" borderId="0" xfId="0" applyFont="1" applyProtection="1"/>
    <xf numFmtId="0" fontId="38" fillId="0" borderId="0" xfId="0" applyFont="1" applyProtection="1"/>
    <xf numFmtId="0" fontId="39" fillId="7" borderId="1" xfId="0" applyFont="1" applyFill="1" applyBorder="1" applyAlignment="1" applyProtection="1">
      <alignment horizontal="center" vertical="center" wrapText="1"/>
    </xf>
    <xf numFmtId="0" fontId="40" fillId="0" borderId="0" xfId="0" applyFont="1" applyProtection="1"/>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justify" vertical="center" wrapText="1"/>
    </xf>
    <xf numFmtId="0" fontId="40" fillId="0" borderId="1" xfId="0" applyFont="1" applyBorder="1" applyAlignment="1" applyProtection="1">
      <alignment horizontal="center" vertical="center" wrapText="1"/>
    </xf>
    <xf numFmtId="0" fontId="41" fillId="9" borderId="1" xfId="0" applyFont="1" applyFill="1" applyBorder="1" applyAlignment="1" applyProtection="1">
      <alignment horizontal="center" vertical="center" wrapText="1"/>
    </xf>
    <xf numFmtId="10" fontId="40" fillId="2" borderId="1" xfId="2" applyNumberFormat="1" applyFont="1" applyFill="1" applyBorder="1" applyAlignment="1" applyProtection="1">
      <alignment horizontal="right" vertical="center" wrapText="1"/>
    </xf>
    <xf numFmtId="9" fontId="40" fillId="2" borderId="1" xfId="2" applyFont="1" applyFill="1" applyBorder="1" applyAlignment="1" applyProtection="1">
      <alignment horizontal="right" vertical="center" wrapText="1"/>
    </xf>
    <xf numFmtId="0" fontId="6" fillId="2" borderId="0" xfId="0" applyFont="1" applyFill="1"/>
    <xf numFmtId="0" fontId="30" fillId="2" borderId="0" xfId="0" applyFont="1" applyFill="1"/>
    <xf numFmtId="0" fontId="42" fillId="2" borderId="0" xfId="0" applyFont="1" applyFill="1"/>
    <xf numFmtId="0" fontId="5" fillId="2" borderId="0" xfId="0" applyFont="1" applyFill="1"/>
    <xf numFmtId="0" fontId="30" fillId="2" borderId="0" xfId="3" applyFont="1" applyFill="1" applyAlignment="1" applyProtection="1">
      <alignment vertical="center" wrapText="1"/>
    </xf>
    <xf numFmtId="0" fontId="0" fillId="2" borderId="0" xfId="0" applyFill="1"/>
    <xf numFmtId="9" fontId="40" fillId="0"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wrapText="1"/>
    </xf>
    <xf numFmtId="10" fontId="8" fillId="10" borderId="1" xfId="2" applyNumberFormat="1" applyFont="1" applyFill="1" applyBorder="1" applyAlignment="1" applyProtection="1">
      <alignment horizontal="center" vertical="center"/>
      <protection hidden="1"/>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17" xfId="0" applyFill="1" applyBorder="1" applyAlignment="1" applyProtection="1">
      <alignment horizontal="center"/>
    </xf>
    <xf numFmtId="0" fontId="21" fillId="0" borderId="11"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10" fontId="25" fillId="2" borderId="1" xfId="2" applyNumberFormat="1" applyFont="1" applyFill="1" applyBorder="1" applyAlignment="1" applyProtection="1">
      <alignment horizontal="justify" vertical="center" wrapText="1"/>
      <protection hidden="1"/>
    </xf>
    <xf numFmtId="10" fontId="25" fillId="0" borderId="1" xfId="2" applyNumberFormat="1" applyFont="1" applyBorder="1" applyAlignment="1" applyProtection="1">
      <alignment horizontal="center" vertical="center" wrapText="1"/>
      <protection hidden="1"/>
    </xf>
    <xf numFmtId="3" fontId="25" fillId="0" borderId="1" xfId="7" applyNumberFormat="1" applyFont="1" applyBorder="1" applyAlignment="1" applyProtection="1">
      <alignment horizontal="center" vertical="center" wrapText="1"/>
      <protection hidden="1"/>
    </xf>
    <xf numFmtId="168" fontId="25" fillId="0" borderId="1" xfId="7" applyNumberFormat="1" applyFont="1" applyBorder="1" applyAlignment="1" applyProtection="1">
      <alignment horizontal="center" vertical="center" wrapText="1"/>
      <protection hidden="1"/>
    </xf>
    <xf numFmtId="10" fontId="25" fillId="0" borderId="1" xfId="7" applyNumberFormat="1" applyFont="1" applyBorder="1" applyAlignment="1" applyProtection="1">
      <alignment horizontal="center" vertical="center" wrapText="1"/>
      <protection hidden="1"/>
    </xf>
    <xf numFmtId="169" fontId="25" fillId="0" borderId="1" xfId="1" applyNumberFormat="1" applyFont="1" applyBorder="1" applyAlignment="1" applyProtection="1">
      <alignment horizontal="center" vertical="center" wrapText="1"/>
      <protection hidden="1"/>
    </xf>
    <xf numFmtId="0" fontId="25" fillId="0" borderId="1" xfId="7" applyNumberFormat="1" applyFont="1" applyBorder="1" applyAlignment="1" applyProtection="1">
      <alignment horizontal="center" vertical="center" wrapText="1"/>
      <protection hidden="1"/>
    </xf>
    <xf numFmtId="0" fontId="24" fillId="8" borderId="1" xfId="0" applyFont="1" applyFill="1" applyBorder="1" applyAlignment="1" applyProtection="1">
      <alignment horizontal="justify" vertical="center" wrapText="1"/>
      <protection locked="0"/>
    </xf>
    <xf numFmtId="0" fontId="26" fillId="0" borderId="1" xfId="3" applyFont="1" applyFill="1" applyBorder="1" applyAlignment="1" applyProtection="1">
      <alignment horizontal="justify" vertical="center" wrapText="1"/>
      <protection locked="0"/>
    </xf>
    <xf numFmtId="0" fontId="25" fillId="0" borderId="1"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justify" vertical="center" wrapText="1"/>
      <protection locked="0"/>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10" fillId="6" borderId="2"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7" borderId="1" xfId="3" applyFont="1" applyFill="1" applyBorder="1" applyAlignment="1" applyProtection="1">
      <alignment horizontal="center" vertical="center" wrapText="1"/>
      <protection locked="0"/>
    </xf>
    <xf numFmtId="0" fontId="10" fillId="7" borderId="2" xfId="3" applyFont="1" applyFill="1" applyBorder="1" applyAlignment="1" applyProtection="1">
      <alignment horizontal="center" vertical="center" wrapText="1"/>
      <protection locked="0"/>
    </xf>
    <xf numFmtId="0" fontId="10" fillId="7" borderId="3" xfId="3" applyFont="1" applyFill="1" applyBorder="1" applyAlignment="1" applyProtection="1">
      <alignment horizontal="center" vertical="center" wrapText="1"/>
      <protection locked="0"/>
    </xf>
    <xf numFmtId="0" fontId="10" fillId="7" borderId="5" xfId="3" applyFont="1" applyFill="1" applyBorder="1" applyAlignment="1" applyProtection="1">
      <alignment horizontal="center" vertical="center" wrapText="1"/>
      <protection locked="0"/>
    </xf>
    <xf numFmtId="0" fontId="10" fillId="7" borderId="7" xfId="3" applyFont="1" applyFill="1" applyBorder="1" applyAlignment="1" applyProtection="1">
      <alignment horizontal="center" vertical="center" wrapText="1"/>
      <protection locked="0"/>
    </xf>
    <xf numFmtId="0" fontId="10" fillId="7" borderId="19" xfId="3" applyFont="1" applyFill="1" applyBorder="1" applyAlignment="1" applyProtection="1">
      <alignment horizontal="center" vertical="center" wrapText="1"/>
      <protection hidden="1"/>
    </xf>
    <xf numFmtId="0" fontId="10" fillId="7" borderId="20" xfId="3" applyFont="1" applyFill="1" applyBorder="1" applyAlignment="1" applyProtection="1">
      <alignment horizontal="center" vertical="center" wrapText="1"/>
      <protection hidden="1"/>
    </xf>
    <xf numFmtId="0" fontId="10" fillId="7" borderId="21" xfId="3" applyFont="1" applyFill="1" applyBorder="1" applyAlignment="1" applyProtection="1">
      <alignment horizontal="center" vertical="center" wrapText="1"/>
      <protection hidden="1"/>
    </xf>
    <xf numFmtId="0" fontId="10" fillId="7" borderId="1" xfId="0" applyFont="1" applyFill="1" applyBorder="1" applyAlignment="1" applyProtection="1">
      <alignment horizontal="center" vertical="center" wrapText="1"/>
      <protection hidden="1"/>
    </xf>
    <xf numFmtId="0" fontId="37" fillId="0" borderId="5" xfId="0" applyFont="1" applyFill="1" applyBorder="1" applyAlignment="1" applyProtection="1">
      <alignment horizontal="center"/>
    </xf>
    <xf numFmtId="0" fontId="37" fillId="0" borderId="6" xfId="0" applyFont="1" applyFill="1" applyBorder="1" applyAlignment="1" applyProtection="1">
      <alignment horizontal="center"/>
    </xf>
    <xf numFmtId="0" fontId="37" fillId="0" borderId="7" xfId="0" applyFont="1" applyFill="1" applyBorder="1" applyAlignment="1" applyProtection="1">
      <alignment horizontal="center"/>
    </xf>
    <xf numFmtId="0" fontId="39"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0" fontId="38" fillId="2" borderId="4" xfId="0" applyFont="1" applyFill="1" applyBorder="1" applyAlignment="1" applyProtection="1">
      <alignment horizontal="center" vertical="center"/>
    </xf>
    <xf numFmtId="0" fontId="38" fillId="0" borderId="11"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9" fillId="6" borderId="1" xfId="0" applyFont="1" applyFill="1" applyBorder="1" applyAlignment="1" applyProtection="1">
      <alignment horizontal="center" vertical="center" wrapText="1"/>
    </xf>
    <xf numFmtId="0" fontId="5" fillId="0" borderId="1" xfId="0" applyFont="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3" fillId="0" borderId="1" xfId="4" applyFont="1" applyFill="1" applyBorder="1" applyAlignment="1" applyProtection="1">
      <alignment horizontal="justify" vertical="center" wrapText="1"/>
      <protection locked="0"/>
    </xf>
    <xf numFmtId="0" fontId="13" fillId="0" borderId="8" xfId="4" applyFont="1" applyFill="1" applyBorder="1" applyAlignment="1" applyProtection="1">
      <alignment horizontal="justify" vertical="center" wrapText="1"/>
      <protection locked="0"/>
    </xf>
    <xf numFmtId="0" fontId="13" fillId="3" borderId="2" xfId="4" applyFont="1" applyFill="1" applyBorder="1" applyAlignment="1" applyProtection="1">
      <alignment horizontal="center" vertical="center" wrapText="1"/>
      <protection locked="0"/>
    </xf>
    <xf numFmtId="0" fontId="13" fillId="3" borderId="4" xfId="4" applyFont="1" applyFill="1" applyBorder="1" applyAlignment="1" applyProtection="1">
      <alignment horizontal="center" vertical="center" wrapText="1"/>
      <protection locked="0"/>
    </xf>
    <xf numFmtId="0" fontId="12" fillId="5" borderId="1" xfId="4" applyFont="1" applyFill="1" applyBorder="1" applyAlignment="1">
      <alignment horizontal="justify" vertical="center"/>
    </xf>
    <xf numFmtId="0" fontId="13" fillId="2" borderId="1" xfId="4" applyFont="1" applyFill="1" applyBorder="1" applyAlignment="1" applyProtection="1">
      <alignment horizontal="center" vertical="center"/>
      <protection locked="0"/>
    </xf>
    <xf numFmtId="0" fontId="13" fillId="2" borderId="8" xfId="4" applyFont="1" applyFill="1" applyBorder="1" applyAlignment="1" applyProtection="1">
      <alignment horizontal="center" vertical="center"/>
      <protection locked="0"/>
    </xf>
    <xf numFmtId="0" fontId="13" fillId="2"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justify" vertical="center" wrapText="1"/>
      <protection locked="0"/>
    </xf>
    <xf numFmtId="0" fontId="12" fillId="5" borderId="19" xfId="4" applyFont="1" applyFill="1" applyBorder="1" applyAlignment="1" applyProtection="1">
      <alignment horizontal="left" vertical="center" wrapText="1"/>
      <protection locked="0"/>
    </xf>
    <xf numFmtId="0" fontId="12" fillId="5" borderId="21" xfId="4" applyFont="1" applyFill="1" applyBorder="1" applyAlignment="1" applyProtection="1">
      <alignment horizontal="left" vertical="center" wrapText="1"/>
      <protection locked="0"/>
    </xf>
    <xf numFmtId="0" fontId="12" fillId="5" borderId="37" xfId="4" applyFont="1" applyFill="1" applyBorder="1" applyAlignment="1" applyProtection="1">
      <alignment horizontal="left" vertical="center" wrapText="1"/>
      <protection locked="0"/>
    </xf>
    <xf numFmtId="0" fontId="12" fillId="5" borderId="38" xfId="4" applyFont="1" applyFill="1" applyBorder="1" applyAlignment="1" applyProtection="1">
      <alignment horizontal="left" vertical="center" wrapText="1"/>
      <protection locked="0"/>
    </xf>
    <xf numFmtId="0" fontId="13" fillId="3" borderId="19" xfId="4" applyFont="1" applyFill="1" applyBorder="1" applyAlignment="1" applyProtection="1">
      <alignment horizontal="center" vertical="center" wrapText="1"/>
      <protection locked="0"/>
    </xf>
    <xf numFmtId="0" fontId="13" fillId="3" borderId="20" xfId="4" applyFont="1" applyFill="1" applyBorder="1" applyAlignment="1" applyProtection="1">
      <alignment horizontal="center" vertical="center" wrapText="1"/>
      <protection locked="0"/>
    </xf>
    <xf numFmtId="0" fontId="13" fillId="3" borderId="28" xfId="4" applyFont="1" applyFill="1" applyBorder="1" applyAlignment="1" applyProtection="1">
      <alignment horizontal="center" vertical="center" wrapText="1"/>
      <protection locked="0"/>
    </xf>
    <xf numFmtId="0" fontId="13" fillId="3" borderId="37" xfId="4" applyFont="1" applyFill="1" applyBorder="1" applyAlignment="1" applyProtection="1">
      <alignment horizontal="center" vertical="center" wrapText="1"/>
      <protection locked="0"/>
    </xf>
    <xf numFmtId="0" fontId="13" fillId="3" borderId="39" xfId="4" applyFont="1" applyFill="1" applyBorder="1" applyAlignment="1" applyProtection="1">
      <alignment horizontal="center" vertical="center" wrapText="1"/>
      <protection locked="0"/>
    </xf>
    <xf numFmtId="0" fontId="13" fillId="3" borderId="17" xfId="4" applyFont="1" applyFill="1" applyBorder="1" applyAlignment="1" applyProtection="1">
      <alignment horizontal="center" vertical="center" wrapText="1"/>
      <protection locked="0"/>
    </xf>
    <xf numFmtId="0" fontId="13" fillId="3" borderId="36" xfId="4" applyFont="1" applyFill="1" applyBorder="1" applyAlignment="1" applyProtection="1">
      <alignment horizontal="center" vertical="center" wrapText="1"/>
      <protection locked="0"/>
    </xf>
    <xf numFmtId="0" fontId="12" fillId="5" borderId="31" xfId="4" applyFont="1" applyFill="1" applyBorder="1" applyAlignment="1">
      <alignment horizontal="justify" vertical="center" wrapText="1"/>
    </xf>
    <xf numFmtId="0" fontId="12" fillId="5" borderId="34"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2" fillId="5" borderId="8"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justify" vertical="center" wrapText="1"/>
      <protection locked="0"/>
    </xf>
    <xf numFmtId="0" fontId="13" fillId="2" borderId="8" xfId="4" applyFont="1" applyFill="1" applyBorder="1" applyAlignment="1" applyProtection="1">
      <alignment horizontal="justify" vertical="center" wrapText="1"/>
      <protection locked="0"/>
    </xf>
    <xf numFmtId="9" fontId="30" fillId="0" borderId="14" xfId="2" applyFont="1" applyFill="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1" fillId="4" borderId="23" xfId="4" applyFont="1" applyFill="1" applyBorder="1" applyAlignment="1">
      <alignment horizontal="center" vertical="center"/>
    </xf>
    <xf numFmtId="0" fontId="11" fillId="4" borderId="1" xfId="4" applyFont="1" applyFill="1" applyBorder="1" applyAlignment="1">
      <alignment horizontal="center" vertical="center"/>
    </xf>
    <xf numFmtId="0" fontId="11" fillId="4" borderId="8" xfId="4" applyFont="1" applyFill="1" applyBorder="1" applyAlignment="1">
      <alignment horizontal="center" vertical="center"/>
    </xf>
    <xf numFmtId="10" fontId="15" fillId="2" borderId="32" xfId="2" applyNumberFormat="1" applyFont="1" applyFill="1" applyBorder="1" applyAlignment="1">
      <alignment horizontal="center" vertical="center"/>
    </xf>
    <xf numFmtId="10" fontId="15" fillId="2" borderId="33" xfId="2" applyNumberFormat="1" applyFont="1" applyFill="1" applyBorder="1" applyAlignment="1">
      <alignment horizontal="center" vertical="center"/>
    </xf>
    <xf numFmtId="0" fontId="11" fillId="2" borderId="23"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8"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0" xfId="4" applyFont="1" applyFill="1" applyBorder="1" applyAlignment="1">
      <alignment horizontal="center" vertical="center"/>
    </xf>
    <xf numFmtId="0" fontId="8" fillId="0" borderId="28"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5"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8" xfId="0" applyFont="1" applyFill="1" applyBorder="1" applyAlignment="1">
      <alignment horizontal="justify" vertical="center" wrapText="1"/>
    </xf>
    <xf numFmtId="3" fontId="15" fillId="2" borderId="5" xfId="6" applyNumberFormat="1" applyFont="1" applyFill="1" applyBorder="1" applyAlignment="1">
      <alignment horizontal="center" vertical="center"/>
    </xf>
    <xf numFmtId="3" fontId="15" fillId="2" borderId="6" xfId="6" applyNumberFormat="1" applyFont="1" applyFill="1" applyBorder="1" applyAlignment="1">
      <alignment horizontal="center" vertical="center"/>
    </xf>
    <xf numFmtId="3" fontId="15" fillId="0" borderId="5" xfId="6" applyNumberFormat="1" applyFont="1" applyFill="1" applyBorder="1" applyAlignment="1">
      <alignment horizontal="center" vertical="center"/>
    </xf>
    <xf numFmtId="3" fontId="15" fillId="0" borderId="6" xfId="6" applyNumberFormat="1" applyFont="1" applyFill="1" applyBorder="1" applyAlignment="1">
      <alignment horizontal="center" vertical="center"/>
    </xf>
    <xf numFmtId="10" fontId="15" fillId="2" borderId="5" xfId="2" applyNumberFormat="1" applyFont="1" applyFill="1" applyBorder="1" applyAlignment="1">
      <alignment horizontal="center" vertical="center"/>
    </xf>
    <xf numFmtId="10" fontId="15" fillId="2" borderId="6" xfId="2" applyNumberFormat="1" applyFont="1" applyFill="1" applyBorder="1" applyAlignment="1">
      <alignment horizontal="center" vertical="center"/>
    </xf>
    <xf numFmtId="3" fontId="15" fillId="0" borderId="7" xfId="6" applyNumberFormat="1" applyFont="1" applyFill="1" applyBorder="1" applyAlignment="1">
      <alignment horizontal="center" vertical="center"/>
    </xf>
    <xf numFmtId="49" fontId="13" fillId="3" borderId="2" xfId="4" applyNumberFormat="1" applyFont="1" applyFill="1" applyBorder="1" applyAlignment="1">
      <alignment horizontal="center" vertical="center" wrapText="1"/>
    </xf>
    <xf numFmtId="49" fontId="13" fillId="3" borderId="3" xfId="4" applyNumberFormat="1" applyFont="1" applyFill="1" applyBorder="1" applyAlignment="1">
      <alignment horizontal="center" vertical="center" wrapText="1"/>
    </xf>
    <xf numFmtId="49" fontId="13" fillId="3" borderId="4" xfId="4" applyNumberFormat="1" applyFont="1" applyFill="1" applyBorder="1" applyAlignment="1">
      <alignment horizontal="center" vertical="center" wrapText="1"/>
    </xf>
    <xf numFmtId="9" fontId="13" fillId="3" borderId="2" xfId="6" applyFont="1" applyFill="1" applyBorder="1" applyAlignment="1">
      <alignment horizontal="center" vertical="center" wrapText="1"/>
    </xf>
    <xf numFmtId="9" fontId="13" fillId="3" borderId="3" xfId="6" applyFont="1" applyFill="1" applyBorder="1" applyAlignment="1">
      <alignment horizontal="center" vertical="center" wrapText="1"/>
    </xf>
    <xf numFmtId="9" fontId="13" fillId="3" borderId="30" xfId="6" applyFont="1" applyFill="1" applyBorder="1" applyAlignment="1">
      <alignment horizontal="center" vertical="center" wrapText="1"/>
    </xf>
    <xf numFmtId="0" fontId="13" fillId="3" borderId="19" xfId="4" applyFont="1" applyFill="1" applyBorder="1" applyAlignment="1">
      <alignment horizontal="center" vertical="center"/>
    </xf>
    <xf numFmtId="0" fontId="13" fillId="3" borderId="20" xfId="4" applyFont="1" applyFill="1" applyBorder="1" applyAlignment="1">
      <alignment horizontal="center" vertical="center"/>
    </xf>
    <xf numFmtId="0" fontId="13" fillId="3" borderId="21" xfId="4" applyFont="1" applyFill="1" applyBorder="1" applyAlignment="1">
      <alignment horizontal="center" vertical="center"/>
    </xf>
    <xf numFmtId="165" fontId="13" fillId="0" borderId="2" xfId="6" applyNumberFormat="1" applyFont="1" applyFill="1" applyBorder="1" applyAlignment="1">
      <alignment horizontal="center" vertical="center" wrapText="1"/>
    </xf>
    <xf numFmtId="165" fontId="13" fillId="0" borderId="3" xfId="6" applyNumberFormat="1" applyFont="1" applyFill="1" applyBorder="1" applyAlignment="1">
      <alignment horizontal="center" vertical="center" wrapText="1"/>
    </xf>
    <xf numFmtId="165" fontId="13" fillId="0" borderId="30" xfId="6" applyNumberFormat="1" applyFont="1" applyFill="1" applyBorder="1" applyAlignment="1">
      <alignment horizontal="center" vertical="center" wrapText="1"/>
    </xf>
    <xf numFmtId="0" fontId="13" fillId="0" borderId="1" xfId="4" applyFont="1" applyFill="1" applyBorder="1" applyAlignment="1">
      <alignment horizontal="justify" vertical="center" wrapText="1"/>
    </xf>
    <xf numFmtId="0" fontId="13" fillId="0" borderId="8" xfId="4" applyFont="1" applyFill="1" applyBorder="1" applyAlignment="1">
      <alignment horizontal="justify" vertical="center" wrapText="1"/>
    </xf>
    <xf numFmtId="0" fontId="14" fillId="3" borderId="1" xfId="4" applyFont="1" applyFill="1" applyBorder="1" applyAlignment="1">
      <alignment horizontal="center" vertical="center"/>
    </xf>
    <xf numFmtId="0" fontId="14" fillId="3" borderId="8" xfId="4" applyFont="1" applyFill="1" applyBorder="1" applyAlignment="1">
      <alignment horizontal="center" vertical="center"/>
    </xf>
    <xf numFmtId="0" fontId="12" fillId="5" borderId="31" xfId="4" applyFont="1" applyFill="1" applyBorder="1" applyAlignment="1">
      <alignment horizontal="left" vertical="center" wrapText="1"/>
    </xf>
    <xf numFmtId="0" fontId="12" fillId="5" borderId="29" xfId="4" applyFont="1" applyFill="1" applyBorder="1" applyAlignment="1">
      <alignment horizontal="left" vertical="center" wrapText="1"/>
    </xf>
    <xf numFmtId="0" fontId="12" fillId="5" borderId="1" xfId="4" applyFont="1" applyFill="1" applyBorder="1" applyAlignment="1">
      <alignment horizontal="center" vertical="center"/>
    </xf>
    <xf numFmtId="9" fontId="12" fillId="5" borderId="1" xfId="6" applyFont="1" applyFill="1" applyBorder="1" applyAlignment="1">
      <alignment horizontal="center" vertical="center"/>
    </xf>
    <xf numFmtId="9" fontId="12" fillId="5" borderId="8" xfId="6" applyFont="1" applyFill="1" applyBorder="1" applyAlignment="1">
      <alignment horizontal="center" vertical="center"/>
    </xf>
    <xf numFmtId="0" fontId="13" fillId="2" borderId="1" xfId="4" applyFont="1" applyFill="1" applyBorder="1" applyAlignment="1">
      <alignment horizontal="center" vertical="center"/>
    </xf>
    <xf numFmtId="0" fontId="13" fillId="2" borderId="8" xfId="4" applyFont="1" applyFill="1" applyBorder="1" applyAlignment="1">
      <alignment horizontal="center" vertical="center"/>
    </xf>
    <xf numFmtId="0" fontId="13" fillId="0" borderId="2" xfId="4" applyFont="1" applyFill="1" applyBorder="1" applyAlignment="1">
      <alignment horizontal="justify" vertical="center" wrapText="1"/>
    </xf>
    <xf numFmtId="0" fontId="13" fillId="0" borderId="3" xfId="4" applyFont="1" applyFill="1" applyBorder="1" applyAlignment="1">
      <alignment horizontal="justify" vertical="center" wrapText="1"/>
    </xf>
    <xf numFmtId="0" fontId="13" fillId="0" borderId="4" xfId="4" applyFont="1" applyFill="1" applyBorder="1" applyAlignment="1">
      <alignment horizontal="justify" vertical="center" wrapText="1"/>
    </xf>
    <xf numFmtId="0" fontId="13" fillId="0" borderId="30" xfId="4" applyFont="1" applyFill="1" applyBorder="1" applyAlignment="1">
      <alignment horizontal="justify" vertical="center" wrapText="1"/>
    </xf>
    <xf numFmtId="0" fontId="13" fillId="2" borderId="2" xfId="4" applyFont="1" applyFill="1" applyBorder="1" applyAlignment="1">
      <alignment horizontal="justify" vertical="center" wrapText="1"/>
    </xf>
    <xf numFmtId="0" fontId="13" fillId="2" borderId="3" xfId="4" applyFont="1" applyFill="1" applyBorder="1" applyAlignment="1">
      <alignment horizontal="justify" vertical="center" wrapText="1"/>
    </xf>
    <xf numFmtId="0" fontId="13" fillId="3" borderId="30" xfId="4" applyFont="1" applyFill="1" applyBorder="1" applyAlignment="1">
      <alignment horizontal="justify" vertical="center" wrapText="1"/>
    </xf>
    <xf numFmtId="0" fontId="13" fillId="0" borderId="2"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wrapText="1"/>
    </xf>
    <xf numFmtId="1" fontId="13" fillId="2" borderId="1" xfId="5" applyNumberFormat="1" applyFont="1" applyFill="1" applyBorder="1" applyAlignment="1">
      <alignment horizontal="center" vertical="center" wrapText="1"/>
    </xf>
    <xf numFmtId="1" fontId="13" fillId="2" borderId="8" xfId="5" applyNumberFormat="1" applyFont="1" applyFill="1" applyBorder="1" applyAlignment="1">
      <alignment horizontal="center" vertical="center" wrapText="1"/>
    </xf>
    <xf numFmtId="9" fontId="13" fillId="3" borderId="1" xfId="6" applyFont="1" applyFill="1" applyBorder="1" applyAlignment="1">
      <alignment horizontal="center" vertical="center"/>
    </xf>
    <xf numFmtId="0" fontId="13" fillId="2" borderId="1" xfId="6" applyNumberFormat="1" applyFont="1" applyFill="1" applyBorder="1" applyAlignment="1">
      <alignment horizontal="center" vertical="center" wrapText="1"/>
    </xf>
    <xf numFmtId="0" fontId="13" fillId="2" borderId="8" xfId="6"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3" fillId="0" borderId="8" xfId="4" applyFont="1" applyFill="1" applyBorder="1" applyAlignment="1">
      <alignment horizontal="left"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30" xfId="4" applyFont="1" applyFill="1" applyBorder="1" applyAlignment="1">
      <alignment horizontal="center" vertical="center"/>
    </xf>
    <xf numFmtId="0" fontId="13" fillId="2" borderId="4" xfId="4" applyFont="1" applyFill="1" applyBorder="1" applyAlignment="1">
      <alignment horizontal="justify" vertical="center" wrapText="1"/>
    </xf>
    <xf numFmtId="49" fontId="13" fillId="3" borderId="2" xfId="4" applyNumberFormat="1" applyFont="1" applyFill="1" applyBorder="1" applyAlignment="1">
      <alignment horizontal="center" vertical="center"/>
    </xf>
    <xf numFmtId="49" fontId="13" fillId="3" borderId="3" xfId="4" applyNumberFormat="1" applyFont="1" applyFill="1" applyBorder="1" applyAlignment="1">
      <alignment horizontal="center" vertical="center"/>
    </xf>
    <xf numFmtId="0" fontId="12" fillId="5" borderId="2" xfId="4" applyFont="1" applyFill="1" applyBorder="1" applyAlignment="1">
      <alignment horizontal="center" vertical="center" wrapText="1"/>
    </xf>
    <xf numFmtId="0" fontId="12" fillId="5"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0" fillId="3" borderId="24" xfId="4" applyFont="1" applyFill="1" applyBorder="1" applyAlignment="1" applyProtection="1">
      <alignment horizontal="center" vertical="center"/>
    </xf>
    <xf numFmtId="0" fontId="10" fillId="3" borderId="25" xfId="4" applyFont="1" applyFill="1" applyBorder="1" applyAlignment="1" applyProtection="1">
      <alignment horizontal="center" vertical="center"/>
    </xf>
    <xf numFmtId="0" fontId="10" fillId="3" borderId="26" xfId="4" applyFont="1" applyFill="1" applyBorder="1" applyAlignment="1" applyProtection="1">
      <alignment horizontal="center" vertical="center"/>
    </xf>
    <xf numFmtId="0" fontId="12" fillId="5" borderId="7" xfId="4" applyFont="1" applyFill="1" applyBorder="1" applyAlignment="1">
      <alignment horizontal="center" vertical="center" wrapText="1"/>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2" fillId="12" borderId="43" xfId="0" applyFont="1" applyFill="1" applyBorder="1" applyAlignment="1">
      <alignment horizontal="center"/>
    </xf>
    <xf numFmtId="0" fontId="2" fillId="12" borderId="0" xfId="0" applyFont="1" applyFill="1" applyBorder="1" applyAlignment="1">
      <alignment horizontal="center"/>
    </xf>
    <xf numFmtId="0" fontId="3" fillId="13" borderId="2"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justify" vertical="center" wrapText="1"/>
    </xf>
    <xf numFmtId="0" fontId="6" fillId="2" borderId="12" xfId="0" applyFont="1" applyFill="1" applyBorder="1" applyAlignment="1" applyProtection="1">
      <alignment horizontal="justify" vertical="center" wrapText="1"/>
    </xf>
    <xf numFmtId="0" fontId="6" fillId="2" borderId="13" xfId="0" applyFont="1" applyFill="1" applyBorder="1" applyAlignment="1" applyProtection="1">
      <alignment horizontal="justify" vertical="center" wrapText="1"/>
    </xf>
    <xf numFmtId="0" fontId="33" fillId="11" borderId="2" xfId="0" applyFont="1" applyFill="1" applyBorder="1" applyAlignment="1">
      <alignment horizontal="center"/>
    </xf>
    <xf numFmtId="0" fontId="33" fillId="11" borderId="3" xfId="0" applyFont="1" applyFill="1" applyBorder="1" applyAlignment="1">
      <alignment horizontal="center"/>
    </xf>
    <xf numFmtId="0" fontId="33" fillId="11" borderId="4" xfId="0" applyFont="1" applyFill="1" applyBorder="1" applyAlignment="1">
      <alignment horizontal="center"/>
    </xf>
    <xf numFmtId="0" fontId="6" fillId="0" borderId="1" xfId="0" applyFont="1" applyBorder="1" applyAlignment="1">
      <alignment horizontal="justify" vertical="top" wrapText="1"/>
    </xf>
    <xf numFmtId="0" fontId="8" fillId="2" borderId="27"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26" xfId="4" applyFont="1" applyFill="1" applyBorder="1" applyAlignment="1">
      <alignment horizontal="center" vertical="center"/>
    </xf>
    <xf numFmtId="10" fontId="15" fillId="3" borderId="32" xfId="2" applyNumberFormat="1" applyFont="1" applyFill="1" applyBorder="1" applyAlignment="1">
      <alignment horizontal="center" vertical="center"/>
    </xf>
    <xf numFmtId="10" fontId="15" fillId="3" borderId="33" xfId="2" applyNumberFormat="1" applyFont="1" applyFill="1" applyBorder="1" applyAlignment="1">
      <alignment horizontal="center" vertical="center"/>
    </xf>
    <xf numFmtId="3" fontId="15" fillId="3" borderId="5" xfId="6" applyNumberFormat="1" applyFont="1" applyFill="1" applyBorder="1" applyAlignment="1">
      <alignment horizontal="center" vertical="center"/>
    </xf>
    <xf numFmtId="3" fontId="15" fillId="3" borderId="6" xfId="6" applyNumberFormat="1" applyFont="1" applyFill="1" applyBorder="1" applyAlignment="1">
      <alignment horizontal="center" vertical="center"/>
    </xf>
    <xf numFmtId="10" fontId="15" fillId="3" borderId="5" xfId="2" applyNumberFormat="1" applyFont="1" applyFill="1" applyBorder="1" applyAlignment="1">
      <alignment horizontal="center" vertical="center"/>
    </xf>
    <xf numFmtId="10" fontId="15" fillId="3" borderId="6" xfId="2" applyNumberFormat="1" applyFont="1" applyFill="1" applyBorder="1" applyAlignment="1">
      <alignment horizontal="center" vertical="center"/>
    </xf>
    <xf numFmtId="165" fontId="13" fillId="0" borderId="2" xfId="6" applyNumberFormat="1" applyFont="1" applyFill="1" applyBorder="1" applyAlignment="1">
      <alignment horizontal="justify" vertical="center" wrapText="1"/>
    </xf>
    <xf numFmtId="165" fontId="13" fillId="0" borderId="3" xfId="6" applyNumberFormat="1" applyFont="1" applyFill="1" applyBorder="1" applyAlignment="1">
      <alignment horizontal="justify" vertical="center" wrapText="1"/>
    </xf>
    <xf numFmtId="165" fontId="13" fillId="0" borderId="30" xfId="6" applyNumberFormat="1" applyFont="1" applyFill="1" applyBorder="1" applyAlignment="1">
      <alignment horizontal="justify" vertical="center" wrapText="1"/>
    </xf>
    <xf numFmtId="10" fontId="13" fillId="0" borderId="2" xfId="6" applyNumberFormat="1" applyFont="1" applyFill="1" applyBorder="1" applyAlignment="1">
      <alignment horizontal="center" vertical="center" wrapText="1"/>
    </xf>
    <xf numFmtId="10" fontId="13" fillId="0" borderId="3" xfId="6" applyNumberFormat="1" applyFont="1" applyFill="1" applyBorder="1" applyAlignment="1">
      <alignment horizontal="center" vertical="center" wrapText="1"/>
    </xf>
    <xf numFmtId="10" fontId="13" fillId="0" borderId="30" xfId="6"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0" fillId="3" borderId="14"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0" fillId="3" borderId="15" xfId="4" applyFont="1" applyFill="1" applyBorder="1" applyAlignment="1" applyProtection="1">
      <alignment horizontal="center" vertical="center"/>
    </xf>
    <xf numFmtId="0" fontId="13" fillId="3" borderId="3" xfId="4" applyFont="1" applyFill="1" applyBorder="1" applyAlignment="1">
      <alignment horizontal="center" vertical="center" wrapText="1"/>
    </xf>
    <xf numFmtId="0" fontId="13" fillId="2" borderId="2" xfId="4" applyFont="1" applyFill="1" applyBorder="1" applyAlignment="1" applyProtection="1">
      <alignment horizontal="justify" vertical="center" wrapText="1"/>
      <protection locked="0"/>
    </xf>
    <xf numFmtId="0" fontId="13" fillId="2" borderId="3" xfId="4" applyFont="1" applyFill="1" applyBorder="1" applyAlignment="1" applyProtection="1">
      <alignment horizontal="justify" vertical="center" wrapText="1"/>
      <protection locked="0"/>
    </xf>
    <xf numFmtId="0" fontId="13" fillId="2" borderId="30" xfId="4" applyFont="1" applyFill="1" applyBorder="1" applyAlignment="1" applyProtection="1">
      <alignment horizontal="justify" vertical="center" wrapText="1"/>
      <protection locked="0"/>
    </xf>
    <xf numFmtId="0" fontId="11" fillId="0" borderId="2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24" xfId="4" applyFont="1" applyFill="1" applyBorder="1" applyAlignment="1">
      <alignment horizontal="center" vertical="center"/>
    </xf>
    <xf numFmtId="0" fontId="11" fillId="0" borderId="25" xfId="4" applyFont="1" applyFill="1" applyBorder="1" applyAlignment="1">
      <alignment horizontal="center" vertical="center"/>
    </xf>
    <xf numFmtId="0" fontId="11" fillId="0" borderId="26" xfId="4" applyFont="1" applyFill="1" applyBorder="1" applyAlignment="1">
      <alignment horizontal="center" vertical="center"/>
    </xf>
    <xf numFmtId="0" fontId="13" fillId="2" borderId="2" xfId="4" applyFont="1" applyFill="1" applyBorder="1" applyAlignment="1" applyProtection="1">
      <alignment horizontal="justify" vertical="top" wrapText="1"/>
      <protection locked="0"/>
    </xf>
    <xf numFmtId="0" fontId="13" fillId="2" borderId="3" xfId="4" applyFont="1" applyFill="1" applyBorder="1" applyAlignment="1" applyProtection="1">
      <alignment horizontal="justify" vertical="top" wrapText="1"/>
      <protection locked="0"/>
    </xf>
    <xf numFmtId="0" fontId="13" fillId="2" borderId="30" xfId="4" applyFont="1" applyFill="1" applyBorder="1" applyAlignment="1" applyProtection="1">
      <alignment horizontal="justify" vertical="top" wrapText="1"/>
      <protection locked="0"/>
    </xf>
    <xf numFmtId="0" fontId="13" fillId="3" borderId="2" xfId="4" applyFont="1" applyFill="1" applyBorder="1" applyAlignment="1">
      <alignment horizontal="left" vertical="center" wrapText="1"/>
    </xf>
    <xf numFmtId="0" fontId="13" fillId="3" borderId="3" xfId="4" applyFont="1" applyFill="1" applyBorder="1" applyAlignment="1">
      <alignment horizontal="left" vertical="center" wrapText="1"/>
    </xf>
    <xf numFmtId="0" fontId="13" fillId="3" borderId="30" xfId="4" applyFont="1" applyFill="1" applyBorder="1" applyAlignment="1">
      <alignment horizontal="left" vertical="center" wrapText="1"/>
    </xf>
    <xf numFmtId="0" fontId="12" fillId="3" borderId="14" xfId="4" applyFont="1" applyFill="1" applyBorder="1" applyAlignment="1" applyProtection="1">
      <alignment horizontal="center" vertical="center"/>
    </xf>
    <xf numFmtId="0" fontId="12" fillId="3" borderId="0" xfId="4" applyFont="1" applyFill="1" applyBorder="1" applyAlignment="1" applyProtection="1">
      <alignment horizontal="center" vertical="center"/>
    </xf>
    <xf numFmtId="0" fontId="12" fillId="3" borderId="15" xfId="4" applyFont="1" applyFill="1" applyBorder="1" applyAlignment="1" applyProtection="1">
      <alignment horizontal="center" vertical="center"/>
    </xf>
    <xf numFmtId="0" fontId="13" fillId="3"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left" vertical="center" wrapText="1"/>
      <protection locked="0"/>
    </xf>
    <xf numFmtId="0" fontId="12" fillId="5" borderId="1" xfId="4" applyFont="1" applyFill="1" applyBorder="1" applyAlignment="1">
      <alignment horizontal="justify" vertical="center" wrapText="1"/>
    </xf>
    <xf numFmtId="0" fontId="17" fillId="0" borderId="1" xfId="4" applyFont="1" applyFill="1" applyBorder="1" applyAlignment="1" applyProtection="1">
      <alignment horizontal="center" vertical="center" wrapText="1"/>
      <protection locked="0"/>
    </xf>
    <xf numFmtId="0" fontId="18" fillId="0" borderId="1" xfId="4" applyFont="1" applyFill="1" applyBorder="1" applyAlignment="1" applyProtection="1">
      <alignment horizontal="center" vertical="center" wrapText="1"/>
      <protection locked="0"/>
    </xf>
    <xf numFmtId="0" fontId="11" fillId="0" borderId="1" xfId="4" applyFont="1" applyFill="1" applyBorder="1" applyAlignment="1">
      <alignment horizontal="center" vertical="center"/>
    </xf>
    <xf numFmtId="0" fontId="6" fillId="2" borderId="1" xfId="0" applyFont="1" applyFill="1" applyBorder="1" applyAlignment="1">
      <alignment horizontal="center" vertical="center"/>
    </xf>
    <xf numFmtId="0" fontId="13" fillId="2" borderId="1" xfId="0" applyFont="1" applyFill="1" applyBorder="1" applyAlignment="1">
      <alignment horizontal="justify" vertical="center"/>
    </xf>
    <xf numFmtId="9" fontId="15" fillId="0" borderId="5" xfId="2" applyFont="1" applyBorder="1" applyAlignment="1">
      <alignment horizontal="center" vertical="center" wrapText="1"/>
    </xf>
    <xf numFmtId="9" fontId="15" fillId="0" borderId="6" xfId="2" applyFont="1" applyBorder="1" applyAlignment="1">
      <alignment horizontal="center" vertical="center" wrapText="1"/>
    </xf>
    <xf numFmtId="9" fontId="15" fillId="0" borderId="7" xfId="2" applyFont="1" applyBorder="1" applyAlignment="1">
      <alignment horizontal="center" vertical="center" wrapText="1"/>
    </xf>
    <xf numFmtId="9" fontId="6" fillId="0" borderId="5" xfId="2" applyFont="1" applyBorder="1" applyAlignment="1">
      <alignment horizontal="center" vertical="center" wrapText="1"/>
    </xf>
    <xf numFmtId="9" fontId="6" fillId="0" borderId="6" xfId="2" applyFont="1" applyBorder="1" applyAlignment="1">
      <alignment horizontal="center" vertical="center" wrapText="1"/>
    </xf>
    <xf numFmtId="9" fontId="6" fillId="0" borderId="7" xfId="2" applyFont="1" applyBorder="1" applyAlignment="1">
      <alignment horizontal="center" vertical="center" wrapText="1"/>
    </xf>
    <xf numFmtId="9" fontId="15" fillId="2" borderId="5" xfId="2" applyFont="1" applyFill="1" applyBorder="1" applyAlignment="1">
      <alignment horizontal="center" vertical="center"/>
    </xf>
    <xf numFmtId="9" fontId="15" fillId="2" borderId="6" xfId="2" applyFont="1" applyFill="1" applyBorder="1" applyAlignment="1">
      <alignment horizontal="center" vertical="center"/>
    </xf>
    <xf numFmtId="9" fontId="15" fillId="2" borderId="7" xfId="2" applyFont="1" applyFill="1" applyBorder="1" applyAlignment="1">
      <alignment horizontal="center" vertical="center"/>
    </xf>
    <xf numFmtId="9" fontId="16" fillId="0" borderId="5" xfId="2" applyFont="1" applyBorder="1" applyAlignment="1">
      <alignment horizontal="center" vertical="center" wrapText="1"/>
    </xf>
    <xf numFmtId="9" fontId="16" fillId="0" borderId="6" xfId="2" applyFont="1" applyBorder="1" applyAlignment="1">
      <alignment horizontal="center" vertical="center" wrapText="1"/>
    </xf>
    <xf numFmtId="9" fontId="16" fillId="0" borderId="7" xfId="2" applyFont="1" applyBorder="1" applyAlignment="1">
      <alignment horizontal="center" vertical="center" wrapText="1"/>
    </xf>
    <xf numFmtId="0" fontId="13" fillId="3" borderId="1" xfId="4" applyFont="1" applyFill="1" applyBorder="1" applyAlignment="1" applyProtection="1">
      <alignment horizontal="justify" vertical="center" wrapText="1"/>
      <protection locked="0"/>
    </xf>
    <xf numFmtId="9" fontId="13" fillId="3" borderId="1" xfId="6" applyFont="1" applyFill="1" applyBorder="1" applyAlignment="1">
      <alignment horizontal="center" vertical="center" wrapText="1"/>
    </xf>
    <xf numFmtId="0" fontId="13" fillId="0" borderId="1" xfId="4" applyFont="1" applyFill="1" applyBorder="1" applyAlignment="1">
      <alignment horizontal="center" vertical="center"/>
    </xf>
    <xf numFmtId="165" fontId="13" fillId="0" borderId="1" xfId="6" applyNumberFormat="1" applyFont="1" applyFill="1" applyBorder="1" applyAlignment="1">
      <alignment horizontal="center" vertical="center" wrapText="1"/>
    </xf>
    <xf numFmtId="0" fontId="12" fillId="4" borderId="1" xfId="4" applyFont="1" applyFill="1" applyBorder="1" applyAlignment="1">
      <alignment horizontal="center" vertical="center"/>
    </xf>
    <xf numFmtId="0" fontId="12" fillId="5" borderId="1"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0" borderId="1" xfId="4" applyFont="1" applyBorder="1" applyAlignment="1">
      <alignment horizontal="center" vertical="center" wrapText="1"/>
    </xf>
    <xf numFmtId="9" fontId="13" fillId="2" borderId="1" xfId="6" applyFont="1" applyFill="1" applyBorder="1" applyAlignment="1">
      <alignment horizontal="center" vertical="center"/>
    </xf>
    <xf numFmtId="0" fontId="13" fillId="0" borderId="4"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3" borderId="1" xfId="4" applyNumberFormat="1" applyFont="1" applyFill="1" applyBorder="1" applyAlignment="1">
      <alignment horizontal="center" vertical="center"/>
    </xf>
    <xf numFmtId="0" fontId="12" fillId="5" borderId="1" xfId="4" applyFont="1" applyFill="1" applyBorder="1" applyAlignment="1">
      <alignment horizontal="center" vertical="center" wrapText="1"/>
    </xf>
    <xf numFmtId="0" fontId="10" fillId="3" borderId="1" xfId="4" applyFont="1" applyFill="1" applyBorder="1" applyAlignment="1" applyProtection="1">
      <alignment horizontal="center" vertical="center"/>
    </xf>
    <xf numFmtId="0" fontId="8" fillId="0" borderId="1" xfId="4" applyFont="1" applyFill="1" applyBorder="1" applyAlignment="1">
      <alignment horizontal="center" vertical="center"/>
    </xf>
    <xf numFmtId="165" fontId="40" fillId="0" borderId="1" xfId="1" applyNumberFormat="1" applyFont="1" applyFill="1" applyBorder="1" applyAlignment="1" applyProtection="1">
      <alignment horizontal="center" vertical="center" wrapText="1"/>
    </xf>
    <xf numFmtId="165" fontId="40" fillId="0" borderId="1" xfId="2" applyNumberFormat="1" applyFont="1" applyFill="1" applyBorder="1" applyAlignment="1" applyProtection="1">
      <alignment horizontal="center" vertical="center" wrapText="1"/>
    </xf>
    <xf numFmtId="0" fontId="0" fillId="0" borderId="1" xfId="0" applyFont="1" applyFill="1" applyBorder="1" applyAlignment="1">
      <alignment horizontal="justify" vertical="top" wrapText="1"/>
    </xf>
    <xf numFmtId="0" fontId="35" fillId="0" borderId="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cellXfs>
  <cellStyles count="8">
    <cellStyle name="Millares [0]" xfId="1" builtinId="6"/>
    <cellStyle name="Millares 2" xfId="7"/>
    <cellStyle name="Millares 3" xfId="5"/>
    <cellStyle name="Normal" xfId="0" builtinId="0"/>
    <cellStyle name="Normal 2" xfId="3"/>
    <cellStyle name="Normal 4" xfId="4"/>
    <cellStyle name="Porcentaje" xfId="2" builtin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1'!$J$29</c:f>
              <c:strCache>
                <c:ptCount val="1"/>
                <c:pt idx="0">
                  <c:v>% de meta programado</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1'!$J$30:$J$41</c:f>
              <c:numCache>
                <c:formatCode>0%</c:formatCode>
                <c:ptCount val="12"/>
                <c:pt idx="0">
                  <c:v>0.8</c:v>
                </c:pt>
                <c:pt idx="3">
                  <c:v>0.8</c:v>
                </c:pt>
                <c:pt idx="6">
                  <c:v>0.8</c:v>
                </c:pt>
                <c:pt idx="9">
                  <c:v>0.8</c:v>
                </c:pt>
              </c:numCache>
            </c:numRef>
          </c:val>
          <c:smooth val="0"/>
          <c:extLst>
            <c:ext xmlns:c16="http://schemas.microsoft.com/office/drawing/2014/chart" uri="{C3380CC4-5D6E-409C-BE32-E72D297353CC}">
              <c16:uniqueId val="{00000000-3FE3-4549-B706-642B4ED7A962}"/>
            </c:ext>
          </c:extLst>
        </c:ser>
        <c:ser>
          <c:idx val="1"/>
          <c:order val="1"/>
          <c:tx>
            <c:strRef>
              <c:f>'HV 1'!$H$29</c:f>
              <c:strCache>
                <c:ptCount val="1"/>
                <c:pt idx="0">
                  <c:v>% Cumplimiento en la vigencia</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1'!$H$30:$H$41</c:f>
              <c:numCache>
                <c:formatCode>0.00%</c:formatCode>
                <c:ptCount val="12"/>
                <c:pt idx="0">
                  <c:v>0.21206318812829106</c:v>
                </c:pt>
                <c:pt idx="3">
                  <c:v>0.48875059837242701</c:v>
                </c:pt>
                <c:pt idx="6">
                  <c:v>0.48875059837242701</c:v>
                </c:pt>
                <c:pt idx="9">
                  <c:v>0.48875059837242701</c:v>
                </c:pt>
              </c:numCache>
            </c:numRef>
          </c:val>
          <c:smooth val="0"/>
          <c:extLst>
            <c:ext xmlns:c16="http://schemas.microsoft.com/office/drawing/2014/chart" uri="{C3380CC4-5D6E-409C-BE32-E72D297353CC}">
              <c16:uniqueId val="{00000001-3FE3-4549-B706-642B4ED7A962}"/>
            </c:ext>
          </c:extLst>
        </c:ser>
        <c:dLbls>
          <c:showLegendKey val="0"/>
          <c:showVal val="0"/>
          <c:showCatName val="0"/>
          <c:showSerName val="0"/>
          <c:showPercent val="0"/>
          <c:showBubbleSize val="0"/>
        </c:dLbls>
        <c:marker val="1"/>
        <c:smooth val="0"/>
        <c:axId val="1877358016"/>
        <c:axId val="1"/>
      </c:lineChart>
      <c:catAx>
        <c:axId val="1877358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77358016"/>
        <c:crosses val="autoZero"/>
        <c:crossBetween val="between"/>
      </c:valAx>
    </c:plotArea>
    <c:legend>
      <c:legendPos val="r"/>
      <c:layout>
        <c:manualLayout>
          <c:xMode val="edge"/>
          <c:yMode val="edge"/>
          <c:x val="0.63335389326334202"/>
          <c:y val="0.36191642711327748"/>
          <c:w val="0.33959448818897631"/>
          <c:h val="0.2730248718910136"/>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2'!$J$29</c:f>
              <c:strCache>
                <c:ptCount val="1"/>
                <c:pt idx="0">
                  <c:v>% meta programada</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2'!$J$30:$J$41</c:f>
              <c:numCache>
                <c:formatCode>0%</c:formatCode>
                <c:ptCount val="12"/>
                <c:pt idx="0">
                  <c:v>0.6</c:v>
                </c:pt>
                <c:pt idx="3">
                  <c:v>0.6</c:v>
                </c:pt>
                <c:pt idx="6">
                  <c:v>0.6</c:v>
                </c:pt>
                <c:pt idx="9">
                  <c:v>0.6</c:v>
                </c:pt>
              </c:numCache>
            </c:numRef>
          </c:val>
          <c:smooth val="0"/>
          <c:extLst>
            <c:ext xmlns:c16="http://schemas.microsoft.com/office/drawing/2014/chart" uri="{C3380CC4-5D6E-409C-BE32-E72D297353CC}">
              <c16:uniqueId val="{00000000-609A-4CCD-83DB-48964BBF97C9}"/>
            </c:ext>
          </c:extLst>
        </c:ser>
        <c:ser>
          <c:idx val="1"/>
          <c:order val="1"/>
          <c:tx>
            <c:strRef>
              <c:f>'HV 2'!$H$29</c:f>
              <c:strCache>
                <c:ptCount val="1"/>
                <c:pt idx="0">
                  <c:v>% Cumplimiento en la vigencia</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2'!$H$30:$H$41</c:f>
              <c:numCache>
                <c:formatCode>0.00%</c:formatCode>
                <c:ptCount val="12"/>
                <c:pt idx="0">
                  <c:v>0.50121951219512195</c:v>
                </c:pt>
                <c:pt idx="3">
                  <c:v>0.34534671532846717</c:v>
                </c:pt>
                <c:pt idx="6">
                  <c:v>0</c:v>
                </c:pt>
                <c:pt idx="9">
                  <c:v>0</c:v>
                </c:pt>
              </c:numCache>
            </c:numRef>
          </c:val>
          <c:smooth val="0"/>
          <c:extLst>
            <c:ext xmlns:c16="http://schemas.microsoft.com/office/drawing/2014/chart" uri="{C3380CC4-5D6E-409C-BE32-E72D297353CC}">
              <c16:uniqueId val="{00000001-609A-4CCD-83DB-48964BBF97C9}"/>
            </c:ext>
          </c:extLst>
        </c:ser>
        <c:dLbls>
          <c:showLegendKey val="0"/>
          <c:showVal val="0"/>
          <c:showCatName val="0"/>
          <c:showSerName val="0"/>
          <c:showPercent val="0"/>
          <c:showBubbleSize val="0"/>
        </c:dLbls>
        <c:marker val="1"/>
        <c:smooth val="0"/>
        <c:axId val="1877354688"/>
        <c:axId val="1"/>
      </c:lineChart>
      <c:catAx>
        <c:axId val="18773546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77354688"/>
        <c:crosses val="autoZero"/>
        <c:crossBetween val="between"/>
      </c:valAx>
    </c:plotArea>
    <c:legend>
      <c:legendPos val="r"/>
      <c:layout>
        <c:manualLayout>
          <c:xMode val="edge"/>
          <c:yMode val="edge"/>
          <c:x val="0.66025295970951614"/>
          <c:y val="0.27925482998835671"/>
          <c:w val="0.31468187863800257"/>
          <c:h val="0.3471817338622146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3'!$J$29</c:f>
              <c:strCache>
                <c:ptCount val="1"/>
                <c:pt idx="0">
                  <c:v>% META  PROGRAMADA</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3'!$J$30:$J$41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0-1397-41D6-A82F-6A3DD307283B}"/>
            </c:ext>
          </c:extLst>
        </c:ser>
        <c:ser>
          <c:idx val="1"/>
          <c:order val="1"/>
          <c:tx>
            <c:strRef>
              <c:f>'HV 3'!$H$29</c:f>
              <c:strCache>
                <c:ptCount val="1"/>
                <c:pt idx="0">
                  <c:v>% Cumplimiento en la vigencia</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3'!$H$30:$H$41</c:f>
              <c:numCache>
                <c:formatCode>0.00%</c:formatCode>
                <c:ptCount val="12"/>
                <c:pt idx="0">
                  <c:v>0.282793867120954</c:v>
                </c:pt>
                <c:pt idx="3">
                  <c:v>0.61499148211243615</c:v>
                </c:pt>
                <c:pt idx="6">
                  <c:v>0</c:v>
                </c:pt>
                <c:pt idx="9">
                  <c:v>0</c:v>
                </c:pt>
              </c:numCache>
            </c:numRef>
          </c:val>
          <c:smooth val="0"/>
          <c:extLst>
            <c:ext xmlns:c16="http://schemas.microsoft.com/office/drawing/2014/chart" uri="{C3380CC4-5D6E-409C-BE32-E72D297353CC}">
              <c16:uniqueId val="{00000001-1397-41D6-A82F-6A3DD307283B}"/>
            </c:ext>
          </c:extLst>
        </c:ser>
        <c:dLbls>
          <c:showLegendKey val="0"/>
          <c:showVal val="0"/>
          <c:showCatName val="0"/>
          <c:showSerName val="0"/>
          <c:showPercent val="0"/>
          <c:showBubbleSize val="0"/>
        </c:dLbls>
        <c:marker val="1"/>
        <c:smooth val="0"/>
        <c:axId val="1883398208"/>
        <c:axId val="1"/>
      </c:lineChart>
      <c:catAx>
        <c:axId val="18833982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83398208"/>
        <c:crosses val="autoZero"/>
        <c:crossBetween val="between"/>
      </c:valAx>
    </c:plotArea>
    <c:legend>
      <c:legendPos val="r"/>
      <c:layout>
        <c:manualLayout>
          <c:xMode val="edge"/>
          <c:yMode val="edge"/>
          <c:x val="0.67431703079368599"/>
          <c:y val="0.26070876275600685"/>
          <c:w val="0.30458707626335435"/>
          <c:h val="0.3502058188672362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'HV_4 MIPG'!$F$29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MIPG'!$F$30:$F$41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7-B64F-4434-B14A-DD4EA704EFC6}"/>
            </c:ext>
          </c:extLst>
        </c:ser>
        <c:ser>
          <c:idx val="1"/>
          <c:order val="1"/>
          <c:tx>
            <c:strRef>
              <c:f>'HV_4 MIPG'!$D$29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MIPG'!$D$30:$D$41</c:f>
              <c:numCache>
                <c:formatCode>0%</c:formatCode>
                <c:ptCount val="12"/>
                <c:pt idx="0">
                  <c:v>1</c:v>
                </c:pt>
              </c:numCache>
            </c:numRef>
          </c:val>
          <c:smooth val="0"/>
          <c:extLst>
            <c:ext xmlns:c16="http://schemas.microsoft.com/office/drawing/2014/chart" uri="{C3380CC4-5D6E-409C-BE32-E72D297353CC}">
              <c16:uniqueId val="{00000008-B64F-4434-B14A-DD4EA704EFC6}"/>
            </c:ext>
          </c:extLst>
        </c:ser>
        <c:dLbls>
          <c:showLegendKey val="0"/>
          <c:showVal val="0"/>
          <c:showCatName val="0"/>
          <c:showSerName val="0"/>
          <c:showPercent val="0"/>
          <c:showBubbleSize val="0"/>
        </c:dLbls>
        <c:marker val="1"/>
        <c:smooth val="0"/>
        <c:axId val="1325596512"/>
        <c:axId val="1325596928"/>
      </c:lineChart>
      <c:catAx>
        <c:axId val="132559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25596928"/>
        <c:crosses val="autoZero"/>
        <c:auto val="1"/>
        <c:lblAlgn val="ctr"/>
        <c:lblOffset val="100"/>
        <c:noMultiLvlLbl val="0"/>
      </c:catAx>
      <c:valAx>
        <c:axId val="132559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25596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1102143</xdr:colOff>
      <xdr:row>4</xdr:row>
      <xdr:rowOff>142875</xdr:rowOff>
    </xdr:to>
    <xdr:pic>
      <xdr:nvPicPr>
        <xdr:cNvPr id="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66700" y="238125"/>
          <a:ext cx="95926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714375</xdr:colOff>
      <xdr:row>43</xdr:row>
      <xdr:rowOff>180975</xdr:rowOff>
    </xdr:from>
    <xdr:to>
      <xdr:col>6</xdr:col>
      <xdr:colOff>1181100</xdr:colOff>
      <xdr:row>46</xdr:row>
      <xdr:rowOff>285750</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23813</xdr:rowOff>
    </xdr:from>
    <xdr:to>
      <xdr:col>1</xdr:col>
      <xdr:colOff>1314450</xdr:colOff>
      <xdr:row>4</xdr:row>
      <xdr:rowOff>214313</xdr:rowOff>
    </xdr:to>
    <xdr:pic>
      <xdr:nvPicPr>
        <xdr:cNvPr id="7"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4813" y="95251"/>
          <a:ext cx="981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38100</xdr:rowOff>
    </xdr:from>
    <xdr:to>
      <xdr:col>1</xdr:col>
      <xdr:colOff>1057275</xdr:colOff>
      <xdr:row>3</xdr:row>
      <xdr:rowOff>180975</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43</xdr:row>
      <xdr:rowOff>104775</xdr:rowOff>
    </xdr:from>
    <xdr:to>
      <xdr:col>6</xdr:col>
      <xdr:colOff>1247775</xdr:colOff>
      <xdr:row>47</xdr:row>
      <xdr:rowOff>371475</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457200</xdr:colOff>
      <xdr:row>0</xdr:row>
      <xdr:rowOff>57150</xdr:rowOff>
    </xdr:from>
    <xdr:to>
      <xdr:col>1</xdr:col>
      <xdr:colOff>1447800</xdr:colOff>
      <xdr:row>3</xdr:row>
      <xdr:rowOff>200025</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715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276225</xdr:colOff>
      <xdr:row>43</xdr:row>
      <xdr:rowOff>152400</xdr:rowOff>
    </xdr:from>
    <xdr:to>
      <xdr:col>7</xdr:col>
      <xdr:colOff>114300</xdr:colOff>
      <xdr:row>47</xdr:row>
      <xdr:rowOff>590550</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964406</xdr:colOff>
      <xdr:row>43</xdr:row>
      <xdr:rowOff>57149</xdr:rowOff>
    </xdr:from>
    <xdr:to>
      <xdr:col>6</xdr:col>
      <xdr:colOff>1428750</xdr:colOff>
      <xdr:row>47</xdr:row>
      <xdr:rowOff>466724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showGridLines="0" tabSelected="1" zoomScale="60" zoomScaleNormal="60" zoomScaleSheetLayoutView="80" workbookViewId="0">
      <selection activeCell="G15" sqref="G15"/>
    </sheetView>
  </sheetViews>
  <sheetFormatPr baseColWidth="10" defaultRowHeight="15" x14ac:dyDescent="0.25"/>
  <cols>
    <col min="1" max="1" width="9.140625" style="55" customWidth="1"/>
    <col min="2" max="2" width="26.28515625" style="55" customWidth="1"/>
    <col min="3" max="3" width="28.140625" style="55" customWidth="1"/>
    <col min="4" max="4" width="24.5703125" style="55" customWidth="1"/>
    <col min="5" max="5" width="55" style="55" customWidth="1"/>
    <col min="6" max="6" width="31.140625" style="55" customWidth="1"/>
    <col min="7" max="7" width="35.140625" style="55" customWidth="1"/>
    <col min="8" max="19" width="13.28515625" style="55" customWidth="1"/>
    <col min="20" max="20" width="19.5703125" style="55" customWidth="1"/>
    <col min="21" max="21" width="24.140625" style="55" customWidth="1"/>
    <col min="22" max="22" width="25.85546875" style="55" customWidth="1"/>
    <col min="23" max="254" width="11.42578125" style="55"/>
    <col min="255" max="255" width="9.140625" style="55" customWidth="1"/>
    <col min="256" max="256" width="26.28515625" style="55" customWidth="1"/>
    <col min="257" max="257" width="28.140625" style="55" customWidth="1"/>
    <col min="258" max="258" width="31.7109375" style="55" customWidth="1"/>
    <col min="259" max="259" width="24.5703125" style="55" customWidth="1"/>
    <col min="260" max="260" width="55" style="55" customWidth="1"/>
    <col min="261" max="261" width="31.140625" style="55" customWidth="1"/>
    <col min="262" max="262" width="32.5703125" style="55" customWidth="1"/>
    <col min="263" max="263" width="35.140625" style="55" customWidth="1"/>
    <col min="264" max="275" width="0" style="55" hidden="1" customWidth="1"/>
    <col min="276" max="276" width="19.5703125" style="55" customWidth="1"/>
    <col min="277" max="277" width="24.140625" style="55" customWidth="1"/>
    <col min="278" max="278" width="25.85546875" style="55" customWidth="1"/>
    <col min="279" max="510" width="11.42578125" style="55"/>
    <col min="511" max="511" width="9.140625" style="55" customWidth="1"/>
    <col min="512" max="512" width="26.28515625" style="55" customWidth="1"/>
    <col min="513" max="513" width="28.140625" style="55" customWidth="1"/>
    <col min="514" max="514" width="31.7109375" style="55" customWidth="1"/>
    <col min="515" max="515" width="24.5703125" style="55" customWidth="1"/>
    <col min="516" max="516" width="55" style="55" customWidth="1"/>
    <col min="517" max="517" width="31.140625" style="55" customWidth="1"/>
    <col min="518" max="518" width="32.5703125" style="55" customWidth="1"/>
    <col min="519" max="519" width="35.140625" style="55" customWidth="1"/>
    <col min="520" max="531" width="0" style="55" hidden="1" customWidth="1"/>
    <col min="532" max="532" width="19.5703125" style="55" customWidth="1"/>
    <col min="533" max="533" width="24.140625" style="55" customWidth="1"/>
    <col min="534" max="534" width="25.85546875" style="55" customWidth="1"/>
    <col min="535" max="766" width="11.42578125" style="55"/>
    <col min="767" max="767" width="9.140625" style="55" customWidth="1"/>
    <col min="768" max="768" width="26.28515625" style="55" customWidth="1"/>
    <col min="769" max="769" width="28.140625" style="55" customWidth="1"/>
    <col min="770" max="770" width="31.7109375" style="55" customWidth="1"/>
    <col min="771" max="771" width="24.5703125" style="55" customWidth="1"/>
    <col min="772" max="772" width="55" style="55" customWidth="1"/>
    <col min="773" max="773" width="31.140625" style="55" customWidth="1"/>
    <col min="774" max="774" width="32.5703125" style="55" customWidth="1"/>
    <col min="775" max="775" width="35.140625" style="55" customWidth="1"/>
    <col min="776" max="787" width="0" style="55" hidden="1" customWidth="1"/>
    <col min="788" max="788" width="19.5703125" style="55" customWidth="1"/>
    <col min="789" max="789" width="24.140625" style="55" customWidth="1"/>
    <col min="790" max="790" width="25.85546875" style="55" customWidth="1"/>
    <col min="791" max="1022" width="11.42578125" style="55"/>
    <col min="1023" max="1023" width="9.140625" style="55" customWidth="1"/>
    <col min="1024" max="1024" width="26.28515625" style="55" customWidth="1"/>
    <col min="1025" max="1025" width="28.140625" style="55" customWidth="1"/>
    <col min="1026" max="1026" width="31.7109375" style="55" customWidth="1"/>
    <col min="1027" max="1027" width="24.5703125" style="55" customWidth="1"/>
    <col min="1028" max="1028" width="55" style="55" customWidth="1"/>
    <col min="1029" max="1029" width="31.140625" style="55" customWidth="1"/>
    <col min="1030" max="1030" width="32.5703125" style="55" customWidth="1"/>
    <col min="1031" max="1031" width="35.140625" style="55" customWidth="1"/>
    <col min="1032" max="1043" width="0" style="55" hidden="1" customWidth="1"/>
    <col min="1044" max="1044" width="19.5703125" style="55" customWidth="1"/>
    <col min="1045" max="1045" width="24.140625" style="55" customWidth="1"/>
    <col min="1046" max="1046" width="25.85546875" style="55" customWidth="1"/>
    <col min="1047" max="1278" width="11.42578125" style="55"/>
    <col min="1279" max="1279" width="9.140625" style="55" customWidth="1"/>
    <col min="1280" max="1280" width="26.28515625" style="55" customWidth="1"/>
    <col min="1281" max="1281" width="28.140625" style="55" customWidth="1"/>
    <col min="1282" max="1282" width="31.7109375" style="55" customWidth="1"/>
    <col min="1283" max="1283" width="24.5703125" style="55" customWidth="1"/>
    <col min="1284" max="1284" width="55" style="55" customWidth="1"/>
    <col min="1285" max="1285" width="31.140625" style="55" customWidth="1"/>
    <col min="1286" max="1286" width="32.5703125" style="55" customWidth="1"/>
    <col min="1287" max="1287" width="35.140625" style="55" customWidth="1"/>
    <col min="1288" max="1299" width="0" style="55" hidden="1" customWidth="1"/>
    <col min="1300" max="1300" width="19.5703125" style="55" customWidth="1"/>
    <col min="1301" max="1301" width="24.140625" style="55" customWidth="1"/>
    <col min="1302" max="1302" width="25.85546875" style="55" customWidth="1"/>
    <col min="1303" max="1534" width="11.42578125" style="55"/>
    <col min="1535" max="1535" width="9.140625" style="55" customWidth="1"/>
    <col min="1536" max="1536" width="26.28515625" style="55" customWidth="1"/>
    <col min="1537" max="1537" width="28.140625" style="55" customWidth="1"/>
    <col min="1538" max="1538" width="31.7109375" style="55" customWidth="1"/>
    <col min="1539" max="1539" width="24.5703125" style="55" customWidth="1"/>
    <col min="1540" max="1540" width="55" style="55" customWidth="1"/>
    <col min="1541" max="1541" width="31.140625" style="55" customWidth="1"/>
    <col min="1542" max="1542" width="32.5703125" style="55" customWidth="1"/>
    <col min="1543" max="1543" width="35.140625" style="55" customWidth="1"/>
    <col min="1544" max="1555" width="0" style="55" hidden="1" customWidth="1"/>
    <col min="1556" max="1556" width="19.5703125" style="55" customWidth="1"/>
    <col min="1557" max="1557" width="24.140625" style="55" customWidth="1"/>
    <col min="1558" max="1558" width="25.85546875" style="55" customWidth="1"/>
    <col min="1559" max="1790" width="11.42578125" style="55"/>
    <col min="1791" max="1791" width="9.140625" style="55" customWidth="1"/>
    <col min="1792" max="1792" width="26.28515625" style="55" customWidth="1"/>
    <col min="1793" max="1793" width="28.140625" style="55" customWidth="1"/>
    <col min="1794" max="1794" width="31.7109375" style="55" customWidth="1"/>
    <col min="1795" max="1795" width="24.5703125" style="55" customWidth="1"/>
    <col min="1796" max="1796" width="55" style="55" customWidth="1"/>
    <col min="1797" max="1797" width="31.140625" style="55" customWidth="1"/>
    <col min="1798" max="1798" width="32.5703125" style="55" customWidth="1"/>
    <col min="1799" max="1799" width="35.140625" style="55" customWidth="1"/>
    <col min="1800" max="1811" width="0" style="55" hidden="1" customWidth="1"/>
    <col min="1812" max="1812" width="19.5703125" style="55" customWidth="1"/>
    <col min="1813" max="1813" width="24.140625" style="55" customWidth="1"/>
    <col min="1814" max="1814" width="25.85546875" style="55" customWidth="1"/>
    <col min="1815" max="2046" width="11.42578125" style="55"/>
    <col min="2047" max="2047" width="9.140625" style="55" customWidth="1"/>
    <col min="2048" max="2048" width="26.28515625" style="55" customWidth="1"/>
    <col min="2049" max="2049" width="28.140625" style="55" customWidth="1"/>
    <col min="2050" max="2050" width="31.7109375" style="55" customWidth="1"/>
    <col min="2051" max="2051" width="24.5703125" style="55" customWidth="1"/>
    <col min="2052" max="2052" width="55" style="55" customWidth="1"/>
    <col min="2053" max="2053" width="31.140625" style="55" customWidth="1"/>
    <col min="2054" max="2054" width="32.5703125" style="55" customWidth="1"/>
    <col min="2055" max="2055" width="35.140625" style="55" customWidth="1"/>
    <col min="2056" max="2067" width="0" style="55" hidden="1" customWidth="1"/>
    <col min="2068" max="2068" width="19.5703125" style="55" customWidth="1"/>
    <col min="2069" max="2069" width="24.140625" style="55" customWidth="1"/>
    <col min="2070" max="2070" width="25.85546875" style="55" customWidth="1"/>
    <col min="2071" max="2302" width="11.42578125" style="55"/>
    <col min="2303" max="2303" width="9.140625" style="55" customWidth="1"/>
    <col min="2304" max="2304" width="26.28515625" style="55" customWidth="1"/>
    <col min="2305" max="2305" width="28.140625" style="55" customWidth="1"/>
    <col min="2306" max="2306" width="31.7109375" style="55" customWidth="1"/>
    <col min="2307" max="2307" width="24.5703125" style="55" customWidth="1"/>
    <col min="2308" max="2308" width="55" style="55" customWidth="1"/>
    <col min="2309" max="2309" width="31.140625" style="55" customWidth="1"/>
    <col min="2310" max="2310" width="32.5703125" style="55" customWidth="1"/>
    <col min="2311" max="2311" width="35.140625" style="55" customWidth="1"/>
    <col min="2312" max="2323" width="0" style="55" hidden="1" customWidth="1"/>
    <col min="2324" max="2324" width="19.5703125" style="55" customWidth="1"/>
    <col min="2325" max="2325" width="24.140625" style="55" customWidth="1"/>
    <col min="2326" max="2326" width="25.85546875" style="55" customWidth="1"/>
    <col min="2327" max="2558" width="11.42578125" style="55"/>
    <col min="2559" max="2559" width="9.140625" style="55" customWidth="1"/>
    <col min="2560" max="2560" width="26.28515625" style="55" customWidth="1"/>
    <col min="2561" max="2561" width="28.140625" style="55" customWidth="1"/>
    <col min="2562" max="2562" width="31.7109375" style="55" customWidth="1"/>
    <col min="2563" max="2563" width="24.5703125" style="55" customWidth="1"/>
    <col min="2564" max="2564" width="55" style="55" customWidth="1"/>
    <col min="2565" max="2565" width="31.140625" style="55" customWidth="1"/>
    <col min="2566" max="2566" width="32.5703125" style="55" customWidth="1"/>
    <col min="2567" max="2567" width="35.140625" style="55" customWidth="1"/>
    <col min="2568" max="2579" width="0" style="55" hidden="1" customWidth="1"/>
    <col min="2580" max="2580" width="19.5703125" style="55" customWidth="1"/>
    <col min="2581" max="2581" width="24.140625" style="55" customWidth="1"/>
    <col min="2582" max="2582" width="25.85546875" style="55" customWidth="1"/>
    <col min="2583" max="2814" width="11.42578125" style="55"/>
    <col min="2815" max="2815" width="9.140625" style="55" customWidth="1"/>
    <col min="2816" max="2816" width="26.28515625" style="55" customWidth="1"/>
    <col min="2817" max="2817" width="28.140625" style="55" customWidth="1"/>
    <col min="2818" max="2818" width="31.7109375" style="55" customWidth="1"/>
    <col min="2819" max="2819" width="24.5703125" style="55" customWidth="1"/>
    <col min="2820" max="2820" width="55" style="55" customWidth="1"/>
    <col min="2821" max="2821" width="31.140625" style="55" customWidth="1"/>
    <col min="2822" max="2822" width="32.5703125" style="55" customWidth="1"/>
    <col min="2823" max="2823" width="35.140625" style="55" customWidth="1"/>
    <col min="2824" max="2835" width="0" style="55" hidden="1" customWidth="1"/>
    <col min="2836" max="2836" width="19.5703125" style="55" customWidth="1"/>
    <col min="2837" max="2837" width="24.140625" style="55" customWidth="1"/>
    <col min="2838" max="2838" width="25.85546875" style="55" customWidth="1"/>
    <col min="2839" max="3070" width="11.42578125" style="55"/>
    <col min="3071" max="3071" width="9.140625" style="55" customWidth="1"/>
    <col min="3072" max="3072" width="26.28515625" style="55" customWidth="1"/>
    <col min="3073" max="3073" width="28.140625" style="55" customWidth="1"/>
    <col min="3074" max="3074" width="31.7109375" style="55" customWidth="1"/>
    <col min="3075" max="3075" width="24.5703125" style="55" customWidth="1"/>
    <col min="3076" max="3076" width="55" style="55" customWidth="1"/>
    <col min="3077" max="3077" width="31.140625" style="55" customWidth="1"/>
    <col min="3078" max="3078" width="32.5703125" style="55" customWidth="1"/>
    <col min="3079" max="3079" width="35.140625" style="55" customWidth="1"/>
    <col min="3080" max="3091" width="0" style="55" hidden="1" customWidth="1"/>
    <col min="3092" max="3092" width="19.5703125" style="55" customWidth="1"/>
    <col min="3093" max="3093" width="24.140625" style="55" customWidth="1"/>
    <col min="3094" max="3094" width="25.85546875" style="55" customWidth="1"/>
    <col min="3095" max="3326" width="11.42578125" style="55"/>
    <col min="3327" max="3327" width="9.140625" style="55" customWidth="1"/>
    <col min="3328" max="3328" width="26.28515625" style="55" customWidth="1"/>
    <col min="3329" max="3329" width="28.140625" style="55" customWidth="1"/>
    <col min="3330" max="3330" width="31.7109375" style="55" customWidth="1"/>
    <col min="3331" max="3331" width="24.5703125" style="55" customWidth="1"/>
    <col min="3332" max="3332" width="55" style="55" customWidth="1"/>
    <col min="3333" max="3333" width="31.140625" style="55" customWidth="1"/>
    <col min="3334" max="3334" width="32.5703125" style="55" customWidth="1"/>
    <col min="3335" max="3335" width="35.140625" style="55" customWidth="1"/>
    <col min="3336" max="3347" width="0" style="55" hidden="1" customWidth="1"/>
    <col min="3348" max="3348" width="19.5703125" style="55" customWidth="1"/>
    <col min="3349" max="3349" width="24.140625" style="55" customWidth="1"/>
    <col min="3350" max="3350" width="25.85546875" style="55" customWidth="1"/>
    <col min="3351" max="3582" width="11.42578125" style="55"/>
    <col min="3583" max="3583" width="9.140625" style="55" customWidth="1"/>
    <col min="3584" max="3584" width="26.28515625" style="55" customWidth="1"/>
    <col min="3585" max="3585" width="28.140625" style="55" customWidth="1"/>
    <col min="3586" max="3586" width="31.7109375" style="55" customWidth="1"/>
    <col min="3587" max="3587" width="24.5703125" style="55" customWidth="1"/>
    <col min="3588" max="3588" width="55" style="55" customWidth="1"/>
    <col min="3589" max="3589" width="31.140625" style="55" customWidth="1"/>
    <col min="3590" max="3590" width="32.5703125" style="55" customWidth="1"/>
    <col min="3591" max="3591" width="35.140625" style="55" customWidth="1"/>
    <col min="3592" max="3603" width="0" style="55" hidden="1" customWidth="1"/>
    <col min="3604" max="3604" width="19.5703125" style="55" customWidth="1"/>
    <col min="3605" max="3605" width="24.140625" style="55" customWidth="1"/>
    <col min="3606" max="3606" width="25.85546875" style="55" customWidth="1"/>
    <col min="3607" max="3838" width="11.42578125" style="55"/>
    <col min="3839" max="3839" width="9.140625" style="55" customWidth="1"/>
    <col min="3840" max="3840" width="26.28515625" style="55" customWidth="1"/>
    <col min="3841" max="3841" width="28.140625" style="55" customWidth="1"/>
    <col min="3842" max="3842" width="31.7109375" style="55" customWidth="1"/>
    <col min="3843" max="3843" width="24.5703125" style="55" customWidth="1"/>
    <col min="3844" max="3844" width="55" style="55" customWidth="1"/>
    <col min="3845" max="3845" width="31.140625" style="55" customWidth="1"/>
    <col min="3846" max="3846" width="32.5703125" style="55" customWidth="1"/>
    <col min="3847" max="3847" width="35.140625" style="55" customWidth="1"/>
    <col min="3848" max="3859" width="0" style="55" hidden="1" customWidth="1"/>
    <col min="3860" max="3860" width="19.5703125" style="55" customWidth="1"/>
    <col min="3861" max="3861" width="24.140625" style="55" customWidth="1"/>
    <col min="3862" max="3862" width="25.85546875" style="55" customWidth="1"/>
    <col min="3863" max="4094" width="11.42578125" style="55"/>
    <col min="4095" max="4095" width="9.140625" style="55" customWidth="1"/>
    <col min="4096" max="4096" width="26.28515625" style="55" customWidth="1"/>
    <col min="4097" max="4097" width="28.140625" style="55" customWidth="1"/>
    <col min="4098" max="4098" width="31.7109375" style="55" customWidth="1"/>
    <col min="4099" max="4099" width="24.5703125" style="55" customWidth="1"/>
    <col min="4100" max="4100" width="55" style="55" customWidth="1"/>
    <col min="4101" max="4101" width="31.140625" style="55" customWidth="1"/>
    <col min="4102" max="4102" width="32.5703125" style="55" customWidth="1"/>
    <col min="4103" max="4103" width="35.140625" style="55" customWidth="1"/>
    <col min="4104" max="4115" width="0" style="55" hidden="1" customWidth="1"/>
    <col min="4116" max="4116" width="19.5703125" style="55" customWidth="1"/>
    <col min="4117" max="4117" width="24.140625" style="55" customWidth="1"/>
    <col min="4118" max="4118" width="25.85546875" style="55" customWidth="1"/>
    <col min="4119" max="4350" width="11.42578125" style="55"/>
    <col min="4351" max="4351" width="9.140625" style="55" customWidth="1"/>
    <col min="4352" max="4352" width="26.28515625" style="55" customWidth="1"/>
    <col min="4353" max="4353" width="28.140625" style="55" customWidth="1"/>
    <col min="4354" max="4354" width="31.7109375" style="55" customWidth="1"/>
    <col min="4355" max="4355" width="24.5703125" style="55" customWidth="1"/>
    <col min="4356" max="4356" width="55" style="55" customWidth="1"/>
    <col min="4357" max="4357" width="31.140625" style="55" customWidth="1"/>
    <col min="4358" max="4358" width="32.5703125" style="55" customWidth="1"/>
    <col min="4359" max="4359" width="35.140625" style="55" customWidth="1"/>
    <col min="4360" max="4371" width="0" style="55" hidden="1" customWidth="1"/>
    <col min="4372" max="4372" width="19.5703125" style="55" customWidth="1"/>
    <col min="4373" max="4373" width="24.140625" style="55" customWidth="1"/>
    <col min="4374" max="4374" width="25.85546875" style="55" customWidth="1"/>
    <col min="4375" max="4606" width="11.42578125" style="55"/>
    <col min="4607" max="4607" width="9.140625" style="55" customWidth="1"/>
    <col min="4608" max="4608" width="26.28515625" style="55" customWidth="1"/>
    <col min="4609" max="4609" width="28.140625" style="55" customWidth="1"/>
    <col min="4610" max="4610" width="31.7109375" style="55" customWidth="1"/>
    <col min="4611" max="4611" width="24.5703125" style="55" customWidth="1"/>
    <col min="4612" max="4612" width="55" style="55" customWidth="1"/>
    <col min="4613" max="4613" width="31.140625" style="55" customWidth="1"/>
    <col min="4614" max="4614" width="32.5703125" style="55" customWidth="1"/>
    <col min="4615" max="4615" width="35.140625" style="55" customWidth="1"/>
    <col min="4616" max="4627" width="0" style="55" hidden="1" customWidth="1"/>
    <col min="4628" max="4628" width="19.5703125" style="55" customWidth="1"/>
    <col min="4629" max="4629" width="24.140625" style="55" customWidth="1"/>
    <col min="4630" max="4630" width="25.85546875" style="55" customWidth="1"/>
    <col min="4631" max="4862" width="11.42578125" style="55"/>
    <col min="4863" max="4863" width="9.140625" style="55" customWidth="1"/>
    <col min="4864" max="4864" width="26.28515625" style="55" customWidth="1"/>
    <col min="4865" max="4865" width="28.140625" style="55" customWidth="1"/>
    <col min="4866" max="4866" width="31.7109375" style="55" customWidth="1"/>
    <col min="4867" max="4867" width="24.5703125" style="55" customWidth="1"/>
    <col min="4868" max="4868" width="55" style="55" customWidth="1"/>
    <col min="4869" max="4869" width="31.140625" style="55" customWidth="1"/>
    <col min="4870" max="4870" width="32.5703125" style="55" customWidth="1"/>
    <col min="4871" max="4871" width="35.140625" style="55" customWidth="1"/>
    <col min="4872" max="4883" width="0" style="55" hidden="1" customWidth="1"/>
    <col min="4884" max="4884" width="19.5703125" style="55" customWidth="1"/>
    <col min="4885" max="4885" width="24.140625" style="55" customWidth="1"/>
    <col min="4886" max="4886" width="25.85546875" style="55" customWidth="1"/>
    <col min="4887" max="5118" width="11.42578125" style="55"/>
    <col min="5119" max="5119" width="9.140625" style="55" customWidth="1"/>
    <col min="5120" max="5120" width="26.28515625" style="55" customWidth="1"/>
    <col min="5121" max="5121" width="28.140625" style="55" customWidth="1"/>
    <col min="5122" max="5122" width="31.7109375" style="55" customWidth="1"/>
    <col min="5123" max="5123" width="24.5703125" style="55" customWidth="1"/>
    <col min="5124" max="5124" width="55" style="55" customWidth="1"/>
    <col min="5125" max="5125" width="31.140625" style="55" customWidth="1"/>
    <col min="5126" max="5126" width="32.5703125" style="55" customWidth="1"/>
    <col min="5127" max="5127" width="35.140625" style="55" customWidth="1"/>
    <col min="5128" max="5139" width="0" style="55" hidden="1" customWidth="1"/>
    <col min="5140" max="5140" width="19.5703125" style="55" customWidth="1"/>
    <col min="5141" max="5141" width="24.140625" style="55" customWidth="1"/>
    <col min="5142" max="5142" width="25.85546875" style="55" customWidth="1"/>
    <col min="5143" max="5374" width="11.42578125" style="55"/>
    <col min="5375" max="5375" width="9.140625" style="55" customWidth="1"/>
    <col min="5376" max="5376" width="26.28515625" style="55" customWidth="1"/>
    <col min="5377" max="5377" width="28.140625" style="55" customWidth="1"/>
    <col min="5378" max="5378" width="31.7109375" style="55" customWidth="1"/>
    <col min="5379" max="5379" width="24.5703125" style="55" customWidth="1"/>
    <col min="5380" max="5380" width="55" style="55" customWidth="1"/>
    <col min="5381" max="5381" width="31.140625" style="55" customWidth="1"/>
    <col min="5382" max="5382" width="32.5703125" style="55" customWidth="1"/>
    <col min="5383" max="5383" width="35.140625" style="55" customWidth="1"/>
    <col min="5384" max="5395" width="0" style="55" hidden="1" customWidth="1"/>
    <col min="5396" max="5396" width="19.5703125" style="55" customWidth="1"/>
    <col min="5397" max="5397" width="24.140625" style="55" customWidth="1"/>
    <col min="5398" max="5398" width="25.85546875" style="55" customWidth="1"/>
    <col min="5399" max="5630" width="11.42578125" style="55"/>
    <col min="5631" max="5631" width="9.140625" style="55" customWidth="1"/>
    <col min="5632" max="5632" width="26.28515625" style="55" customWidth="1"/>
    <col min="5633" max="5633" width="28.140625" style="55" customWidth="1"/>
    <col min="5634" max="5634" width="31.7109375" style="55" customWidth="1"/>
    <col min="5635" max="5635" width="24.5703125" style="55" customWidth="1"/>
    <col min="5636" max="5636" width="55" style="55" customWidth="1"/>
    <col min="5637" max="5637" width="31.140625" style="55" customWidth="1"/>
    <col min="5638" max="5638" width="32.5703125" style="55" customWidth="1"/>
    <col min="5639" max="5639" width="35.140625" style="55" customWidth="1"/>
    <col min="5640" max="5651" width="0" style="55" hidden="1" customWidth="1"/>
    <col min="5652" max="5652" width="19.5703125" style="55" customWidth="1"/>
    <col min="5653" max="5653" width="24.140625" style="55" customWidth="1"/>
    <col min="5654" max="5654" width="25.85546875" style="55" customWidth="1"/>
    <col min="5655" max="5886" width="11.42578125" style="55"/>
    <col min="5887" max="5887" width="9.140625" style="55" customWidth="1"/>
    <col min="5888" max="5888" width="26.28515625" style="55" customWidth="1"/>
    <col min="5889" max="5889" width="28.140625" style="55" customWidth="1"/>
    <col min="5890" max="5890" width="31.7109375" style="55" customWidth="1"/>
    <col min="5891" max="5891" width="24.5703125" style="55" customWidth="1"/>
    <col min="5892" max="5892" width="55" style="55" customWidth="1"/>
    <col min="5893" max="5893" width="31.140625" style="55" customWidth="1"/>
    <col min="5894" max="5894" width="32.5703125" style="55" customWidth="1"/>
    <col min="5895" max="5895" width="35.140625" style="55" customWidth="1"/>
    <col min="5896" max="5907" width="0" style="55" hidden="1" customWidth="1"/>
    <col min="5908" max="5908" width="19.5703125" style="55" customWidth="1"/>
    <col min="5909" max="5909" width="24.140625" style="55" customWidth="1"/>
    <col min="5910" max="5910" width="25.85546875" style="55" customWidth="1"/>
    <col min="5911" max="6142" width="11.42578125" style="55"/>
    <col min="6143" max="6143" width="9.140625" style="55" customWidth="1"/>
    <col min="6144" max="6144" width="26.28515625" style="55" customWidth="1"/>
    <col min="6145" max="6145" width="28.140625" style="55" customWidth="1"/>
    <col min="6146" max="6146" width="31.7109375" style="55" customWidth="1"/>
    <col min="6147" max="6147" width="24.5703125" style="55" customWidth="1"/>
    <col min="6148" max="6148" width="55" style="55" customWidth="1"/>
    <col min="6149" max="6149" width="31.140625" style="55" customWidth="1"/>
    <col min="6150" max="6150" width="32.5703125" style="55" customWidth="1"/>
    <col min="6151" max="6151" width="35.140625" style="55" customWidth="1"/>
    <col min="6152" max="6163" width="0" style="55" hidden="1" customWidth="1"/>
    <col min="6164" max="6164" width="19.5703125" style="55" customWidth="1"/>
    <col min="6165" max="6165" width="24.140625" style="55" customWidth="1"/>
    <col min="6166" max="6166" width="25.85546875" style="55" customWidth="1"/>
    <col min="6167" max="6398" width="11.42578125" style="55"/>
    <col min="6399" max="6399" width="9.140625" style="55" customWidth="1"/>
    <col min="6400" max="6400" width="26.28515625" style="55" customWidth="1"/>
    <col min="6401" max="6401" width="28.140625" style="55" customWidth="1"/>
    <col min="6402" max="6402" width="31.7109375" style="55" customWidth="1"/>
    <col min="6403" max="6403" width="24.5703125" style="55" customWidth="1"/>
    <col min="6404" max="6404" width="55" style="55" customWidth="1"/>
    <col min="6405" max="6405" width="31.140625" style="55" customWidth="1"/>
    <col min="6406" max="6406" width="32.5703125" style="55" customWidth="1"/>
    <col min="6407" max="6407" width="35.140625" style="55" customWidth="1"/>
    <col min="6408" max="6419" width="0" style="55" hidden="1" customWidth="1"/>
    <col min="6420" max="6420" width="19.5703125" style="55" customWidth="1"/>
    <col min="6421" max="6421" width="24.140625" style="55" customWidth="1"/>
    <col min="6422" max="6422" width="25.85546875" style="55" customWidth="1"/>
    <col min="6423" max="6654" width="11.42578125" style="55"/>
    <col min="6655" max="6655" width="9.140625" style="55" customWidth="1"/>
    <col min="6656" max="6656" width="26.28515625" style="55" customWidth="1"/>
    <col min="6657" max="6657" width="28.140625" style="55" customWidth="1"/>
    <col min="6658" max="6658" width="31.7109375" style="55" customWidth="1"/>
    <col min="6659" max="6659" width="24.5703125" style="55" customWidth="1"/>
    <col min="6660" max="6660" width="55" style="55" customWidth="1"/>
    <col min="6661" max="6661" width="31.140625" style="55" customWidth="1"/>
    <col min="6662" max="6662" width="32.5703125" style="55" customWidth="1"/>
    <col min="6663" max="6663" width="35.140625" style="55" customWidth="1"/>
    <col min="6664" max="6675" width="0" style="55" hidden="1" customWidth="1"/>
    <col min="6676" max="6676" width="19.5703125" style="55" customWidth="1"/>
    <col min="6677" max="6677" width="24.140625" style="55" customWidth="1"/>
    <col min="6678" max="6678" width="25.85546875" style="55" customWidth="1"/>
    <col min="6679" max="6910" width="11.42578125" style="55"/>
    <col min="6911" max="6911" width="9.140625" style="55" customWidth="1"/>
    <col min="6912" max="6912" width="26.28515625" style="55" customWidth="1"/>
    <col min="6913" max="6913" width="28.140625" style="55" customWidth="1"/>
    <col min="6914" max="6914" width="31.7109375" style="55" customWidth="1"/>
    <col min="6915" max="6915" width="24.5703125" style="55" customWidth="1"/>
    <col min="6916" max="6916" width="55" style="55" customWidth="1"/>
    <col min="6917" max="6917" width="31.140625" style="55" customWidth="1"/>
    <col min="6918" max="6918" width="32.5703125" style="55" customWidth="1"/>
    <col min="6919" max="6919" width="35.140625" style="55" customWidth="1"/>
    <col min="6920" max="6931" width="0" style="55" hidden="1" customWidth="1"/>
    <col min="6932" max="6932" width="19.5703125" style="55" customWidth="1"/>
    <col min="6933" max="6933" width="24.140625" style="55" customWidth="1"/>
    <col min="6934" max="6934" width="25.85546875" style="55" customWidth="1"/>
    <col min="6935" max="7166" width="11.42578125" style="55"/>
    <col min="7167" max="7167" width="9.140625" style="55" customWidth="1"/>
    <col min="7168" max="7168" width="26.28515625" style="55" customWidth="1"/>
    <col min="7169" max="7169" width="28.140625" style="55" customWidth="1"/>
    <col min="7170" max="7170" width="31.7109375" style="55" customWidth="1"/>
    <col min="7171" max="7171" width="24.5703125" style="55" customWidth="1"/>
    <col min="7172" max="7172" width="55" style="55" customWidth="1"/>
    <col min="7173" max="7173" width="31.140625" style="55" customWidth="1"/>
    <col min="7174" max="7174" width="32.5703125" style="55" customWidth="1"/>
    <col min="7175" max="7175" width="35.140625" style="55" customWidth="1"/>
    <col min="7176" max="7187" width="0" style="55" hidden="1" customWidth="1"/>
    <col min="7188" max="7188" width="19.5703125" style="55" customWidth="1"/>
    <col min="7189" max="7189" width="24.140625" style="55" customWidth="1"/>
    <col min="7190" max="7190" width="25.85546875" style="55" customWidth="1"/>
    <col min="7191" max="7422" width="11.42578125" style="55"/>
    <col min="7423" max="7423" width="9.140625" style="55" customWidth="1"/>
    <col min="7424" max="7424" width="26.28515625" style="55" customWidth="1"/>
    <col min="7425" max="7425" width="28.140625" style="55" customWidth="1"/>
    <col min="7426" max="7426" width="31.7109375" style="55" customWidth="1"/>
    <col min="7427" max="7427" width="24.5703125" style="55" customWidth="1"/>
    <col min="7428" max="7428" width="55" style="55" customWidth="1"/>
    <col min="7429" max="7429" width="31.140625" style="55" customWidth="1"/>
    <col min="7430" max="7430" width="32.5703125" style="55" customWidth="1"/>
    <col min="7431" max="7431" width="35.140625" style="55" customWidth="1"/>
    <col min="7432" max="7443" width="0" style="55" hidden="1" customWidth="1"/>
    <col min="7444" max="7444" width="19.5703125" style="55" customWidth="1"/>
    <col min="7445" max="7445" width="24.140625" style="55" customWidth="1"/>
    <col min="7446" max="7446" width="25.85546875" style="55" customWidth="1"/>
    <col min="7447" max="7678" width="11.42578125" style="55"/>
    <col min="7679" max="7679" width="9.140625" style="55" customWidth="1"/>
    <col min="7680" max="7680" width="26.28515625" style="55" customWidth="1"/>
    <col min="7681" max="7681" width="28.140625" style="55" customWidth="1"/>
    <col min="7682" max="7682" width="31.7109375" style="55" customWidth="1"/>
    <col min="7683" max="7683" width="24.5703125" style="55" customWidth="1"/>
    <col min="7684" max="7684" width="55" style="55" customWidth="1"/>
    <col min="7685" max="7685" width="31.140625" style="55" customWidth="1"/>
    <col min="7686" max="7686" width="32.5703125" style="55" customWidth="1"/>
    <col min="7687" max="7687" width="35.140625" style="55" customWidth="1"/>
    <col min="7688" max="7699" width="0" style="55" hidden="1" customWidth="1"/>
    <col min="7700" max="7700" width="19.5703125" style="55" customWidth="1"/>
    <col min="7701" max="7701" width="24.140625" style="55" customWidth="1"/>
    <col min="7702" max="7702" width="25.85546875" style="55" customWidth="1"/>
    <col min="7703" max="7934" width="11.42578125" style="55"/>
    <col min="7935" max="7935" width="9.140625" style="55" customWidth="1"/>
    <col min="7936" max="7936" width="26.28515625" style="55" customWidth="1"/>
    <col min="7937" max="7937" width="28.140625" style="55" customWidth="1"/>
    <col min="7938" max="7938" width="31.7109375" style="55" customWidth="1"/>
    <col min="7939" max="7939" width="24.5703125" style="55" customWidth="1"/>
    <col min="7940" max="7940" width="55" style="55" customWidth="1"/>
    <col min="7941" max="7941" width="31.140625" style="55" customWidth="1"/>
    <col min="7942" max="7942" width="32.5703125" style="55" customWidth="1"/>
    <col min="7943" max="7943" width="35.140625" style="55" customWidth="1"/>
    <col min="7944" max="7955" width="0" style="55" hidden="1" customWidth="1"/>
    <col min="7956" max="7956" width="19.5703125" style="55" customWidth="1"/>
    <col min="7957" max="7957" width="24.140625" style="55" customWidth="1"/>
    <col min="7958" max="7958" width="25.85546875" style="55" customWidth="1"/>
    <col min="7959" max="8190" width="11.42578125" style="55"/>
    <col min="8191" max="8191" width="9.140625" style="55" customWidth="1"/>
    <col min="8192" max="8192" width="26.28515625" style="55" customWidth="1"/>
    <col min="8193" max="8193" width="28.140625" style="55" customWidth="1"/>
    <col min="8194" max="8194" width="31.7109375" style="55" customWidth="1"/>
    <col min="8195" max="8195" width="24.5703125" style="55" customWidth="1"/>
    <col min="8196" max="8196" width="55" style="55" customWidth="1"/>
    <col min="8197" max="8197" width="31.140625" style="55" customWidth="1"/>
    <col min="8198" max="8198" width="32.5703125" style="55" customWidth="1"/>
    <col min="8199" max="8199" width="35.140625" style="55" customWidth="1"/>
    <col min="8200" max="8211" width="0" style="55" hidden="1" customWidth="1"/>
    <col min="8212" max="8212" width="19.5703125" style="55" customWidth="1"/>
    <col min="8213" max="8213" width="24.140625" style="55" customWidth="1"/>
    <col min="8214" max="8214" width="25.85546875" style="55" customWidth="1"/>
    <col min="8215" max="8446" width="11.42578125" style="55"/>
    <col min="8447" max="8447" width="9.140625" style="55" customWidth="1"/>
    <col min="8448" max="8448" width="26.28515625" style="55" customWidth="1"/>
    <col min="8449" max="8449" width="28.140625" style="55" customWidth="1"/>
    <col min="8450" max="8450" width="31.7109375" style="55" customWidth="1"/>
    <col min="8451" max="8451" width="24.5703125" style="55" customWidth="1"/>
    <col min="8452" max="8452" width="55" style="55" customWidth="1"/>
    <col min="8453" max="8453" width="31.140625" style="55" customWidth="1"/>
    <col min="8454" max="8454" width="32.5703125" style="55" customWidth="1"/>
    <col min="8455" max="8455" width="35.140625" style="55" customWidth="1"/>
    <col min="8456" max="8467" width="0" style="55" hidden="1" customWidth="1"/>
    <col min="8468" max="8468" width="19.5703125" style="55" customWidth="1"/>
    <col min="8469" max="8469" width="24.140625" style="55" customWidth="1"/>
    <col min="8470" max="8470" width="25.85546875" style="55" customWidth="1"/>
    <col min="8471" max="8702" width="11.42578125" style="55"/>
    <col min="8703" max="8703" width="9.140625" style="55" customWidth="1"/>
    <col min="8704" max="8704" width="26.28515625" style="55" customWidth="1"/>
    <col min="8705" max="8705" width="28.140625" style="55" customWidth="1"/>
    <col min="8706" max="8706" width="31.7109375" style="55" customWidth="1"/>
    <col min="8707" max="8707" width="24.5703125" style="55" customWidth="1"/>
    <col min="8708" max="8708" width="55" style="55" customWidth="1"/>
    <col min="8709" max="8709" width="31.140625" style="55" customWidth="1"/>
    <col min="8710" max="8710" width="32.5703125" style="55" customWidth="1"/>
    <col min="8711" max="8711" width="35.140625" style="55" customWidth="1"/>
    <col min="8712" max="8723" width="0" style="55" hidden="1" customWidth="1"/>
    <col min="8724" max="8724" width="19.5703125" style="55" customWidth="1"/>
    <col min="8725" max="8725" width="24.140625" style="55" customWidth="1"/>
    <col min="8726" max="8726" width="25.85546875" style="55" customWidth="1"/>
    <col min="8727" max="8958" width="11.42578125" style="55"/>
    <col min="8959" max="8959" width="9.140625" style="55" customWidth="1"/>
    <col min="8960" max="8960" width="26.28515625" style="55" customWidth="1"/>
    <col min="8961" max="8961" width="28.140625" style="55" customWidth="1"/>
    <col min="8962" max="8962" width="31.7109375" style="55" customWidth="1"/>
    <col min="8963" max="8963" width="24.5703125" style="55" customWidth="1"/>
    <col min="8964" max="8964" width="55" style="55" customWidth="1"/>
    <col min="8965" max="8965" width="31.140625" style="55" customWidth="1"/>
    <col min="8966" max="8966" width="32.5703125" style="55" customWidth="1"/>
    <col min="8967" max="8967" width="35.140625" style="55" customWidth="1"/>
    <col min="8968" max="8979" width="0" style="55" hidden="1" customWidth="1"/>
    <col min="8980" max="8980" width="19.5703125" style="55" customWidth="1"/>
    <col min="8981" max="8981" width="24.140625" style="55" customWidth="1"/>
    <col min="8982" max="8982" width="25.85546875" style="55" customWidth="1"/>
    <col min="8983" max="9214" width="11.42578125" style="55"/>
    <col min="9215" max="9215" width="9.140625" style="55" customWidth="1"/>
    <col min="9216" max="9216" width="26.28515625" style="55" customWidth="1"/>
    <col min="9217" max="9217" width="28.140625" style="55" customWidth="1"/>
    <col min="9218" max="9218" width="31.7109375" style="55" customWidth="1"/>
    <col min="9219" max="9219" width="24.5703125" style="55" customWidth="1"/>
    <col min="9220" max="9220" width="55" style="55" customWidth="1"/>
    <col min="9221" max="9221" width="31.140625" style="55" customWidth="1"/>
    <col min="9222" max="9222" width="32.5703125" style="55" customWidth="1"/>
    <col min="9223" max="9223" width="35.140625" style="55" customWidth="1"/>
    <col min="9224" max="9235" width="0" style="55" hidden="1" customWidth="1"/>
    <col min="9236" max="9236" width="19.5703125" style="55" customWidth="1"/>
    <col min="9237" max="9237" width="24.140625" style="55" customWidth="1"/>
    <col min="9238" max="9238" width="25.85546875" style="55" customWidth="1"/>
    <col min="9239" max="9470" width="11.42578125" style="55"/>
    <col min="9471" max="9471" width="9.140625" style="55" customWidth="1"/>
    <col min="9472" max="9472" width="26.28515625" style="55" customWidth="1"/>
    <col min="9473" max="9473" width="28.140625" style="55" customWidth="1"/>
    <col min="9474" max="9474" width="31.7109375" style="55" customWidth="1"/>
    <col min="9475" max="9475" width="24.5703125" style="55" customWidth="1"/>
    <col min="9476" max="9476" width="55" style="55" customWidth="1"/>
    <col min="9477" max="9477" width="31.140625" style="55" customWidth="1"/>
    <col min="9478" max="9478" width="32.5703125" style="55" customWidth="1"/>
    <col min="9479" max="9479" width="35.140625" style="55" customWidth="1"/>
    <col min="9480" max="9491" width="0" style="55" hidden="1" customWidth="1"/>
    <col min="9492" max="9492" width="19.5703125" style="55" customWidth="1"/>
    <col min="9493" max="9493" width="24.140625" style="55" customWidth="1"/>
    <col min="9494" max="9494" width="25.85546875" style="55" customWidth="1"/>
    <col min="9495" max="9726" width="11.42578125" style="55"/>
    <col min="9727" max="9727" width="9.140625" style="55" customWidth="1"/>
    <col min="9728" max="9728" width="26.28515625" style="55" customWidth="1"/>
    <col min="9729" max="9729" width="28.140625" style="55" customWidth="1"/>
    <col min="9730" max="9730" width="31.7109375" style="55" customWidth="1"/>
    <col min="9731" max="9731" width="24.5703125" style="55" customWidth="1"/>
    <col min="9732" max="9732" width="55" style="55" customWidth="1"/>
    <col min="9733" max="9733" width="31.140625" style="55" customWidth="1"/>
    <col min="9734" max="9734" width="32.5703125" style="55" customWidth="1"/>
    <col min="9735" max="9735" width="35.140625" style="55" customWidth="1"/>
    <col min="9736" max="9747" width="0" style="55" hidden="1" customWidth="1"/>
    <col min="9748" max="9748" width="19.5703125" style="55" customWidth="1"/>
    <col min="9749" max="9749" width="24.140625" style="55" customWidth="1"/>
    <col min="9750" max="9750" width="25.85546875" style="55" customWidth="1"/>
    <col min="9751" max="9982" width="11.42578125" style="55"/>
    <col min="9983" max="9983" width="9.140625" style="55" customWidth="1"/>
    <col min="9984" max="9984" width="26.28515625" style="55" customWidth="1"/>
    <col min="9985" max="9985" width="28.140625" style="55" customWidth="1"/>
    <col min="9986" max="9986" width="31.7109375" style="55" customWidth="1"/>
    <col min="9987" max="9987" width="24.5703125" style="55" customWidth="1"/>
    <col min="9988" max="9988" width="55" style="55" customWidth="1"/>
    <col min="9989" max="9989" width="31.140625" style="55" customWidth="1"/>
    <col min="9990" max="9990" width="32.5703125" style="55" customWidth="1"/>
    <col min="9991" max="9991" width="35.140625" style="55" customWidth="1"/>
    <col min="9992" max="10003" width="0" style="55" hidden="1" customWidth="1"/>
    <col min="10004" max="10004" width="19.5703125" style="55" customWidth="1"/>
    <col min="10005" max="10005" width="24.140625" style="55" customWidth="1"/>
    <col min="10006" max="10006" width="25.85546875" style="55" customWidth="1"/>
    <col min="10007" max="10238" width="11.42578125" style="55"/>
    <col min="10239" max="10239" width="9.140625" style="55" customWidth="1"/>
    <col min="10240" max="10240" width="26.28515625" style="55" customWidth="1"/>
    <col min="10241" max="10241" width="28.140625" style="55" customWidth="1"/>
    <col min="10242" max="10242" width="31.7109375" style="55" customWidth="1"/>
    <col min="10243" max="10243" width="24.5703125" style="55" customWidth="1"/>
    <col min="10244" max="10244" width="55" style="55" customWidth="1"/>
    <col min="10245" max="10245" width="31.140625" style="55" customWidth="1"/>
    <col min="10246" max="10246" width="32.5703125" style="55" customWidth="1"/>
    <col min="10247" max="10247" width="35.140625" style="55" customWidth="1"/>
    <col min="10248" max="10259" width="0" style="55" hidden="1" customWidth="1"/>
    <col min="10260" max="10260" width="19.5703125" style="55" customWidth="1"/>
    <col min="10261" max="10261" width="24.140625" style="55" customWidth="1"/>
    <col min="10262" max="10262" width="25.85546875" style="55" customWidth="1"/>
    <col min="10263" max="10494" width="11.42578125" style="55"/>
    <col min="10495" max="10495" width="9.140625" style="55" customWidth="1"/>
    <col min="10496" max="10496" width="26.28515625" style="55" customWidth="1"/>
    <col min="10497" max="10497" width="28.140625" style="55" customWidth="1"/>
    <col min="10498" max="10498" width="31.7109375" style="55" customWidth="1"/>
    <col min="10499" max="10499" width="24.5703125" style="55" customWidth="1"/>
    <col min="10500" max="10500" width="55" style="55" customWidth="1"/>
    <col min="10501" max="10501" width="31.140625" style="55" customWidth="1"/>
    <col min="10502" max="10502" width="32.5703125" style="55" customWidth="1"/>
    <col min="10503" max="10503" width="35.140625" style="55" customWidth="1"/>
    <col min="10504" max="10515" width="0" style="55" hidden="1" customWidth="1"/>
    <col min="10516" max="10516" width="19.5703125" style="55" customWidth="1"/>
    <col min="10517" max="10517" width="24.140625" style="55" customWidth="1"/>
    <col min="10518" max="10518" width="25.85546875" style="55" customWidth="1"/>
    <col min="10519" max="10750" width="11.42578125" style="55"/>
    <col min="10751" max="10751" width="9.140625" style="55" customWidth="1"/>
    <col min="10752" max="10752" width="26.28515625" style="55" customWidth="1"/>
    <col min="10753" max="10753" width="28.140625" style="55" customWidth="1"/>
    <col min="10754" max="10754" width="31.7109375" style="55" customWidth="1"/>
    <col min="10755" max="10755" width="24.5703125" style="55" customWidth="1"/>
    <col min="10756" max="10756" width="55" style="55" customWidth="1"/>
    <col min="10757" max="10757" width="31.140625" style="55" customWidth="1"/>
    <col min="10758" max="10758" width="32.5703125" style="55" customWidth="1"/>
    <col min="10759" max="10759" width="35.140625" style="55" customWidth="1"/>
    <col min="10760" max="10771" width="0" style="55" hidden="1" customWidth="1"/>
    <col min="10772" max="10772" width="19.5703125" style="55" customWidth="1"/>
    <col min="10773" max="10773" width="24.140625" style="55" customWidth="1"/>
    <col min="10774" max="10774" width="25.85546875" style="55" customWidth="1"/>
    <col min="10775" max="11006" width="11.42578125" style="55"/>
    <col min="11007" max="11007" width="9.140625" style="55" customWidth="1"/>
    <col min="11008" max="11008" width="26.28515625" style="55" customWidth="1"/>
    <col min="11009" max="11009" width="28.140625" style="55" customWidth="1"/>
    <col min="11010" max="11010" width="31.7109375" style="55" customWidth="1"/>
    <col min="11011" max="11011" width="24.5703125" style="55" customWidth="1"/>
    <col min="11012" max="11012" width="55" style="55" customWidth="1"/>
    <col min="11013" max="11013" width="31.140625" style="55" customWidth="1"/>
    <col min="11014" max="11014" width="32.5703125" style="55" customWidth="1"/>
    <col min="11015" max="11015" width="35.140625" style="55" customWidth="1"/>
    <col min="11016" max="11027" width="0" style="55" hidden="1" customWidth="1"/>
    <col min="11028" max="11028" width="19.5703125" style="55" customWidth="1"/>
    <col min="11029" max="11029" width="24.140625" style="55" customWidth="1"/>
    <col min="11030" max="11030" width="25.85546875" style="55" customWidth="1"/>
    <col min="11031" max="11262" width="11.42578125" style="55"/>
    <col min="11263" max="11263" width="9.140625" style="55" customWidth="1"/>
    <col min="11264" max="11264" width="26.28515625" style="55" customWidth="1"/>
    <col min="11265" max="11265" width="28.140625" style="55" customWidth="1"/>
    <col min="11266" max="11266" width="31.7109375" style="55" customWidth="1"/>
    <col min="11267" max="11267" width="24.5703125" style="55" customWidth="1"/>
    <col min="11268" max="11268" width="55" style="55" customWidth="1"/>
    <col min="11269" max="11269" width="31.140625" style="55" customWidth="1"/>
    <col min="11270" max="11270" width="32.5703125" style="55" customWidth="1"/>
    <col min="11271" max="11271" width="35.140625" style="55" customWidth="1"/>
    <col min="11272" max="11283" width="0" style="55" hidden="1" customWidth="1"/>
    <col min="11284" max="11284" width="19.5703125" style="55" customWidth="1"/>
    <col min="11285" max="11285" width="24.140625" style="55" customWidth="1"/>
    <col min="11286" max="11286" width="25.85546875" style="55" customWidth="1"/>
    <col min="11287" max="11518" width="11.42578125" style="55"/>
    <col min="11519" max="11519" width="9.140625" style="55" customWidth="1"/>
    <col min="11520" max="11520" width="26.28515625" style="55" customWidth="1"/>
    <col min="11521" max="11521" width="28.140625" style="55" customWidth="1"/>
    <col min="11522" max="11522" width="31.7109375" style="55" customWidth="1"/>
    <col min="11523" max="11523" width="24.5703125" style="55" customWidth="1"/>
    <col min="11524" max="11524" width="55" style="55" customWidth="1"/>
    <col min="11525" max="11525" width="31.140625" style="55" customWidth="1"/>
    <col min="11526" max="11526" width="32.5703125" style="55" customWidth="1"/>
    <col min="11527" max="11527" width="35.140625" style="55" customWidth="1"/>
    <col min="11528" max="11539" width="0" style="55" hidden="1" customWidth="1"/>
    <col min="11540" max="11540" width="19.5703125" style="55" customWidth="1"/>
    <col min="11541" max="11541" width="24.140625" style="55" customWidth="1"/>
    <col min="11542" max="11542" width="25.85546875" style="55" customWidth="1"/>
    <col min="11543" max="11774" width="11.42578125" style="55"/>
    <col min="11775" max="11775" width="9.140625" style="55" customWidth="1"/>
    <col min="11776" max="11776" width="26.28515625" style="55" customWidth="1"/>
    <col min="11777" max="11777" width="28.140625" style="55" customWidth="1"/>
    <col min="11778" max="11778" width="31.7109375" style="55" customWidth="1"/>
    <col min="11779" max="11779" width="24.5703125" style="55" customWidth="1"/>
    <col min="11780" max="11780" width="55" style="55" customWidth="1"/>
    <col min="11781" max="11781" width="31.140625" style="55" customWidth="1"/>
    <col min="11782" max="11782" width="32.5703125" style="55" customWidth="1"/>
    <col min="11783" max="11783" width="35.140625" style="55" customWidth="1"/>
    <col min="11784" max="11795" width="0" style="55" hidden="1" customWidth="1"/>
    <col min="11796" max="11796" width="19.5703125" style="55" customWidth="1"/>
    <col min="11797" max="11797" width="24.140625" style="55" customWidth="1"/>
    <col min="11798" max="11798" width="25.85546875" style="55" customWidth="1"/>
    <col min="11799" max="12030" width="11.42578125" style="55"/>
    <col min="12031" max="12031" width="9.140625" style="55" customWidth="1"/>
    <col min="12032" max="12032" width="26.28515625" style="55" customWidth="1"/>
    <col min="12033" max="12033" width="28.140625" style="55" customWidth="1"/>
    <col min="12034" max="12034" width="31.7109375" style="55" customWidth="1"/>
    <col min="12035" max="12035" width="24.5703125" style="55" customWidth="1"/>
    <col min="12036" max="12036" width="55" style="55" customWidth="1"/>
    <col min="12037" max="12037" width="31.140625" style="55" customWidth="1"/>
    <col min="12038" max="12038" width="32.5703125" style="55" customWidth="1"/>
    <col min="12039" max="12039" width="35.140625" style="55" customWidth="1"/>
    <col min="12040" max="12051" width="0" style="55" hidden="1" customWidth="1"/>
    <col min="12052" max="12052" width="19.5703125" style="55" customWidth="1"/>
    <col min="12053" max="12053" width="24.140625" style="55" customWidth="1"/>
    <col min="12054" max="12054" width="25.85546875" style="55" customWidth="1"/>
    <col min="12055" max="12286" width="11.42578125" style="55"/>
    <col min="12287" max="12287" width="9.140625" style="55" customWidth="1"/>
    <col min="12288" max="12288" width="26.28515625" style="55" customWidth="1"/>
    <col min="12289" max="12289" width="28.140625" style="55" customWidth="1"/>
    <col min="12290" max="12290" width="31.7109375" style="55" customWidth="1"/>
    <col min="12291" max="12291" width="24.5703125" style="55" customWidth="1"/>
    <col min="12292" max="12292" width="55" style="55" customWidth="1"/>
    <col min="12293" max="12293" width="31.140625" style="55" customWidth="1"/>
    <col min="12294" max="12294" width="32.5703125" style="55" customWidth="1"/>
    <col min="12295" max="12295" width="35.140625" style="55" customWidth="1"/>
    <col min="12296" max="12307" width="0" style="55" hidden="1" customWidth="1"/>
    <col min="12308" max="12308" width="19.5703125" style="55" customWidth="1"/>
    <col min="12309" max="12309" width="24.140625" style="55" customWidth="1"/>
    <col min="12310" max="12310" width="25.85546875" style="55" customWidth="1"/>
    <col min="12311" max="12542" width="11.42578125" style="55"/>
    <col min="12543" max="12543" width="9.140625" style="55" customWidth="1"/>
    <col min="12544" max="12544" width="26.28515625" style="55" customWidth="1"/>
    <col min="12545" max="12545" width="28.140625" style="55" customWidth="1"/>
    <col min="12546" max="12546" width="31.7109375" style="55" customWidth="1"/>
    <col min="12547" max="12547" width="24.5703125" style="55" customWidth="1"/>
    <col min="12548" max="12548" width="55" style="55" customWidth="1"/>
    <col min="12549" max="12549" width="31.140625" style="55" customWidth="1"/>
    <col min="12550" max="12550" width="32.5703125" style="55" customWidth="1"/>
    <col min="12551" max="12551" width="35.140625" style="55" customWidth="1"/>
    <col min="12552" max="12563" width="0" style="55" hidden="1" customWidth="1"/>
    <col min="12564" max="12564" width="19.5703125" style="55" customWidth="1"/>
    <col min="12565" max="12565" width="24.140625" style="55" customWidth="1"/>
    <col min="12566" max="12566" width="25.85546875" style="55" customWidth="1"/>
    <col min="12567" max="12798" width="11.42578125" style="55"/>
    <col min="12799" max="12799" width="9.140625" style="55" customWidth="1"/>
    <col min="12800" max="12800" width="26.28515625" style="55" customWidth="1"/>
    <col min="12801" max="12801" width="28.140625" style="55" customWidth="1"/>
    <col min="12802" max="12802" width="31.7109375" style="55" customWidth="1"/>
    <col min="12803" max="12803" width="24.5703125" style="55" customWidth="1"/>
    <col min="12804" max="12804" width="55" style="55" customWidth="1"/>
    <col min="12805" max="12805" width="31.140625" style="55" customWidth="1"/>
    <col min="12806" max="12806" width="32.5703125" style="55" customWidth="1"/>
    <col min="12807" max="12807" width="35.140625" style="55" customWidth="1"/>
    <col min="12808" max="12819" width="0" style="55" hidden="1" customWidth="1"/>
    <col min="12820" max="12820" width="19.5703125" style="55" customWidth="1"/>
    <col min="12821" max="12821" width="24.140625" style="55" customWidth="1"/>
    <col min="12822" max="12822" width="25.85546875" style="55" customWidth="1"/>
    <col min="12823" max="13054" width="11.42578125" style="55"/>
    <col min="13055" max="13055" width="9.140625" style="55" customWidth="1"/>
    <col min="13056" max="13056" width="26.28515625" style="55" customWidth="1"/>
    <col min="13057" max="13057" width="28.140625" style="55" customWidth="1"/>
    <col min="13058" max="13058" width="31.7109375" style="55" customWidth="1"/>
    <col min="13059" max="13059" width="24.5703125" style="55" customWidth="1"/>
    <col min="13060" max="13060" width="55" style="55" customWidth="1"/>
    <col min="13061" max="13061" width="31.140625" style="55" customWidth="1"/>
    <col min="13062" max="13062" width="32.5703125" style="55" customWidth="1"/>
    <col min="13063" max="13063" width="35.140625" style="55" customWidth="1"/>
    <col min="13064" max="13075" width="0" style="55" hidden="1" customWidth="1"/>
    <col min="13076" max="13076" width="19.5703125" style="55" customWidth="1"/>
    <col min="13077" max="13077" width="24.140625" style="55" customWidth="1"/>
    <col min="13078" max="13078" width="25.85546875" style="55" customWidth="1"/>
    <col min="13079" max="13310" width="11.42578125" style="55"/>
    <col min="13311" max="13311" width="9.140625" style="55" customWidth="1"/>
    <col min="13312" max="13312" width="26.28515625" style="55" customWidth="1"/>
    <col min="13313" max="13313" width="28.140625" style="55" customWidth="1"/>
    <col min="13314" max="13314" width="31.7109375" style="55" customWidth="1"/>
    <col min="13315" max="13315" width="24.5703125" style="55" customWidth="1"/>
    <col min="13316" max="13316" width="55" style="55" customWidth="1"/>
    <col min="13317" max="13317" width="31.140625" style="55" customWidth="1"/>
    <col min="13318" max="13318" width="32.5703125" style="55" customWidth="1"/>
    <col min="13319" max="13319" width="35.140625" style="55" customWidth="1"/>
    <col min="13320" max="13331" width="0" style="55" hidden="1" customWidth="1"/>
    <col min="13332" max="13332" width="19.5703125" style="55" customWidth="1"/>
    <col min="13333" max="13333" width="24.140625" style="55" customWidth="1"/>
    <col min="13334" max="13334" width="25.85546875" style="55" customWidth="1"/>
    <col min="13335" max="13566" width="11.42578125" style="55"/>
    <col min="13567" max="13567" width="9.140625" style="55" customWidth="1"/>
    <col min="13568" max="13568" width="26.28515625" style="55" customWidth="1"/>
    <col min="13569" max="13569" width="28.140625" style="55" customWidth="1"/>
    <col min="13570" max="13570" width="31.7109375" style="55" customWidth="1"/>
    <col min="13571" max="13571" width="24.5703125" style="55" customWidth="1"/>
    <col min="13572" max="13572" width="55" style="55" customWidth="1"/>
    <col min="13573" max="13573" width="31.140625" style="55" customWidth="1"/>
    <col min="13574" max="13574" width="32.5703125" style="55" customWidth="1"/>
    <col min="13575" max="13575" width="35.140625" style="55" customWidth="1"/>
    <col min="13576" max="13587" width="0" style="55" hidden="1" customWidth="1"/>
    <col min="13588" max="13588" width="19.5703125" style="55" customWidth="1"/>
    <col min="13589" max="13589" width="24.140625" style="55" customWidth="1"/>
    <col min="13590" max="13590" width="25.85546875" style="55" customWidth="1"/>
    <col min="13591" max="13822" width="11.42578125" style="55"/>
    <col min="13823" max="13823" width="9.140625" style="55" customWidth="1"/>
    <col min="13824" max="13824" width="26.28515625" style="55" customWidth="1"/>
    <col min="13825" max="13825" width="28.140625" style="55" customWidth="1"/>
    <col min="13826" max="13826" width="31.7109375" style="55" customWidth="1"/>
    <col min="13827" max="13827" width="24.5703125" style="55" customWidth="1"/>
    <col min="13828" max="13828" width="55" style="55" customWidth="1"/>
    <col min="13829" max="13829" width="31.140625" style="55" customWidth="1"/>
    <col min="13830" max="13830" width="32.5703125" style="55" customWidth="1"/>
    <col min="13831" max="13831" width="35.140625" style="55" customWidth="1"/>
    <col min="13832" max="13843" width="0" style="55" hidden="1" customWidth="1"/>
    <col min="13844" max="13844" width="19.5703125" style="55" customWidth="1"/>
    <col min="13845" max="13845" width="24.140625" style="55" customWidth="1"/>
    <col min="13846" max="13846" width="25.85546875" style="55" customWidth="1"/>
    <col min="13847" max="14078" width="11.42578125" style="55"/>
    <col min="14079" max="14079" width="9.140625" style="55" customWidth="1"/>
    <col min="14080" max="14080" width="26.28515625" style="55" customWidth="1"/>
    <col min="14081" max="14081" width="28.140625" style="55" customWidth="1"/>
    <col min="14082" max="14082" width="31.7109375" style="55" customWidth="1"/>
    <col min="14083" max="14083" width="24.5703125" style="55" customWidth="1"/>
    <col min="14084" max="14084" width="55" style="55" customWidth="1"/>
    <col min="14085" max="14085" width="31.140625" style="55" customWidth="1"/>
    <col min="14086" max="14086" width="32.5703125" style="55" customWidth="1"/>
    <col min="14087" max="14087" width="35.140625" style="55" customWidth="1"/>
    <col min="14088" max="14099" width="0" style="55" hidden="1" customWidth="1"/>
    <col min="14100" max="14100" width="19.5703125" style="55" customWidth="1"/>
    <col min="14101" max="14101" width="24.140625" style="55" customWidth="1"/>
    <col min="14102" max="14102" width="25.85546875" style="55" customWidth="1"/>
    <col min="14103" max="14334" width="11.42578125" style="55"/>
    <col min="14335" max="14335" width="9.140625" style="55" customWidth="1"/>
    <col min="14336" max="14336" width="26.28515625" style="55" customWidth="1"/>
    <col min="14337" max="14337" width="28.140625" style="55" customWidth="1"/>
    <col min="14338" max="14338" width="31.7109375" style="55" customWidth="1"/>
    <col min="14339" max="14339" width="24.5703125" style="55" customWidth="1"/>
    <col min="14340" max="14340" width="55" style="55" customWidth="1"/>
    <col min="14341" max="14341" width="31.140625" style="55" customWidth="1"/>
    <col min="14342" max="14342" width="32.5703125" style="55" customWidth="1"/>
    <col min="14343" max="14343" width="35.140625" style="55" customWidth="1"/>
    <col min="14344" max="14355" width="0" style="55" hidden="1" customWidth="1"/>
    <col min="14356" max="14356" width="19.5703125" style="55" customWidth="1"/>
    <col min="14357" max="14357" width="24.140625" style="55" customWidth="1"/>
    <col min="14358" max="14358" width="25.85546875" style="55" customWidth="1"/>
    <col min="14359" max="14590" width="11.42578125" style="55"/>
    <col min="14591" max="14591" width="9.140625" style="55" customWidth="1"/>
    <col min="14592" max="14592" width="26.28515625" style="55" customWidth="1"/>
    <col min="14593" max="14593" width="28.140625" style="55" customWidth="1"/>
    <col min="14594" max="14594" width="31.7109375" style="55" customWidth="1"/>
    <col min="14595" max="14595" width="24.5703125" style="55" customWidth="1"/>
    <col min="14596" max="14596" width="55" style="55" customWidth="1"/>
    <col min="14597" max="14597" width="31.140625" style="55" customWidth="1"/>
    <col min="14598" max="14598" width="32.5703125" style="55" customWidth="1"/>
    <col min="14599" max="14599" width="35.140625" style="55" customWidth="1"/>
    <col min="14600" max="14611" width="0" style="55" hidden="1" customWidth="1"/>
    <col min="14612" max="14612" width="19.5703125" style="55" customWidth="1"/>
    <col min="14613" max="14613" width="24.140625" style="55" customWidth="1"/>
    <col min="14614" max="14614" width="25.85546875" style="55" customWidth="1"/>
    <col min="14615" max="14846" width="11.42578125" style="55"/>
    <col min="14847" max="14847" width="9.140625" style="55" customWidth="1"/>
    <col min="14848" max="14848" width="26.28515625" style="55" customWidth="1"/>
    <col min="14849" max="14849" width="28.140625" style="55" customWidth="1"/>
    <col min="14850" max="14850" width="31.7109375" style="55" customWidth="1"/>
    <col min="14851" max="14851" width="24.5703125" style="55" customWidth="1"/>
    <col min="14852" max="14852" width="55" style="55" customWidth="1"/>
    <col min="14853" max="14853" width="31.140625" style="55" customWidth="1"/>
    <col min="14854" max="14854" width="32.5703125" style="55" customWidth="1"/>
    <col min="14855" max="14855" width="35.140625" style="55" customWidth="1"/>
    <col min="14856" max="14867" width="0" style="55" hidden="1" customWidth="1"/>
    <col min="14868" max="14868" width="19.5703125" style="55" customWidth="1"/>
    <col min="14869" max="14869" width="24.140625" style="55" customWidth="1"/>
    <col min="14870" max="14870" width="25.85546875" style="55" customWidth="1"/>
    <col min="14871" max="15102" width="11.42578125" style="55"/>
    <col min="15103" max="15103" width="9.140625" style="55" customWidth="1"/>
    <col min="15104" max="15104" width="26.28515625" style="55" customWidth="1"/>
    <col min="15105" max="15105" width="28.140625" style="55" customWidth="1"/>
    <col min="15106" max="15106" width="31.7109375" style="55" customWidth="1"/>
    <col min="15107" max="15107" width="24.5703125" style="55" customWidth="1"/>
    <col min="15108" max="15108" width="55" style="55" customWidth="1"/>
    <col min="15109" max="15109" width="31.140625" style="55" customWidth="1"/>
    <col min="15110" max="15110" width="32.5703125" style="55" customWidth="1"/>
    <col min="15111" max="15111" width="35.140625" style="55" customWidth="1"/>
    <col min="15112" max="15123" width="0" style="55" hidden="1" customWidth="1"/>
    <col min="15124" max="15124" width="19.5703125" style="55" customWidth="1"/>
    <col min="15125" max="15125" width="24.140625" style="55" customWidth="1"/>
    <col min="15126" max="15126" width="25.85546875" style="55" customWidth="1"/>
    <col min="15127" max="15358" width="11.42578125" style="55"/>
    <col min="15359" max="15359" width="9.140625" style="55" customWidth="1"/>
    <col min="15360" max="15360" width="26.28515625" style="55" customWidth="1"/>
    <col min="15361" max="15361" width="28.140625" style="55" customWidth="1"/>
    <col min="15362" max="15362" width="31.7109375" style="55" customWidth="1"/>
    <col min="15363" max="15363" width="24.5703125" style="55" customWidth="1"/>
    <col min="15364" max="15364" width="55" style="55" customWidth="1"/>
    <col min="15365" max="15365" width="31.140625" style="55" customWidth="1"/>
    <col min="15366" max="15366" width="32.5703125" style="55" customWidth="1"/>
    <col min="15367" max="15367" width="35.140625" style="55" customWidth="1"/>
    <col min="15368" max="15379" width="0" style="55" hidden="1" customWidth="1"/>
    <col min="15380" max="15380" width="19.5703125" style="55" customWidth="1"/>
    <col min="15381" max="15381" width="24.140625" style="55" customWidth="1"/>
    <col min="15382" max="15382" width="25.85546875" style="55" customWidth="1"/>
    <col min="15383" max="15614" width="11.42578125" style="55"/>
    <col min="15615" max="15615" width="9.140625" style="55" customWidth="1"/>
    <col min="15616" max="15616" width="26.28515625" style="55" customWidth="1"/>
    <col min="15617" max="15617" width="28.140625" style="55" customWidth="1"/>
    <col min="15618" max="15618" width="31.7109375" style="55" customWidth="1"/>
    <col min="15619" max="15619" width="24.5703125" style="55" customWidth="1"/>
    <col min="15620" max="15620" width="55" style="55" customWidth="1"/>
    <col min="15621" max="15621" width="31.140625" style="55" customWidth="1"/>
    <col min="15622" max="15622" width="32.5703125" style="55" customWidth="1"/>
    <col min="15623" max="15623" width="35.140625" style="55" customWidth="1"/>
    <col min="15624" max="15635" width="0" style="55" hidden="1" customWidth="1"/>
    <col min="15636" max="15636" width="19.5703125" style="55" customWidth="1"/>
    <col min="15637" max="15637" width="24.140625" style="55" customWidth="1"/>
    <col min="15638" max="15638" width="25.85546875" style="55" customWidth="1"/>
    <col min="15639" max="15870" width="11.42578125" style="55"/>
    <col min="15871" max="15871" width="9.140625" style="55" customWidth="1"/>
    <col min="15872" max="15872" width="26.28515625" style="55" customWidth="1"/>
    <col min="15873" max="15873" width="28.140625" style="55" customWidth="1"/>
    <col min="15874" max="15874" width="31.7109375" style="55" customWidth="1"/>
    <col min="15875" max="15875" width="24.5703125" style="55" customWidth="1"/>
    <col min="15876" max="15876" width="55" style="55" customWidth="1"/>
    <col min="15877" max="15877" width="31.140625" style="55" customWidth="1"/>
    <col min="15878" max="15878" width="32.5703125" style="55" customWidth="1"/>
    <col min="15879" max="15879" width="35.140625" style="55" customWidth="1"/>
    <col min="15880" max="15891" width="0" style="55" hidden="1" customWidth="1"/>
    <col min="15892" max="15892" width="19.5703125" style="55" customWidth="1"/>
    <col min="15893" max="15893" width="24.140625" style="55" customWidth="1"/>
    <col min="15894" max="15894" width="25.85546875" style="55" customWidth="1"/>
    <col min="15895" max="16126" width="11.42578125" style="55"/>
    <col min="16127" max="16127" width="9.140625" style="55" customWidth="1"/>
    <col min="16128" max="16128" width="26.28515625" style="55" customWidth="1"/>
    <col min="16129" max="16129" width="28.140625" style="55" customWidth="1"/>
    <col min="16130" max="16130" width="31.7109375" style="55" customWidth="1"/>
    <col min="16131" max="16131" width="24.5703125" style="55" customWidth="1"/>
    <col min="16132" max="16132" width="55" style="55" customWidth="1"/>
    <col min="16133" max="16133" width="31.140625" style="55" customWidth="1"/>
    <col min="16134" max="16134" width="32.5703125" style="55" customWidth="1"/>
    <col min="16135" max="16135" width="35.140625" style="55" customWidth="1"/>
    <col min="16136" max="16147" width="0" style="55" hidden="1" customWidth="1"/>
    <col min="16148" max="16148" width="19.5703125" style="55" customWidth="1"/>
    <col min="16149" max="16149" width="24.140625" style="55" customWidth="1"/>
    <col min="16150" max="16150" width="25.85546875" style="55" customWidth="1"/>
    <col min="16151" max="16384" width="11.42578125" style="55"/>
  </cols>
  <sheetData>
    <row r="1" spans="1:23" s="142" customFormat="1" ht="39.75" customHeight="1" thickBot="1" x14ac:dyDescent="0.3">
      <c r="A1" s="164"/>
      <c r="B1" s="165"/>
      <c r="C1" s="170" t="s">
        <v>212</v>
      </c>
      <c r="D1" s="171"/>
      <c r="E1" s="171"/>
      <c r="F1" s="171"/>
      <c r="G1" s="171"/>
      <c r="H1" s="171"/>
      <c r="I1" s="171"/>
      <c r="J1" s="171"/>
      <c r="K1" s="171"/>
      <c r="L1" s="171"/>
      <c r="M1" s="171"/>
      <c r="N1" s="171"/>
      <c r="O1" s="171"/>
      <c r="P1" s="171"/>
      <c r="Q1" s="171"/>
      <c r="R1" s="172"/>
    </row>
    <row r="2" spans="1:23" s="142" customFormat="1" ht="40.5" customHeight="1" thickBot="1" x14ac:dyDescent="0.3">
      <c r="A2" s="166"/>
      <c r="B2" s="167"/>
      <c r="C2" s="170" t="s">
        <v>1</v>
      </c>
      <c r="D2" s="171"/>
      <c r="E2" s="171"/>
      <c r="F2" s="171"/>
      <c r="G2" s="171"/>
      <c r="H2" s="171"/>
      <c r="I2" s="171"/>
      <c r="J2" s="171"/>
      <c r="K2" s="171"/>
      <c r="L2" s="171"/>
      <c r="M2" s="171"/>
      <c r="N2" s="171"/>
      <c r="O2" s="171"/>
      <c r="P2" s="171"/>
      <c r="Q2" s="171"/>
      <c r="R2" s="172"/>
    </row>
    <row r="3" spans="1:23" s="142" customFormat="1" ht="42.75" customHeight="1" thickBot="1" x14ac:dyDescent="0.3">
      <c r="A3" s="166"/>
      <c r="B3" s="167"/>
      <c r="C3" s="170" t="s">
        <v>213</v>
      </c>
      <c r="D3" s="171"/>
      <c r="E3" s="171"/>
      <c r="F3" s="171"/>
      <c r="G3" s="171"/>
      <c r="H3" s="171"/>
      <c r="I3" s="171"/>
      <c r="J3" s="171"/>
      <c r="K3" s="171"/>
      <c r="L3" s="171"/>
      <c r="M3" s="171"/>
      <c r="N3" s="171"/>
      <c r="O3" s="171"/>
      <c r="P3" s="171"/>
      <c r="Q3" s="171"/>
      <c r="R3" s="172"/>
    </row>
    <row r="4" spans="1:23" s="142" customFormat="1" ht="33.75" customHeight="1" thickBot="1" x14ac:dyDescent="0.3">
      <c r="A4" s="168"/>
      <c r="B4" s="169"/>
      <c r="C4" s="173" t="s">
        <v>115</v>
      </c>
      <c r="D4" s="174"/>
      <c r="E4" s="174"/>
      <c r="F4" s="174"/>
      <c r="G4" s="175" t="s">
        <v>209</v>
      </c>
      <c r="H4" s="176"/>
      <c r="I4" s="176"/>
      <c r="J4" s="176"/>
      <c r="K4" s="176"/>
      <c r="L4" s="176"/>
      <c r="M4" s="176"/>
      <c r="N4" s="176"/>
      <c r="O4" s="176"/>
      <c r="P4" s="176"/>
      <c r="Q4" s="176"/>
      <c r="R4" s="177"/>
    </row>
    <row r="5" spans="1:23" s="29" customFormat="1" ht="21.75" customHeight="1" x14ac:dyDescent="0.25">
      <c r="C5" s="30"/>
      <c r="D5" s="30"/>
      <c r="E5" s="30"/>
      <c r="F5" s="31"/>
      <c r="G5" s="32"/>
      <c r="H5" s="31"/>
      <c r="I5" s="33"/>
      <c r="J5" s="34"/>
      <c r="K5" s="34"/>
      <c r="L5" s="34"/>
      <c r="M5" s="34"/>
    </row>
    <row r="6" spans="1:23" s="35" customFormat="1" ht="30" customHeight="1" thickBot="1" x14ac:dyDescent="0.3">
      <c r="C6" s="36"/>
      <c r="D6" s="36"/>
      <c r="E6" s="36"/>
      <c r="F6" s="37"/>
      <c r="G6" s="37"/>
      <c r="H6" s="37"/>
      <c r="I6" s="37"/>
      <c r="J6" s="36"/>
      <c r="K6" s="36"/>
      <c r="L6" s="36"/>
      <c r="M6" s="36"/>
      <c r="N6" s="36"/>
      <c r="O6" s="38"/>
      <c r="P6" s="38"/>
      <c r="Q6" s="38"/>
      <c r="R6" s="38"/>
      <c r="S6" s="39"/>
      <c r="T6" s="39"/>
      <c r="U6" s="40"/>
      <c r="V6" s="40"/>
    </row>
    <row r="7" spans="1:23" s="35" customFormat="1" ht="52.5" customHeight="1" thickBot="1" x14ac:dyDescent="0.3">
      <c r="B7" s="41" t="s">
        <v>116</v>
      </c>
      <c r="C7" s="190" t="str">
        <f>+'HV 1'!F10</f>
        <v xml:space="preserve">Subdirección de Control e Investigaciones de Transporte Público </v>
      </c>
      <c r="D7" s="191"/>
      <c r="E7" s="191"/>
      <c r="F7" s="192"/>
      <c r="G7" s="36"/>
      <c r="H7" s="36"/>
      <c r="I7" s="36"/>
      <c r="J7" s="36"/>
      <c r="K7" s="36"/>
      <c r="L7" s="36"/>
      <c r="M7" s="36"/>
      <c r="N7" s="36"/>
      <c r="O7" s="38"/>
      <c r="P7" s="38"/>
      <c r="Q7" s="38"/>
      <c r="R7" s="38"/>
      <c r="S7" s="39"/>
      <c r="T7" s="39"/>
      <c r="U7" s="40"/>
      <c r="V7" s="40"/>
    </row>
    <row r="8" spans="1:23" s="35" customFormat="1" ht="39.75" customHeight="1" x14ac:dyDescent="0.25"/>
    <row r="9" spans="1:23" s="35" customFormat="1" x14ac:dyDescent="0.25"/>
    <row r="10" spans="1:23" s="42" customFormat="1" ht="45" customHeight="1" x14ac:dyDescent="0.2">
      <c r="A10" s="193" t="s">
        <v>117</v>
      </c>
      <c r="B10" s="194"/>
      <c r="C10" s="194"/>
      <c r="D10" s="194"/>
      <c r="E10" s="194"/>
      <c r="F10" s="194"/>
      <c r="G10" s="194"/>
      <c r="H10" s="194"/>
      <c r="I10" s="194"/>
      <c r="J10" s="194"/>
      <c r="K10" s="194"/>
      <c r="L10" s="194"/>
      <c r="M10" s="194"/>
      <c r="N10" s="194"/>
      <c r="O10" s="194"/>
      <c r="P10" s="194"/>
      <c r="Q10" s="194"/>
      <c r="R10" s="194"/>
      <c r="S10" s="194"/>
      <c r="T10" s="194"/>
      <c r="U10" s="194"/>
      <c r="V10" s="195"/>
    </row>
    <row r="11" spans="1:23" s="43" customFormat="1" ht="38.25" customHeight="1" x14ac:dyDescent="0.25">
      <c r="A11" s="196" t="s">
        <v>118</v>
      </c>
      <c r="B11" s="197" t="s">
        <v>119</v>
      </c>
      <c r="C11" s="198"/>
      <c r="D11" s="199" t="s">
        <v>120</v>
      </c>
      <c r="E11" s="199" t="s">
        <v>121</v>
      </c>
      <c r="F11" s="196" t="s">
        <v>122</v>
      </c>
      <c r="G11" s="196" t="s">
        <v>123</v>
      </c>
      <c r="H11" s="201" t="s">
        <v>184</v>
      </c>
      <c r="I11" s="202"/>
      <c r="J11" s="202"/>
      <c r="K11" s="202"/>
      <c r="L11" s="202"/>
      <c r="M11" s="202"/>
      <c r="N11" s="202"/>
      <c r="O11" s="202"/>
      <c r="P11" s="202"/>
      <c r="Q11" s="202"/>
      <c r="R11" s="202"/>
      <c r="S11" s="202"/>
      <c r="T11" s="202"/>
      <c r="U11" s="202"/>
      <c r="V11" s="203"/>
    </row>
    <row r="12" spans="1:23" s="43" customFormat="1" ht="81.75" customHeight="1" x14ac:dyDescent="0.25">
      <c r="A12" s="196"/>
      <c r="B12" s="44" t="s">
        <v>124</v>
      </c>
      <c r="C12" s="44" t="s">
        <v>252</v>
      </c>
      <c r="D12" s="200"/>
      <c r="E12" s="200"/>
      <c r="F12" s="196"/>
      <c r="G12" s="196"/>
      <c r="H12" s="45" t="s">
        <v>125</v>
      </c>
      <c r="I12" s="45" t="s">
        <v>126</v>
      </c>
      <c r="J12" s="45" t="s">
        <v>127</v>
      </c>
      <c r="K12" s="45" t="s">
        <v>128</v>
      </c>
      <c r="L12" s="45" t="s">
        <v>129</v>
      </c>
      <c r="M12" s="45" t="s">
        <v>130</v>
      </c>
      <c r="N12" s="45" t="s">
        <v>131</v>
      </c>
      <c r="O12" s="45" t="s">
        <v>132</v>
      </c>
      <c r="P12" s="45" t="s">
        <v>133</v>
      </c>
      <c r="Q12" s="45" t="s">
        <v>134</v>
      </c>
      <c r="R12" s="45" t="s">
        <v>135</v>
      </c>
      <c r="S12" s="45" t="s">
        <v>136</v>
      </c>
      <c r="T12" s="45" t="s">
        <v>137</v>
      </c>
      <c r="U12" s="204" t="s">
        <v>138</v>
      </c>
      <c r="V12" s="204"/>
    </row>
    <row r="13" spans="1:23" s="48" customFormat="1" ht="126" customHeight="1" x14ac:dyDescent="0.2">
      <c r="A13" s="187">
        <v>1</v>
      </c>
      <c r="B13" s="188" t="s">
        <v>139</v>
      </c>
      <c r="C13" s="189" t="s">
        <v>241</v>
      </c>
      <c r="D13" s="188" t="s">
        <v>140</v>
      </c>
      <c r="E13" s="185" t="str">
        <f>+'HV 1'!F9</f>
        <v xml:space="preserve">1. Impulsar procesalmente el 70% de las investigaciones administrativas por infracción a las normas de transporte público que se encuentren en trámite al  31 de diciembre de la vigencia inmediatamente anterior. </v>
      </c>
      <c r="F13" s="186" t="str">
        <f>+'HV 1'!C15</f>
        <v>Expedir los actos administrativos que impulsan procesalmente las investigaciones administrativas por infracciones a las normas de transporte público</v>
      </c>
      <c r="G13" s="46" t="str">
        <f>+'HV 1'!C22</f>
        <v>No. De actos administrativos que impulsan procesalmente las investigaciones administrativas por infracciones a las normas de transporte público, respecto de las investigaciones en trámite a 31 de diciembre de la vigencia inmediatamente anterior</v>
      </c>
      <c r="H13" s="181">
        <f>+'HV 1'!C30</f>
        <v>443</v>
      </c>
      <c r="I13" s="181"/>
      <c r="J13" s="181"/>
      <c r="K13" s="181">
        <f>+'HV 1'!C33</f>
        <v>578</v>
      </c>
      <c r="L13" s="181"/>
      <c r="M13" s="181"/>
      <c r="N13" s="181">
        <f>+'HV 1'!C36</f>
        <v>0</v>
      </c>
      <c r="O13" s="181"/>
      <c r="P13" s="181"/>
      <c r="Q13" s="181">
        <f>+'HV 1'!C39</f>
        <v>0</v>
      </c>
      <c r="R13" s="181"/>
      <c r="S13" s="181"/>
      <c r="T13" s="47">
        <f>SUM(H13:S13)</f>
        <v>1021</v>
      </c>
      <c r="U13" s="178" t="str">
        <f>+'HV 1'!C42</f>
        <v>La Subdirección de Control e Investigaciones al Transporte Público respecto de (2.089) investigaciones administrativas en trámite a 31 de diciembre de 2018, profirió (578) actos administrativos que impulsan procesalmente las mismas, alcanzando un importante porcentaje de ejecución respecto del valor de la meta programada</v>
      </c>
      <c r="V13" s="178"/>
    </row>
    <row r="14" spans="1:23" s="48" customFormat="1" ht="78.75" customHeight="1" x14ac:dyDescent="0.2">
      <c r="A14" s="187"/>
      <c r="B14" s="188"/>
      <c r="C14" s="189"/>
      <c r="D14" s="188"/>
      <c r="E14" s="185"/>
      <c r="F14" s="186"/>
      <c r="G14" s="46" t="str">
        <f>+'HV 1'!F22</f>
        <v>No. investigaciones administrativas  que se encuentren en trámite  a 31 de diciembre de la vigencia inmediatamente anterior</v>
      </c>
      <c r="H14" s="183">
        <f>+'HV 1'!E30</f>
        <v>2089</v>
      </c>
      <c r="I14" s="183"/>
      <c r="J14" s="183"/>
      <c r="K14" s="183"/>
      <c r="L14" s="183"/>
      <c r="M14" s="183"/>
      <c r="N14" s="183"/>
      <c r="O14" s="183"/>
      <c r="P14" s="183"/>
      <c r="Q14" s="183"/>
      <c r="R14" s="183"/>
      <c r="S14" s="183"/>
      <c r="T14" s="47">
        <f>SUM(H14:S14)</f>
        <v>2089</v>
      </c>
      <c r="U14" s="178"/>
      <c r="V14" s="178"/>
      <c r="W14" s="49"/>
    </row>
    <row r="15" spans="1:23" s="48" customFormat="1" ht="65.25" customHeight="1" x14ac:dyDescent="0.2">
      <c r="A15" s="187"/>
      <c r="B15" s="188"/>
      <c r="C15" s="189"/>
      <c r="D15" s="188"/>
      <c r="E15" s="185"/>
      <c r="F15" s="186"/>
      <c r="G15" s="50" t="s">
        <v>141</v>
      </c>
      <c r="H15" s="182">
        <f>+H13/H14</f>
        <v>0.21206318812829106</v>
      </c>
      <c r="I15" s="182" t="e">
        <f t="shared" ref="I15:S15" si="0">+I13/I14</f>
        <v>#DIV/0!</v>
      </c>
      <c r="J15" s="182" t="e">
        <f t="shared" si="0"/>
        <v>#DIV/0!</v>
      </c>
      <c r="K15" s="182">
        <f>+K13/H14</f>
        <v>0.27668741024413596</v>
      </c>
      <c r="L15" s="182" t="e">
        <f t="shared" si="0"/>
        <v>#DIV/0!</v>
      </c>
      <c r="M15" s="182" t="e">
        <f t="shared" si="0"/>
        <v>#DIV/0!</v>
      </c>
      <c r="N15" s="182">
        <f>+N13/H14</f>
        <v>0</v>
      </c>
      <c r="O15" s="184" t="e">
        <f t="shared" si="0"/>
        <v>#DIV/0!</v>
      </c>
      <c r="P15" s="184" t="e">
        <f t="shared" si="0"/>
        <v>#DIV/0!</v>
      </c>
      <c r="Q15" s="182">
        <f>+Q13/H14</f>
        <v>0</v>
      </c>
      <c r="R15" s="184" t="e">
        <f t="shared" si="0"/>
        <v>#DIV/0!</v>
      </c>
      <c r="S15" s="184" t="e">
        <f t="shared" si="0"/>
        <v>#DIV/0!</v>
      </c>
      <c r="T15" s="51">
        <f>+T13/T14</f>
        <v>0.48875059837242701</v>
      </c>
      <c r="U15" s="178"/>
      <c r="V15" s="178"/>
    </row>
    <row r="16" spans="1:23" s="48" customFormat="1" ht="65.25" customHeight="1" x14ac:dyDescent="0.2">
      <c r="A16" s="187">
        <v>2</v>
      </c>
      <c r="B16" s="188"/>
      <c r="C16" s="189"/>
      <c r="D16" s="188"/>
      <c r="E16" s="185"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F16" s="186" t="str">
        <f>+'HV 2'!C15</f>
        <v xml:space="preserve">Actos administrativos expedidos respecto de  los informes de infracción de transporte, quejas, reportes, visitas administrativas y/o chequeos documentales  allegados  y que sean competencia de la Subdirección de Control e Investigaciones de Transporte Público. </v>
      </c>
      <c r="G16" s="46" t="str">
        <f>+'HV 2'!C22</f>
        <v xml:space="preserve">No. de actos administrativos expedidos  respecto de los informes de infracción de transporte, quejas, reportes, visitas administrativas y/o chequeos documentales </v>
      </c>
      <c r="H16" s="181">
        <f>+'HV 2'!C30</f>
        <v>411</v>
      </c>
      <c r="I16" s="181">
        <f>+'HV 2'!C31</f>
        <v>0</v>
      </c>
      <c r="J16" s="181">
        <f>+'HV 2'!C32</f>
        <v>0</v>
      </c>
      <c r="K16" s="181">
        <f>+'HV 2'!C33</f>
        <v>346</v>
      </c>
      <c r="L16" s="181">
        <f>+'HV 2'!C34</f>
        <v>0</v>
      </c>
      <c r="M16" s="181">
        <f>+'HV 2'!C35</f>
        <v>0</v>
      </c>
      <c r="N16" s="181">
        <f>+'HV 2'!C36</f>
        <v>0</v>
      </c>
      <c r="O16" s="181">
        <f>+'HV 2'!C37</f>
        <v>0</v>
      </c>
      <c r="P16" s="181">
        <f>+'HV 2'!C38</f>
        <v>0</v>
      </c>
      <c r="Q16" s="181">
        <f>+'HV 2'!C39</f>
        <v>0</v>
      </c>
      <c r="R16" s="181">
        <f>+'HV 2'!C40</f>
        <v>0</v>
      </c>
      <c r="S16" s="181">
        <f>+'HV 2'!C41</f>
        <v>0</v>
      </c>
      <c r="T16" s="47">
        <f>SUM(H16:S16)</f>
        <v>757</v>
      </c>
      <c r="U16" s="178" t="str">
        <f>+'HV 2'!C42</f>
        <v xml:space="preserve">La Subdirección de Control e Investigaciones de Transporte Público durante el segundo trimestre de la vigencia 2019, profirió un importante número de actos administrativos respecto de los reportes allegados que son de su competencia, sin embargo, se presentaron circunstancias que sin duda afectan negativamente su ejecución. (incremento de los informes de infracción, pronunciamiento del Consejo de Estado y contratación de personal) 
</v>
      </c>
      <c r="V16" s="178"/>
    </row>
    <row r="17" spans="1:23" s="48" customFormat="1" ht="81.75" customHeight="1" x14ac:dyDescent="0.2">
      <c r="A17" s="187"/>
      <c r="B17" s="188"/>
      <c r="C17" s="189"/>
      <c r="D17" s="188"/>
      <c r="E17" s="185"/>
      <c r="F17" s="186"/>
      <c r="G17" s="46" t="str">
        <f>+'HV 2'!F22</f>
        <v xml:space="preserve">No.  de informes de informes de infracción de transporte, quejas, reportes, visitas administrativas y/o chequeos documentales </v>
      </c>
      <c r="H17" s="181">
        <f>+'HV 2'!E30</f>
        <v>820</v>
      </c>
      <c r="I17" s="181">
        <f>+'HV 2'!E31</f>
        <v>0</v>
      </c>
      <c r="J17" s="181">
        <f>+'HV 2'!E32</f>
        <v>0</v>
      </c>
      <c r="K17" s="181">
        <f>+'HV 2'!E33</f>
        <v>1372</v>
      </c>
      <c r="L17" s="181">
        <f>+'HV 2'!E34</f>
        <v>0</v>
      </c>
      <c r="M17" s="181">
        <f>+'HV 2'!E35</f>
        <v>0</v>
      </c>
      <c r="N17" s="181">
        <f>+'HV 2'!E36</f>
        <v>0</v>
      </c>
      <c r="O17" s="181">
        <f>+'HV 2'!E37</f>
        <v>0</v>
      </c>
      <c r="P17" s="181">
        <f>+'HV 2'!E38</f>
        <v>0</v>
      </c>
      <c r="Q17" s="181">
        <f>+'HV 2'!E39</f>
        <v>0</v>
      </c>
      <c r="R17" s="181">
        <f>+'HV 2'!E40</f>
        <v>0</v>
      </c>
      <c r="S17" s="181">
        <f>+'HV 2'!E41</f>
        <v>0</v>
      </c>
      <c r="T17" s="47">
        <f>SUM(H17:S17)</f>
        <v>2192</v>
      </c>
      <c r="U17" s="178"/>
      <c r="V17" s="178"/>
    </row>
    <row r="18" spans="1:23" s="48" customFormat="1" ht="65.25" customHeight="1" x14ac:dyDescent="0.2">
      <c r="A18" s="187"/>
      <c r="B18" s="188"/>
      <c r="C18" s="189"/>
      <c r="D18" s="188"/>
      <c r="E18" s="185"/>
      <c r="F18" s="186"/>
      <c r="G18" s="50" t="s">
        <v>141</v>
      </c>
      <c r="H18" s="182">
        <f t="shared" ref="H18:T18" si="1">+H16/H17</f>
        <v>0.50121951219512195</v>
      </c>
      <c r="I18" s="182" t="e">
        <f t="shared" si="1"/>
        <v>#DIV/0!</v>
      </c>
      <c r="J18" s="182" t="e">
        <f t="shared" si="1"/>
        <v>#DIV/0!</v>
      </c>
      <c r="K18" s="182">
        <f t="shared" si="1"/>
        <v>0.25218658892128282</v>
      </c>
      <c r="L18" s="182" t="e">
        <f t="shared" si="1"/>
        <v>#DIV/0!</v>
      </c>
      <c r="M18" s="182" t="e">
        <f t="shared" si="1"/>
        <v>#DIV/0!</v>
      </c>
      <c r="N18" s="182" t="e">
        <f t="shared" si="1"/>
        <v>#DIV/0!</v>
      </c>
      <c r="O18" s="182" t="e">
        <f t="shared" si="1"/>
        <v>#DIV/0!</v>
      </c>
      <c r="P18" s="182" t="e">
        <f t="shared" si="1"/>
        <v>#DIV/0!</v>
      </c>
      <c r="Q18" s="182" t="e">
        <f t="shared" si="1"/>
        <v>#DIV/0!</v>
      </c>
      <c r="R18" s="182" t="e">
        <f t="shared" si="1"/>
        <v>#DIV/0!</v>
      </c>
      <c r="S18" s="182" t="e">
        <f t="shared" si="1"/>
        <v>#DIV/0!</v>
      </c>
      <c r="T18" s="51">
        <f t="shared" si="1"/>
        <v>0.34534671532846717</v>
      </c>
      <c r="U18" s="178"/>
      <c r="V18" s="178"/>
      <c r="W18" s="49"/>
    </row>
    <row r="19" spans="1:23" s="48" customFormat="1" ht="65.25" customHeight="1" x14ac:dyDescent="0.2">
      <c r="A19" s="187">
        <v>3</v>
      </c>
      <c r="B19" s="188"/>
      <c r="C19" s="189"/>
      <c r="D19" s="188"/>
      <c r="E19" s="185"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F19" s="186" t="str">
        <f>+'HV 3'!C15</f>
        <v xml:space="preserve">Investigaciones administrativas resueltas de fondo y cuyos hechos hayan acaeciedo en la  antepenúltima vigencia y que se encuentren en trámite. </v>
      </c>
      <c r="G19" s="46" t="str">
        <f>+'HV 3'!C22</f>
        <v>No. de investigaciones administrativas resueltas de fondo.</v>
      </c>
      <c r="H19" s="181">
        <f>+'HV 3'!C30</f>
        <v>166</v>
      </c>
      <c r="I19" s="181">
        <f>+'HV 3'!C31</f>
        <v>0</v>
      </c>
      <c r="J19" s="181">
        <f>+'HV 3'!C32</f>
        <v>0</v>
      </c>
      <c r="K19" s="181">
        <f>+'HV 3'!C33</f>
        <v>195</v>
      </c>
      <c r="L19" s="181">
        <f>+'HV 3'!C34</f>
        <v>0</v>
      </c>
      <c r="M19" s="181">
        <f>+'HV 3'!C35</f>
        <v>0</v>
      </c>
      <c r="N19" s="181">
        <f>+'HV 3'!C36</f>
        <v>0</v>
      </c>
      <c r="O19" s="181">
        <f>+'HV 3'!C37</f>
        <v>0</v>
      </c>
      <c r="P19" s="181">
        <f>+'HV 3'!C38</f>
        <v>0</v>
      </c>
      <c r="Q19" s="181">
        <f>+'HV 3'!C39</f>
        <v>0</v>
      </c>
      <c r="R19" s="181">
        <f>+'HV 3'!C40</f>
        <v>0</v>
      </c>
      <c r="S19" s="181">
        <f>+'HV 3'!C41</f>
        <v>0</v>
      </c>
      <c r="T19" s="52">
        <f>SUM(H19:S19)</f>
        <v>361</v>
      </c>
      <c r="U19" s="178" t="str">
        <f>+'HV 3'!C42</f>
        <v>Este indicador reporta una notoria e importante ejecución en el segundo trimestre de la vigencia 2019, incrementándose la expedición de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V19" s="178"/>
    </row>
    <row r="20" spans="1:23" s="48" customFormat="1" ht="65.25" customHeight="1" x14ac:dyDescent="0.2">
      <c r="A20" s="187"/>
      <c r="B20" s="188"/>
      <c r="C20" s="189"/>
      <c r="D20" s="188"/>
      <c r="E20" s="185"/>
      <c r="F20" s="186"/>
      <c r="G20" s="46" t="str">
        <f>+'HV 3'!F22</f>
        <v xml:space="preserve">No. de investigaciones cuyos hechos hayan acaecido en la antepenúltima  vigencia y que se encuentren en trámite al inciar la presente vigencia. </v>
      </c>
      <c r="H20" s="180">
        <f>+'HV 3'!E30</f>
        <v>587</v>
      </c>
      <c r="I20" s="180"/>
      <c r="J20" s="180"/>
      <c r="K20" s="180"/>
      <c r="L20" s="180"/>
      <c r="M20" s="180"/>
      <c r="N20" s="180"/>
      <c r="O20" s="180"/>
      <c r="P20" s="180"/>
      <c r="Q20" s="180"/>
      <c r="R20" s="180"/>
      <c r="S20" s="180"/>
      <c r="T20" s="52">
        <f>+H20</f>
        <v>587</v>
      </c>
      <c r="U20" s="178"/>
      <c r="V20" s="178"/>
    </row>
    <row r="21" spans="1:23" s="48" customFormat="1" ht="65.25" customHeight="1" x14ac:dyDescent="0.2">
      <c r="A21" s="187"/>
      <c r="B21" s="188"/>
      <c r="C21" s="189"/>
      <c r="D21" s="188"/>
      <c r="E21" s="185"/>
      <c r="F21" s="186"/>
      <c r="G21" s="50" t="s">
        <v>141</v>
      </c>
      <c r="H21" s="179">
        <f>+H19/H20</f>
        <v>0.282793867120954</v>
      </c>
      <c r="I21" s="179" t="e">
        <f>+I19/I20</f>
        <v>#DIV/0!</v>
      </c>
      <c r="J21" s="179" t="e">
        <f>+SUM(I19:J19)/J20</f>
        <v>#DIV/0!</v>
      </c>
      <c r="K21" s="179">
        <f>+K19/H20</f>
        <v>0.33219761499148209</v>
      </c>
      <c r="L21" s="179" t="e">
        <f>+SUM(I19:L19)/L20</f>
        <v>#DIV/0!</v>
      </c>
      <c r="M21" s="179" t="e">
        <f>+SUM(I19:M19)/M20</f>
        <v>#DIV/0!</v>
      </c>
      <c r="N21" s="179">
        <f>+N19/H20</f>
        <v>0</v>
      </c>
      <c r="O21" s="179" t="e">
        <f>+SUM(I19:O19)/O20</f>
        <v>#DIV/0!</v>
      </c>
      <c r="P21" s="179" t="e">
        <f>+SUM(I19:P19)/P20</f>
        <v>#DIV/0!</v>
      </c>
      <c r="Q21" s="179">
        <f>+Q19/H20</f>
        <v>0</v>
      </c>
      <c r="R21" s="179" t="e">
        <f>+SUM(I19:R19)/R20</f>
        <v>#DIV/0!</v>
      </c>
      <c r="S21" s="179">
        <f>+SUM(I19:S19)/T20</f>
        <v>0.33219761499148209</v>
      </c>
      <c r="T21" s="53">
        <f>+T19/T20</f>
        <v>0.61499148211243615</v>
      </c>
      <c r="U21" s="178"/>
      <c r="V21" s="178"/>
      <c r="W21" s="54"/>
    </row>
    <row r="22" spans="1:23" s="48" customFormat="1" ht="65.25" customHeight="1" x14ac:dyDescent="0.2">
      <c r="A22" s="187">
        <v>4</v>
      </c>
      <c r="B22" s="188"/>
      <c r="C22" s="189"/>
      <c r="D22" s="188"/>
      <c r="E22" s="185" t="str">
        <f>+'HV_4 MIPG'!F9</f>
        <v>4. Realizar el 100% de las actividades programadas en el Modelo Integrado de Planeación y Gestión - MIPG de la vigencia, por la Subdirección de Control e Investigaciones al Transporte Público</v>
      </c>
      <c r="F22" s="186" t="str">
        <f>+'HV_4 MIPG'!C15</f>
        <v>Cumplimiento del MIPG</v>
      </c>
      <c r="G22" s="46" t="str">
        <f>+'HV_4 MIPG'!C22</f>
        <v xml:space="preserve">Total actividades ejecutadas </v>
      </c>
      <c r="H22" s="179">
        <f>+'HV_4 MIPG'!C30</f>
        <v>1</v>
      </c>
      <c r="I22" s="179">
        <f>+'HV 3'!C34</f>
        <v>0</v>
      </c>
      <c r="J22" s="179">
        <f>+'HV 3'!C35</f>
        <v>0</v>
      </c>
      <c r="K22" s="179">
        <f>+'HV_4 MIPG'!C33</f>
        <v>0</v>
      </c>
      <c r="L22" s="179">
        <f>+'HV 3'!C37</f>
        <v>0</v>
      </c>
      <c r="M22" s="179">
        <f>+'HV 3'!C38</f>
        <v>0</v>
      </c>
      <c r="N22" s="179">
        <f>+'HV_4 MIPG'!C36</f>
        <v>0</v>
      </c>
      <c r="O22" s="179">
        <f>+'HV 3'!C40</f>
        <v>0</v>
      </c>
      <c r="P22" s="179">
        <f>+'HV 3'!C41</f>
        <v>0</v>
      </c>
      <c r="Q22" s="179">
        <f>+'HV_4 MIPG'!C39</f>
        <v>0</v>
      </c>
      <c r="R22" s="179">
        <f>+'HV 3'!C43</f>
        <v>0</v>
      </c>
      <c r="S22" s="179">
        <f>+'HV 3'!C44</f>
        <v>0</v>
      </c>
      <c r="T22" s="141">
        <f>SUM(H22:S22)</f>
        <v>1</v>
      </c>
      <c r="U22" s="178" t="s">
        <v>240</v>
      </c>
      <c r="V22" s="178"/>
    </row>
    <row r="23" spans="1:23" s="48" customFormat="1" ht="65.25" customHeight="1" x14ac:dyDescent="0.2">
      <c r="A23" s="187"/>
      <c r="B23" s="188"/>
      <c r="C23" s="189"/>
      <c r="D23" s="188"/>
      <c r="E23" s="185"/>
      <c r="F23" s="186"/>
      <c r="G23" s="46" t="str">
        <f>+'HV_4 MIPG'!F22</f>
        <v>Total actividades programadas</v>
      </c>
      <c r="H23" s="179">
        <f>+'HV_4 MIPG'!E30</f>
        <v>1</v>
      </c>
      <c r="I23" s="179">
        <f>+'HV 3'!C35</f>
        <v>0</v>
      </c>
      <c r="J23" s="179">
        <f>+'HV 3'!C36</f>
        <v>0</v>
      </c>
      <c r="K23" s="179">
        <f>+'HV_4 MIPG'!E33</f>
        <v>0</v>
      </c>
      <c r="L23" s="179">
        <f>+'HV 3'!C38</f>
        <v>0</v>
      </c>
      <c r="M23" s="179">
        <f>+'HV 3'!C39</f>
        <v>0</v>
      </c>
      <c r="N23" s="179">
        <f>+'HV_4 MIPG'!E36</f>
        <v>0</v>
      </c>
      <c r="O23" s="179">
        <f>+'HV 3'!C41</f>
        <v>0</v>
      </c>
      <c r="P23" s="179" t="str">
        <f>+'HV 3'!C42</f>
        <v>Este indicador reporta una notoria e importante ejecución en el segundo trimestre de la vigencia 2019, incrementándose la expedición de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Q23" s="179">
        <f>+'HV_4 MIPG'!E39</f>
        <v>0</v>
      </c>
      <c r="R23" s="179">
        <f>+'HV 3'!C44</f>
        <v>0</v>
      </c>
      <c r="S23" s="179">
        <f>+'HV 3'!C45</f>
        <v>0</v>
      </c>
      <c r="T23" s="141">
        <f>SUM(H23:S23)</f>
        <v>1</v>
      </c>
      <c r="U23" s="178"/>
      <c r="V23" s="178"/>
    </row>
    <row r="24" spans="1:23" s="48" customFormat="1" ht="65.25" customHeight="1" x14ac:dyDescent="0.2">
      <c r="A24" s="187"/>
      <c r="B24" s="188"/>
      <c r="C24" s="189"/>
      <c r="D24" s="188"/>
      <c r="E24" s="185"/>
      <c r="F24" s="186"/>
      <c r="G24" s="50" t="s">
        <v>141</v>
      </c>
      <c r="H24" s="179">
        <f>+H22/H23</f>
        <v>1</v>
      </c>
      <c r="I24" s="179" t="e">
        <f>+I22/I23</f>
        <v>#DIV/0!</v>
      </c>
      <c r="J24" s="179" t="e">
        <f>+SUM(I22:J22)/J23</f>
        <v>#DIV/0!</v>
      </c>
      <c r="K24" s="179">
        <f>+K22/H23</f>
        <v>0</v>
      </c>
      <c r="L24" s="179" t="e">
        <f>+SUM(I22:L22)/L23</f>
        <v>#DIV/0!</v>
      </c>
      <c r="M24" s="179" t="e">
        <f>+SUM(I22:M22)/M23</f>
        <v>#DIV/0!</v>
      </c>
      <c r="N24" s="179">
        <f>+N22/H23</f>
        <v>0</v>
      </c>
      <c r="O24" s="179" t="e">
        <f>+SUM(I22:O22)/O23</f>
        <v>#DIV/0!</v>
      </c>
      <c r="P24" s="179" t="e">
        <f>+SUM(I22:P22)/P23</f>
        <v>#VALUE!</v>
      </c>
      <c r="Q24" s="179">
        <f>+Q22/H23</f>
        <v>0</v>
      </c>
      <c r="R24" s="179" t="e">
        <f>+SUM(I22:R22)/R23</f>
        <v>#DIV/0!</v>
      </c>
      <c r="S24" s="179">
        <f>+SUM(I22:S22)/T23</f>
        <v>0</v>
      </c>
      <c r="T24" s="163">
        <f>+T22/T23</f>
        <v>1</v>
      </c>
      <c r="U24" s="178"/>
      <c r="V24" s="178"/>
      <c r="W24" s="54"/>
    </row>
  </sheetData>
  <sheetProtection algorithmName="SHA-512" hashValue="6n07vv3Yozr8kUKPaDvKC6RJ6HtzATCw3bhrl6cfRYEHO4iQMdXIfg8wdjG7/dYsK/sp66IcCl/+1yhwJmkPhg==" saltValue="B2mOXrHDnR/n09FGb6cWNA==" spinCount="100000" sheet="1" objects="1" scenarios="1" formatCells="0" formatColumns="0" formatRows="0"/>
  <mergeCells count="77">
    <mergeCell ref="C7:F7"/>
    <mergeCell ref="A10:V10"/>
    <mergeCell ref="A11:A12"/>
    <mergeCell ref="B11:C11"/>
    <mergeCell ref="D11:D12"/>
    <mergeCell ref="E11:E12"/>
    <mergeCell ref="F11:F12"/>
    <mergeCell ref="G11:G12"/>
    <mergeCell ref="H11:V11"/>
    <mergeCell ref="U12:V12"/>
    <mergeCell ref="A13:A15"/>
    <mergeCell ref="B13:B24"/>
    <mergeCell ref="C13:C24"/>
    <mergeCell ref="D13:D24"/>
    <mergeCell ref="A19:A21"/>
    <mergeCell ref="A16:A18"/>
    <mergeCell ref="A22:A24"/>
    <mergeCell ref="E13:E15"/>
    <mergeCell ref="F13:F15"/>
    <mergeCell ref="H13:J13"/>
    <mergeCell ref="H23:J23"/>
    <mergeCell ref="E19:E21"/>
    <mergeCell ref="F19:F21"/>
    <mergeCell ref="H19:J19"/>
    <mergeCell ref="E16:E18"/>
    <mergeCell ref="F16:F18"/>
    <mergeCell ref="E22:E24"/>
    <mergeCell ref="F22:F24"/>
    <mergeCell ref="U13:V15"/>
    <mergeCell ref="H14:S14"/>
    <mergeCell ref="H15:J15"/>
    <mergeCell ref="K15:M15"/>
    <mergeCell ref="N15:P15"/>
    <mergeCell ref="Q15:S15"/>
    <mergeCell ref="K13:M13"/>
    <mergeCell ref="N13:P13"/>
    <mergeCell ref="Q13:S13"/>
    <mergeCell ref="U16:V18"/>
    <mergeCell ref="H17:J17"/>
    <mergeCell ref="K17:M17"/>
    <mergeCell ref="N17:P17"/>
    <mergeCell ref="Q17:S17"/>
    <mergeCell ref="H18:J18"/>
    <mergeCell ref="K18:M18"/>
    <mergeCell ref="H16:J16"/>
    <mergeCell ref="N18:P18"/>
    <mergeCell ref="Q18:S18"/>
    <mergeCell ref="K16:M16"/>
    <mergeCell ref="N16:P16"/>
    <mergeCell ref="Q16:S16"/>
    <mergeCell ref="U19:V21"/>
    <mergeCell ref="H20:S20"/>
    <mergeCell ref="H21:J21"/>
    <mergeCell ref="K21:M21"/>
    <mergeCell ref="N21:P21"/>
    <mergeCell ref="Q21:S21"/>
    <mergeCell ref="K19:M19"/>
    <mergeCell ref="N19:P19"/>
    <mergeCell ref="Q19:S19"/>
    <mergeCell ref="U22:V24"/>
    <mergeCell ref="H24:J24"/>
    <mergeCell ref="K24:M24"/>
    <mergeCell ref="N24:P24"/>
    <mergeCell ref="Q24:S24"/>
    <mergeCell ref="H22:J22"/>
    <mergeCell ref="K23:M23"/>
    <mergeCell ref="N23:P23"/>
    <mergeCell ref="Q23:S23"/>
    <mergeCell ref="K22:M22"/>
    <mergeCell ref="N22:P22"/>
    <mergeCell ref="Q22:S22"/>
    <mergeCell ref="A1:B4"/>
    <mergeCell ref="C1:R1"/>
    <mergeCell ref="C2:R2"/>
    <mergeCell ref="C3:R3"/>
    <mergeCell ref="C4:F4"/>
    <mergeCell ref="G4:R4"/>
  </mergeCells>
  <pageMargins left="0.70866141732283472" right="0.70866141732283472" top="0.74803149606299213" bottom="0.74803149606299213" header="0.31496062992125984" footer="0.31496062992125984"/>
  <pageSetup paperSize="17" scale="3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D7" workbookViewId="0">
      <selection activeCell="I8" sqref="I8"/>
    </sheetView>
  </sheetViews>
  <sheetFormatPr baseColWidth="10" defaultRowHeight="15" x14ac:dyDescent="0.25"/>
  <cols>
    <col min="1" max="1" width="1.28515625" customWidth="1"/>
    <col min="2" max="2" width="30.28515625" style="135" customWidth="1"/>
    <col min="3" max="3" width="31.28515625" customWidth="1"/>
    <col min="4" max="4" width="19.570312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60"/>
      <c r="B1" s="336"/>
      <c r="C1" s="339" t="s">
        <v>230</v>
      </c>
      <c r="D1" s="340"/>
      <c r="E1" s="340"/>
      <c r="F1" s="340"/>
      <c r="G1" s="340"/>
      <c r="H1" s="340"/>
      <c r="I1" s="340"/>
      <c r="J1" s="341"/>
      <c r="K1" s="160"/>
      <c r="L1" s="160"/>
      <c r="M1" s="160"/>
      <c r="N1" s="160"/>
      <c r="O1" s="160"/>
      <c r="P1" s="160"/>
      <c r="Q1" s="160"/>
      <c r="R1" s="160"/>
      <c r="S1" s="160"/>
    </row>
    <row r="2" spans="1:19" ht="26.25" customHeight="1" thickBot="1" x14ac:dyDescent="0.3">
      <c r="A2" s="160"/>
      <c r="B2" s="337"/>
      <c r="C2" s="342" t="s">
        <v>1</v>
      </c>
      <c r="D2" s="343"/>
      <c r="E2" s="343"/>
      <c r="F2" s="343"/>
      <c r="G2" s="343"/>
      <c r="H2" s="343"/>
      <c r="I2" s="343"/>
      <c r="J2" s="344"/>
      <c r="K2" s="160"/>
      <c r="L2" s="160"/>
      <c r="M2" s="160"/>
      <c r="N2" s="160"/>
      <c r="O2" s="160"/>
      <c r="P2" s="160"/>
      <c r="Q2" s="160"/>
      <c r="R2" s="160"/>
      <c r="S2" s="160"/>
    </row>
    <row r="3" spans="1:19" ht="26.25" customHeight="1" thickBot="1" x14ac:dyDescent="0.3">
      <c r="A3" s="160"/>
      <c r="B3" s="337"/>
      <c r="C3" s="342" t="s">
        <v>163</v>
      </c>
      <c r="D3" s="343"/>
      <c r="E3" s="343"/>
      <c r="F3" s="343"/>
      <c r="G3" s="343"/>
      <c r="H3" s="343"/>
      <c r="I3" s="343"/>
      <c r="J3" s="344"/>
      <c r="K3" s="160"/>
      <c r="L3" s="160"/>
      <c r="M3" s="160"/>
      <c r="N3" s="160"/>
      <c r="O3" s="160"/>
      <c r="P3" s="160"/>
      <c r="Q3" s="160"/>
      <c r="R3" s="160"/>
      <c r="S3" s="160"/>
    </row>
    <row r="4" spans="1:19" ht="26.25" customHeight="1" thickBot="1" x14ac:dyDescent="0.3">
      <c r="A4" s="160"/>
      <c r="B4" s="338"/>
      <c r="C4" s="342" t="s">
        <v>211</v>
      </c>
      <c r="D4" s="343"/>
      <c r="E4" s="343"/>
      <c r="F4" s="343"/>
      <c r="G4" s="343"/>
      <c r="H4" s="458" t="s">
        <v>210</v>
      </c>
      <c r="I4" s="459"/>
      <c r="J4" s="460"/>
      <c r="K4" s="160"/>
      <c r="L4" s="160"/>
      <c r="M4" s="160"/>
      <c r="N4" s="160"/>
      <c r="O4" s="160"/>
      <c r="P4" s="160"/>
      <c r="Q4" s="160"/>
      <c r="R4" s="160"/>
      <c r="S4" s="160"/>
    </row>
    <row r="5" spans="1:19" ht="30.75" customHeight="1" thickBot="1" x14ac:dyDescent="0.3">
      <c r="B5" s="113"/>
      <c r="C5" s="114"/>
      <c r="D5" s="114"/>
      <c r="E5" s="114"/>
      <c r="F5" s="114"/>
      <c r="G5" s="114"/>
      <c r="H5" s="114"/>
      <c r="I5" s="114"/>
      <c r="J5" s="115"/>
    </row>
    <row r="6" spans="1:19" ht="36.75" thickBot="1" x14ac:dyDescent="0.3">
      <c r="B6" s="116" t="s">
        <v>164</v>
      </c>
      <c r="C6" s="352" t="s">
        <v>192</v>
      </c>
      <c r="D6" s="353"/>
      <c r="E6" s="354"/>
      <c r="F6" s="117"/>
      <c r="G6" s="114"/>
      <c r="H6" s="114"/>
      <c r="I6" s="114"/>
      <c r="J6" s="115"/>
    </row>
    <row r="7" spans="1:19" ht="21.75" customHeight="1" thickBot="1" x14ac:dyDescent="0.3">
      <c r="B7" s="118" t="s">
        <v>116</v>
      </c>
      <c r="C7" s="355" t="s">
        <v>190</v>
      </c>
      <c r="D7" s="356"/>
      <c r="E7" s="357"/>
      <c r="F7" s="117"/>
      <c r="G7" s="114"/>
      <c r="H7" s="114"/>
      <c r="I7" s="114"/>
      <c r="J7" s="115"/>
    </row>
    <row r="8" spans="1:19" ht="24" customHeight="1" thickBot="1" x14ac:dyDescent="0.3">
      <c r="B8" s="118" t="s">
        <v>165</v>
      </c>
      <c r="C8" s="358" t="s">
        <v>193</v>
      </c>
      <c r="D8" s="359"/>
      <c r="E8" s="360"/>
      <c r="F8" s="119"/>
      <c r="G8" s="114"/>
      <c r="H8" s="114"/>
      <c r="I8" s="114"/>
      <c r="J8" s="115"/>
    </row>
    <row r="9" spans="1:19" ht="19.5" customHeight="1" thickBot="1" x14ac:dyDescent="0.3">
      <c r="B9" s="118" t="s">
        <v>166</v>
      </c>
      <c r="C9" s="361" t="s">
        <v>167</v>
      </c>
      <c r="D9" s="362"/>
      <c r="E9" s="363"/>
      <c r="F9" s="117"/>
      <c r="G9" s="114"/>
      <c r="H9" s="114"/>
      <c r="I9" s="114"/>
      <c r="J9" s="115"/>
    </row>
    <row r="10" spans="1:19" ht="39.75" customHeight="1" thickBot="1" x14ac:dyDescent="0.3">
      <c r="B10" s="118" t="s">
        <v>168</v>
      </c>
      <c r="C10" s="364" t="str">
        <f>+'HV_4 MIPG'!F9</f>
        <v>4. Realizar el 100% de las actividades programadas en el Modelo Integrado de Planeación y Gestión - MIPG de la vigencia, por la Subdirección de Control e Investigaciones al Transporte Público</v>
      </c>
      <c r="D10" s="365"/>
      <c r="E10" s="366"/>
      <c r="F10" s="117"/>
      <c r="G10" s="114"/>
      <c r="H10" s="114"/>
      <c r="I10" s="114"/>
      <c r="J10" s="115"/>
    </row>
    <row r="12" spans="1:19" x14ac:dyDescent="0.25">
      <c r="B12" s="367" t="s">
        <v>183</v>
      </c>
      <c r="C12" s="368"/>
      <c r="D12" s="368"/>
      <c r="E12" s="368"/>
      <c r="F12" s="368"/>
      <c r="G12" s="368"/>
      <c r="H12" s="369"/>
      <c r="I12" s="348" t="s">
        <v>169</v>
      </c>
      <c r="J12" s="349"/>
      <c r="K12" s="349"/>
    </row>
    <row r="13" spans="1:19" s="122" customFormat="1" ht="45" x14ac:dyDescent="0.25">
      <c r="B13" s="120" t="s">
        <v>170</v>
      </c>
      <c r="C13" s="120" t="s">
        <v>171</v>
      </c>
      <c r="D13" s="120" t="s">
        <v>172</v>
      </c>
      <c r="E13" s="120" t="s">
        <v>173</v>
      </c>
      <c r="F13" s="120" t="s">
        <v>174</v>
      </c>
      <c r="G13" s="120" t="s">
        <v>175</v>
      </c>
      <c r="H13" s="120" t="s">
        <v>176</v>
      </c>
      <c r="I13" s="121" t="s">
        <v>177</v>
      </c>
      <c r="J13" s="121" t="s">
        <v>178</v>
      </c>
      <c r="K13" s="121" t="s">
        <v>179</v>
      </c>
    </row>
    <row r="14" spans="1:19" ht="46.5" customHeight="1" x14ac:dyDescent="0.25">
      <c r="B14" s="137">
        <v>1</v>
      </c>
      <c r="C14" s="138" t="s">
        <v>180</v>
      </c>
      <c r="D14" s="139">
        <v>1</v>
      </c>
      <c r="E14" s="123">
        <v>1</v>
      </c>
      <c r="F14" s="124" t="s">
        <v>253</v>
      </c>
      <c r="G14" s="125">
        <v>1</v>
      </c>
      <c r="H14" s="126">
        <v>43466</v>
      </c>
      <c r="I14" s="125">
        <v>1</v>
      </c>
      <c r="J14" s="126">
        <v>43466</v>
      </c>
      <c r="K14" s="128" t="s">
        <v>254</v>
      </c>
    </row>
    <row r="15" spans="1:19" ht="15" customHeight="1" x14ac:dyDescent="0.25">
      <c r="B15" s="350" t="s">
        <v>182</v>
      </c>
      <c r="C15" s="351"/>
      <c r="D15" s="129">
        <f>SUM(D11:D14)</f>
        <v>1</v>
      </c>
      <c r="E15" s="130">
        <f>SUM(E14:E14)</f>
        <v>1</v>
      </c>
      <c r="F15" s="131"/>
      <c r="G15" s="129">
        <f>SUM(G11:G14)</f>
        <v>1</v>
      </c>
      <c r="H15" s="132"/>
      <c r="I15" s="133">
        <f>+SUM(I14:I14)</f>
        <v>1</v>
      </c>
      <c r="J15" s="134"/>
      <c r="K15" s="134"/>
    </row>
    <row r="17" spans="8:9" x14ac:dyDescent="0.25">
      <c r="H17" s="136"/>
    </row>
    <row r="18" spans="8:9" x14ac:dyDescent="0.25">
      <c r="H18" s="136"/>
      <c r="I18" s="136"/>
    </row>
    <row r="19" spans="8:9" x14ac:dyDescent="0.25">
      <c r="H19" s="136"/>
    </row>
    <row r="20" spans="8:9" x14ac:dyDescent="0.25">
      <c r="H20" s="136"/>
    </row>
    <row r="21" spans="8:9" x14ac:dyDescent="0.25">
      <c r="H21" s="136"/>
    </row>
    <row r="22" spans="8:9" x14ac:dyDescent="0.25">
      <c r="H22" s="136"/>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
  <sheetViews>
    <sheetView workbookViewId="0">
      <selection activeCell="L12" sqref="L12"/>
    </sheetView>
  </sheetViews>
  <sheetFormatPr baseColWidth="10" defaultRowHeight="11.25" x14ac:dyDescent="0.2"/>
  <cols>
    <col min="1" max="1" width="1.85546875" style="145" customWidth="1"/>
    <col min="2" max="2" width="15.28515625" style="145" customWidth="1"/>
    <col min="3" max="3" width="30.140625" style="145" customWidth="1"/>
    <col min="4" max="4" width="19.5703125" style="145" customWidth="1"/>
    <col min="5" max="5" width="14.7109375" style="145" customWidth="1"/>
    <col min="6" max="6" width="20.7109375" style="145" customWidth="1"/>
    <col min="7" max="11" width="10.5703125" style="145" customWidth="1"/>
    <col min="12" max="12" width="13.7109375" style="145" customWidth="1"/>
    <col min="13" max="256" width="11.42578125" style="145"/>
    <col min="257" max="257" width="1.85546875" style="145" customWidth="1"/>
    <col min="258" max="258" width="8.5703125" style="145" customWidth="1"/>
    <col min="259" max="259" width="30.140625" style="145" customWidth="1"/>
    <col min="260" max="260" width="19.5703125" style="145" customWidth="1"/>
    <col min="261" max="261" width="14.7109375" style="145" customWidth="1"/>
    <col min="262" max="262" width="20.7109375" style="145" customWidth="1"/>
    <col min="263" max="267" width="10.5703125" style="145" customWidth="1"/>
    <col min="268" max="268" width="13.7109375" style="145" customWidth="1"/>
    <col min="269" max="512" width="11.42578125" style="145"/>
    <col min="513" max="513" width="1.85546875" style="145" customWidth="1"/>
    <col min="514" max="514" width="8.5703125" style="145" customWidth="1"/>
    <col min="515" max="515" width="30.140625" style="145" customWidth="1"/>
    <col min="516" max="516" width="19.5703125" style="145" customWidth="1"/>
    <col min="517" max="517" width="14.7109375" style="145" customWidth="1"/>
    <col min="518" max="518" width="20.7109375" style="145" customWidth="1"/>
    <col min="519" max="523" width="10.5703125" style="145" customWidth="1"/>
    <col min="524" max="524" width="13.7109375" style="145" customWidth="1"/>
    <col min="525" max="768" width="11.42578125" style="145"/>
    <col min="769" max="769" width="1.85546875" style="145" customWidth="1"/>
    <col min="770" max="770" width="8.5703125" style="145" customWidth="1"/>
    <col min="771" max="771" width="30.140625" style="145" customWidth="1"/>
    <col min="772" max="772" width="19.5703125" style="145" customWidth="1"/>
    <col min="773" max="773" width="14.7109375" style="145" customWidth="1"/>
    <col min="774" max="774" width="20.7109375" style="145" customWidth="1"/>
    <col min="775" max="779" width="10.5703125" style="145" customWidth="1"/>
    <col min="780" max="780" width="13.7109375" style="145" customWidth="1"/>
    <col min="781" max="1024" width="11.42578125" style="145"/>
    <col min="1025" max="1025" width="1.85546875" style="145" customWidth="1"/>
    <col min="1026" max="1026" width="8.5703125" style="145" customWidth="1"/>
    <col min="1027" max="1027" width="30.140625" style="145" customWidth="1"/>
    <col min="1028" max="1028" width="19.5703125" style="145" customWidth="1"/>
    <col min="1029" max="1029" width="14.7109375" style="145" customWidth="1"/>
    <col min="1030" max="1030" width="20.7109375" style="145" customWidth="1"/>
    <col min="1031" max="1035" width="10.5703125" style="145" customWidth="1"/>
    <col min="1036" max="1036" width="13.7109375" style="145" customWidth="1"/>
    <col min="1037" max="1280" width="11.42578125" style="145"/>
    <col min="1281" max="1281" width="1.85546875" style="145" customWidth="1"/>
    <col min="1282" max="1282" width="8.5703125" style="145" customWidth="1"/>
    <col min="1283" max="1283" width="30.140625" style="145" customWidth="1"/>
    <col min="1284" max="1284" width="19.5703125" style="145" customWidth="1"/>
    <col min="1285" max="1285" width="14.7109375" style="145" customWidth="1"/>
    <col min="1286" max="1286" width="20.7109375" style="145" customWidth="1"/>
    <col min="1287" max="1291" width="10.5703125" style="145" customWidth="1"/>
    <col min="1292" max="1292" width="13.7109375" style="145" customWidth="1"/>
    <col min="1293" max="1536" width="11.42578125" style="145"/>
    <col min="1537" max="1537" width="1.85546875" style="145" customWidth="1"/>
    <col min="1538" max="1538" width="8.5703125" style="145" customWidth="1"/>
    <col min="1539" max="1539" width="30.140625" style="145" customWidth="1"/>
    <col min="1540" max="1540" width="19.5703125" style="145" customWidth="1"/>
    <col min="1541" max="1541" width="14.7109375" style="145" customWidth="1"/>
    <col min="1542" max="1542" width="20.7109375" style="145" customWidth="1"/>
    <col min="1543" max="1547" width="10.5703125" style="145" customWidth="1"/>
    <col min="1548" max="1548" width="13.7109375" style="145" customWidth="1"/>
    <col min="1549" max="1792" width="11.42578125" style="145"/>
    <col min="1793" max="1793" width="1.85546875" style="145" customWidth="1"/>
    <col min="1794" max="1794" width="8.5703125" style="145" customWidth="1"/>
    <col min="1795" max="1795" width="30.140625" style="145" customWidth="1"/>
    <col min="1796" max="1796" width="19.5703125" style="145" customWidth="1"/>
    <col min="1797" max="1797" width="14.7109375" style="145" customWidth="1"/>
    <col min="1798" max="1798" width="20.7109375" style="145" customWidth="1"/>
    <col min="1799" max="1803" width="10.5703125" style="145" customWidth="1"/>
    <col min="1804" max="1804" width="13.7109375" style="145" customWidth="1"/>
    <col min="1805" max="2048" width="11.42578125" style="145"/>
    <col min="2049" max="2049" width="1.85546875" style="145" customWidth="1"/>
    <col min="2050" max="2050" width="8.5703125" style="145" customWidth="1"/>
    <col min="2051" max="2051" width="30.140625" style="145" customWidth="1"/>
    <col min="2052" max="2052" width="19.5703125" style="145" customWidth="1"/>
    <col min="2053" max="2053" width="14.7109375" style="145" customWidth="1"/>
    <col min="2054" max="2054" width="20.7109375" style="145" customWidth="1"/>
    <col min="2055" max="2059" width="10.5703125" style="145" customWidth="1"/>
    <col min="2060" max="2060" width="13.7109375" style="145" customWidth="1"/>
    <col min="2061" max="2304" width="11.42578125" style="145"/>
    <col min="2305" max="2305" width="1.85546875" style="145" customWidth="1"/>
    <col min="2306" max="2306" width="8.5703125" style="145" customWidth="1"/>
    <col min="2307" max="2307" width="30.140625" style="145" customWidth="1"/>
    <col min="2308" max="2308" width="19.5703125" style="145" customWidth="1"/>
    <col min="2309" max="2309" width="14.7109375" style="145" customWidth="1"/>
    <col min="2310" max="2310" width="20.7109375" style="145" customWidth="1"/>
    <col min="2311" max="2315" width="10.5703125" style="145" customWidth="1"/>
    <col min="2316" max="2316" width="13.7109375" style="145" customWidth="1"/>
    <col min="2317" max="2560" width="11.42578125" style="145"/>
    <col min="2561" max="2561" width="1.85546875" style="145" customWidth="1"/>
    <col min="2562" max="2562" width="8.5703125" style="145" customWidth="1"/>
    <col min="2563" max="2563" width="30.140625" style="145" customWidth="1"/>
    <col min="2564" max="2564" width="19.5703125" style="145" customWidth="1"/>
    <col min="2565" max="2565" width="14.7109375" style="145" customWidth="1"/>
    <col min="2566" max="2566" width="20.7109375" style="145" customWidth="1"/>
    <col min="2567" max="2571" width="10.5703125" style="145" customWidth="1"/>
    <col min="2572" max="2572" width="13.7109375" style="145" customWidth="1"/>
    <col min="2573" max="2816" width="11.42578125" style="145"/>
    <col min="2817" max="2817" width="1.85546875" style="145" customWidth="1"/>
    <col min="2818" max="2818" width="8.5703125" style="145" customWidth="1"/>
    <col min="2819" max="2819" width="30.140625" style="145" customWidth="1"/>
    <col min="2820" max="2820" width="19.5703125" style="145" customWidth="1"/>
    <col min="2821" max="2821" width="14.7109375" style="145" customWidth="1"/>
    <col min="2822" max="2822" width="20.7109375" style="145" customWidth="1"/>
    <col min="2823" max="2827" width="10.5703125" style="145" customWidth="1"/>
    <col min="2828" max="2828" width="13.7109375" style="145" customWidth="1"/>
    <col min="2829" max="3072" width="11.42578125" style="145"/>
    <col min="3073" max="3073" width="1.85546875" style="145" customWidth="1"/>
    <col min="3074" max="3074" width="8.5703125" style="145" customWidth="1"/>
    <col min="3075" max="3075" width="30.140625" style="145" customWidth="1"/>
    <col min="3076" max="3076" width="19.5703125" style="145" customWidth="1"/>
    <col min="3077" max="3077" width="14.7109375" style="145" customWidth="1"/>
    <col min="3078" max="3078" width="20.7109375" style="145" customWidth="1"/>
    <col min="3079" max="3083" width="10.5703125" style="145" customWidth="1"/>
    <col min="3084" max="3084" width="13.7109375" style="145" customWidth="1"/>
    <col min="3085" max="3328" width="11.42578125" style="145"/>
    <col min="3329" max="3329" width="1.85546875" style="145" customWidth="1"/>
    <col min="3330" max="3330" width="8.5703125" style="145" customWidth="1"/>
    <col min="3331" max="3331" width="30.140625" style="145" customWidth="1"/>
    <col min="3332" max="3332" width="19.5703125" style="145" customWidth="1"/>
    <col min="3333" max="3333" width="14.7109375" style="145" customWidth="1"/>
    <col min="3334" max="3334" width="20.7109375" style="145" customWidth="1"/>
    <col min="3335" max="3339" width="10.5703125" style="145" customWidth="1"/>
    <col min="3340" max="3340" width="13.7109375" style="145" customWidth="1"/>
    <col min="3341" max="3584" width="11.42578125" style="145"/>
    <col min="3585" max="3585" width="1.85546875" style="145" customWidth="1"/>
    <col min="3586" max="3586" width="8.5703125" style="145" customWidth="1"/>
    <col min="3587" max="3587" width="30.140625" style="145" customWidth="1"/>
    <col min="3588" max="3588" width="19.5703125" style="145" customWidth="1"/>
    <col min="3589" max="3589" width="14.7109375" style="145" customWidth="1"/>
    <col min="3590" max="3590" width="20.7109375" style="145" customWidth="1"/>
    <col min="3591" max="3595" width="10.5703125" style="145" customWidth="1"/>
    <col min="3596" max="3596" width="13.7109375" style="145" customWidth="1"/>
    <col min="3597" max="3840" width="11.42578125" style="145"/>
    <col min="3841" max="3841" width="1.85546875" style="145" customWidth="1"/>
    <col min="3842" max="3842" width="8.5703125" style="145" customWidth="1"/>
    <col min="3843" max="3843" width="30.140625" style="145" customWidth="1"/>
    <col min="3844" max="3844" width="19.5703125" style="145" customWidth="1"/>
    <col min="3845" max="3845" width="14.7109375" style="145" customWidth="1"/>
    <col min="3846" max="3846" width="20.7109375" style="145" customWidth="1"/>
    <col min="3847" max="3851" width="10.5703125" style="145" customWidth="1"/>
    <col min="3852" max="3852" width="13.7109375" style="145" customWidth="1"/>
    <col min="3853" max="4096" width="11.42578125" style="145"/>
    <col min="4097" max="4097" width="1.85546875" style="145" customWidth="1"/>
    <col min="4098" max="4098" width="8.5703125" style="145" customWidth="1"/>
    <col min="4099" max="4099" width="30.140625" style="145" customWidth="1"/>
    <col min="4100" max="4100" width="19.5703125" style="145" customWidth="1"/>
    <col min="4101" max="4101" width="14.7109375" style="145" customWidth="1"/>
    <col min="4102" max="4102" width="20.7109375" style="145" customWidth="1"/>
    <col min="4103" max="4107" width="10.5703125" style="145" customWidth="1"/>
    <col min="4108" max="4108" width="13.7109375" style="145" customWidth="1"/>
    <col min="4109" max="4352" width="11.42578125" style="145"/>
    <col min="4353" max="4353" width="1.85546875" style="145" customWidth="1"/>
    <col min="4354" max="4354" width="8.5703125" style="145" customWidth="1"/>
    <col min="4355" max="4355" width="30.140625" style="145" customWidth="1"/>
    <col min="4356" max="4356" width="19.5703125" style="145" customWidth="1"/>
    <col min="4357" max="4357" width="14.7109375" style="145" customWidth="1"/>
    <col min="4358" max="4358" width="20.7109375" style="145" customWidth="1"/>
    <col min="4359" max="4363" width="10.5703125" style="145" customWidth="1"/>
    <col min="4364" max="4364" width="13.7109375" style="145" customWidth="1"/>
    <col min="4365" max="4608" width="11.42578125" style="145"/>
    <col min="4609" max="4609" width="1.85546875" style="145" customWidth="1"/>
    <col min="4610" max="4610" width="8.5703125" style="145" customWidth="1"/>
    <col min="4611" max="4611" width="30.140625" style="145" customWidth="1"/>
    <col min="4612" max="4612" width="19.5703125" style="145" customWidth="1"/>
    <col min="4613" max="4613" width="14.7109375" style="145" customWidth="1"/>
    <col min="4614" max="4614" width="20.7109375" style="145" customWidth="1"/>
    <col min="4615" max="4619" width="10.5703125" style="145" customWidth="1"/>
    <col min="4620" max="4620" width="13.7109375" style="145" customWidth="1"/>
    <col min="4621" max="4864" width="11.42578125" style="145"/>
    <col min="4865" max="4865" width="1.85546875" style="145" customWidth="1"/>
    <col min="4866" max="4866" width="8.5703125" style="145" customWidth="1"/>
    <col min="4867" max="4867" width="30.140625" style="145" customWidth="1"/>
    <col min="4868" max="4868" width="19.5703125" style="145" customWidth="1"/>
    <col min="4869" max="4869" width="14.7109375" style="145" customWidth="1"/>
    <col min="4870" max="4870" width="20.7109375" style="145" customWidth="1"/>
    <col min="4871" max="4875" width="10.5703125" style="145" customWidth="1"/>
    <col min="4876" max="4876" width="13.7109375" style="145" customWidth="1"/>
    <col min="4877" max="5120" width="11.42578125" style="145"/>
    <col min="5121" max="5121" width="1.85546875" style="145" customWidth="1"/>
    <col min="5122" max="5122" width="8.5703125" style="145" customWidth="1"/>
    <col min="5123" max="5123" width="30.140625" style="145" customWidth="1"/>
    <col min="5124" max="5124" width="19.5703125" style="145" customWidth="1"/>
    <col min="5125" max="5125" width="14.7109375" style="145" customWidth="1"/>
    <col min="5126" max="5126" width="20.7109375" style="145" customWidth="1"/>
    <col min="5127" max="5131" width="10.5703125" style="145" customWidth="1"/>
    <col min="5132" max="5132" width="13.7109375" style="145" customWidth="1"/>
    <col min="5133" max="5376" width="11.42578125" style="145"/>
    <col min="5377" max="5377" width="1.85546875" style="145" customWidth="1"/>
    <col min="5378" max="5378" width="8.5703125" style="145" customWidth="1"/>
    <col min="5379" max="5379" width="30.140625" style="145" customWidth="1"/>
    <col min="5380" max="5380" width="19.5703125" style="145" customWidth="1"/>
    <col min="5381" max="5381" width="14.7109375" style="145" customWidth="1"/>
    <col min="5382" max="5382" width="20.7109375" style="145" customWidth="1"/>
    <col min="5383" max="5387" width="10.5703125" style="145" customWidth="1"/>
    <col min="5388" max="5388" width="13.7109375" style="145" customWidth="1"/>
    <col min="5389" max="5632" width="11.42578125" style="145"/>
    <col min="5633" max="5633" width="1.85546875" style="145" customWidth="1"/>
    <col min="5634" max="5634" width="8.5703125" style="145" customWidth="1"/>
    <col min="5635" max="5635" width="30.140625" style="145" customWidth="1"/>
    <col min="5636" max="5636" width="19.5703125" style="145" customWidth="1"/>
    <col min="5637" max="5637" width="14.7109375" style="145" customWidth="1"/>
    <col min="5638" max="5638" width="20.7109375" style="145" customWidth="1"/>
    <col min="5639" max="5643" width="10.5703125" style="145" customWidth="1"/>
    <col min="5644" max="5644" width="13.7109375" style="145" customWidth="1"/>
    <col min="5645" max="5888" width="11.42578125" style="145"/>
    <col min="5889" max="5889" width="1.85546875" style="145" customWidth="1"/>
    <col min="5890" max="5890" width="8.5703125" style="145" customWidth="1"/>
    <col min="5891" max="5891" width="30.140625" style="145" customWidth="1"/>
    <col min="5892" max="5892" width="19.5703125" style="145" customWidth="1"/>
    <col min="5893" max="5893" width="14.7109375" style="145" customWidth="1"/>
    <col min="5894" max="5894" width="20.7109375" style="145" customWidth="1"/>
    <col min="5895" max="5899" width="10.5703125" style="145" customWidth="1"/>
    <col min="5900" max="5900" width="13.7109375" style="145" customWidth="1"/>
    <col min="5901" max="6144" width="11.42578125" style="145"/>
    <col min="6145" max="6145" width="1.85546875" style="145" customWidth="1"/>
    <col min="6146" max="6146" width="8.5703125" style="145" customWidth="1"/>
    <col min="6147" max="6147" width="30.140625" style="145" customWidth="1"/>
    <col min="6148" max="6148" width="19.5703125" style="145" customWidth="1"/>
    <col min="6149" max="6149" width="14.7109375" style="145" customWidth="1"/>
    <col min="6150" max="6150" width="20.7109375" style="145" customWidth="1"/>
    <col min="6151" max="6155" width="10.5703125" style="145" customWidth="1"/>
    <col min="6156" max="6156" width="13.7109375" style="145" customWidth="1"/>
    <col min="6157" max="6400" width="11.42578125" style="145"/>
    <col min="6401" max="6401" width="1.85546875" style="145" customWidth="1"/>
    <col min="6402" max="6402" width="8.5703125" style="145" customWidth="1"/>
    <col min="6403" max="6403" width="30.140625" style="145" customWidth="1"/>
    <col min="6404" max="6404" width="19.5703125" style="145" customWidth="1"/>
    <col min="6405" max="6405" width="14.7109375" style="145" customWidth="1"/>
    <col min="6406" max="6406" width="20.7109375" style="145" customWidth="1"/>
    <col min="6407" max="6411" width="10.5703125" style="145" customWidth="1"/>
    <col min="6412" max="6412" width="13.7109375" style="145" customWidth="1"/>
    <col min="6413" max="6656" width="11.42578125" style="145"/>
    <col min="6657" max="6657" width="1.85546875" style="145" customWidth="1"/>
    <col min="6658" max="6658" width="8.5703125" style="145" customWidth="1"/>
    <col min="6659" max="6659" width="30.140625" style="145" customWidth="1"/>
    <col min="6660" max="6660" width="19.5703125" style="145" customWidth="1"/>
    <col min="6661" max="6661" width="14.7109375" style="145" customWidth="1"/>
    <col min="6662" max="6662" width="20.7109375" style="145" customWidth="1"/>
    <col min="6663" max="6667" width="10.5703125" style="145" customWidth="1"/>
    <col min="6668" max="6668" width="13.7109375" style="145" customWidth="1"/>
    <col min="6669" max="6912" width="11.42578125" style="145"/>
    <col min="6913" max="6913" width="1.85546875" style="145" customWidth="1"/>
    <col min="6914" max="6914" width="8.5703125" style="145" customWidth="1"/>
    <col min="6915" max="6915" width="30.140625" style="145" customWidth="1"/>
    <col min="6916" max="6916" width="19.5703125" style="145" customWidth="1"/>
    <col min="6917" max="6917" width="14.7109375" style="145" customWidth="1"/>
    <col min="6918" max="6918" width="20.7109375" style="145" customWidth="1"/>
    <col min="6919" max="6923" width="10.5703125" style="145" customWidth="1"/>
    <col min="6924" max="6924" width="13.7109375" style="145" customWidth="1"/>
    <col min="6925" max="7168" width="11.42578125" style="145"/>
    <col min="7169" max="7169" width="1.85546875" style="145" customWidth="1"/>
    <col min="7170" max="7170" width="8.5703125" style="145" customWidth="1"/>
    <col min="7171" max="7171" width="30.140625" style="145" customWidth="1"/>
    <col min="7172" max="7172" width="19.5703125" style="145" customWidth="1"/>
    <col min="7173" max="7173" width="14.7109375" style="145" customWidth="1"/>
    <col min="7174" max="7174" width="20.7109375" style="145" customWidth="1"/>
    <col min="7175" max="7179" width="10.5703125" style="145" customWidth="1"/>
    <col min="7180" max="7180" width="13.7109375" style="145" customWidth="1"/>
    <col min="7181" max="7424" width="11.42578125" style="145"/>
    <col min="7425" max="7425" width="1.85546875" style="145" customWidth="1"/>
    <col min="7426" max="7426" width="8.5703125" style="145" customWidth="1"/>
    <col min="7427" max="7427" width="30.140625" style="145" customWidth="1"/>
    <col min="7428" max="7428" width="19.5703125" style="145" customWidth="1"/>
    <col min="7429" max="7429" width="14.7109375" style="145" customWidth="1"/>
    <col min="7430" max="7430" width="20.7109375" style="145" customWidth="1"/>
    <col min="7431" max="7435" width="10.5703125" style="145" customWidth="1"/>
    <col min="7436" max="7436" width="13.7109375" style="145" customWidth="1"/>
    <col min="7437" max="7680" width="11.42578125" style="145"/>
    <col min="7681" max="7681" width="1.85546875" style="145" customWidth="1"/>
    <col min="7682" max="7682" width="8.5703125" style="145" customWidth="1"/>
    <col min="7683" max="7683" width="30.140625" style="145" customWidth="1"/>
    <col min="7684" max="7684" width="19.5703125" style="145" customWidth="1"/>
    <col min="7685" max="7685" width="14.7109375" style="145" customWidth="1"/>
    <col min="7686" max="7686" width="20.7109375" style="145" customWidth="1"/>
    <col min="7687" max="7691" width="10.5703125" style="145" customWidth="1"/>
    <col min="7692" max="7692" width="13.7109375" style="145" customWidth="1"/>
    <col min="7693" max="7936" width="11.42578125" style="145"/>
    <col min="7937" max="7937" width="1.85546875" style="145" customWidth="1"/>
    <col min="7938" max="7938" width="8.5703125" style="145" customWidth="1"/>
    <col min="7939" max="7939" width="30.140625" style="145" customWidth="1"/>
    <col min="7940" max="7940" width="19.5703125" style="145" customWidth="1"/>
    <col min="7941" max="7941" width="14.7109375" style="145" customWidth="1"/>
    <col min="7942" max="7942" width="20.7109375" style="145" customWidth="1"/>
    <col min="7943" max="7947" width="10.5703125" style="145" customWidth="1"/>
    <col min="7948" max="7948" width="13.7109375" style="145" customWidth="1"/>
    <col min="7949" max="8192" width="11.42578125" style="145"/>
    <col min="8193" max="8193" width="1.85546875" style="145" customWidth="1"/>
    <col min="8194" max="8194" width="8.5703125" style="145" customWidth="1"/>
    <col min="8195" max="8195" width="30.140625" style="145" customWidth="1"/>
    <col min="8196" max="8196" width="19.5703125" style="145" customWidth="1"/>
    <col min="8197" max="8197" width="14.7109375" style="145" customWidth="1"/>
    <col min="8198" max="8198" width="20.7109375" style="145" customWidth="1"/>
    <col min="8199" max="8203" width="10.5703125" style="145" customWidth="1"/>
    <col min="8204" max="8204" width="13.7109375" style="145" customWidth="1"/>
    <col min="8205" max="8448" width="11.42578125" style="145"/>
    <col min="8449" max="8449" width="1.85546875" style="145" customWidth="1"/>
    <col min="8450" max="8450" width="8.5703125" style="145" customWidth="1"/>
    <col min="8451" max="8451" width="30.140625" style="145" customWidth="1"/>
    <col min="8452" max="8452" width="19.5703125" style="145" customWidth="1"/>
    <col min="8453" max="8453" width="14.7109375" style="145" customWidth="1"/>
    <col min="8454" max="8454" width="20.7109375" style="145" customWidth="1"/>
    <col min="8455" max="8459" width="10.5703125" style="145" customWidth="1"/>
    <col min="8460" max="8460" width="13.7109375" style="145" customWidth="1"/>
    <col min="8461" max="8704" width="11.42578125" style="145"/>
    <col min="8705" max="8705" width="1.85546875" style="145" customWidth="1"/>
    <col min="8706" max="8706" width="8.5703125" style="145" customWidth="1"/>
    <col min="8707" max="8707" width="30.140625" style="145" customWidth="1"/>
    <col min="8708" max="8708" width="19.5703125" style="145" customWidth="1"/>
    <col min="8709" max="8709" width="14.7109375" style="145" customWidth="1"/>
    <col min="8710" max="8710" width="20.7109375" style="145" customWidth="1"/>
    <col min="8711" max="8715" width="10.5703125" style="145" customWidth="1"/>
    <col min="8716" max="8716" width="13.7109375" style="145" customWidth="1"/>
    <col min="8717" max="8960" width="11.42578125" style="145"/>
    <col min="8961" max="8961" width="1.85546875" style="145" customWidth="1"/>
    <col min="8962" max="8962" width="8.5703125" style="145" customWidth="1"/>
    <col min="8963" max="8963" width="30.140625" style="145" customWidth="1"/>
    <col min="8964" max="8964" width="19.5703125" style="145" customWidth="1"/>
    <col min="8965" max="8965" width="14.7109375" style="145" customWidth="1"/>
    <col min="8966" max="8966" width="20.7109375" style="145" customWidth="1"/>
    <col min="8967" max="8971" width="10.5703125" style="145" customWidth="1"/>
    <col min="8972" max="8972" width="13.7109375" style="145" customWidth="1"/>
    <col min="8973" max="9216" width="11.42578125" style="145"/>
    <col min="9217" max="9217" width="1.85546875" style="145" customWidth="1"/>
    <col min="9218" max="9218" width="8.5703125" style="145" customWidth="1"/>
    <col min="9219" max="9219" width="30.140625" style="145" customWidth="1"/>
    <col min="9220" max="9220" width="19.5703125" style="145" customWidth="1"/>
    <col min="9221" max="9221" width="14.7109375" style="145" customWidth="1"/>
    <col min="9222" max="9222" width="20.7109375" style="145" customWidth="1"/>
    <col min="9223" max="9227" width="10.5703125" style="145" customWidth="1"/>
    <col min="9228" max="9228" width="13.7109375" style="145" customWidth="1"/>
    <col min="9229" max="9472" width="11.42578125" style="145"/>
    <col min="9473" max="9473" width="1.85546875" style="145" customWidth="1"/>
    <col min="9474" max="9474" width="8.5703125" style="145" customWidth="1"/>
    <col min="9475" max="9475" width="30.140625" style="145" customWidth="1"/>
    <col min="9476" max="9476" width="19.5703125" style="145" customWidth="1"/>
    <col min="9477" max="9477" width="14.7109375" style="145" customWidth="1"/>
    <col min="9478" max="9478" width="20.7109375" style="145" customWidth="1"/>
    <col min="9479" max="9483" width="10.5703125" style="145" customWidth="1"/>
    <col min="9484" max="9484" width="13.7109375" style="145" customWidth="1"/>
    <col min="9485" max="9728" width="11.42578125" style="145"/>
    <col min="9729" max="9729" width="1.85546875" style="145" customWidth="1"/>
    <col min="9730" max="9730" width="8.5703125" style="145" customWidth="1"/>
    <col min="9731" max="9731" width="30.140625" style="145" customWidth="1"/>
    <col min="9732" max="9732" width="19.5703125" style="145" customWidth="1"/>
    <col min="9733" max="9733" width="14.7109375" style="145" customWidth="1"/>
    <col min="9734" max="9734" width="20.7109375" style="145" customWidth="1"/>
    <col min="9735" max="9739" width="10.5703125" style="145" customWidth="1"/>
    <col min="9740" max="9740" width="13.7109375" style="145" customWidth="1"/>
    <col min="9741" max="9984" width="11.42578125" style="145"/>
    <col min="9985" max="9985" width="1.85546875" style="145" customWidth="1"/>
    <col min="9986" max="9986" width="8.5703125" style="145" customWidth="1"/>
    <col min="9987" max="9987" width="30.140625" style="145" customWidth="1"/>
    <col min="9988" max="9988" width="19.5703125" style="145" customWidth="1"/>
    <col min="9989" max="9989" width="14.7109375" style="145" customWidth="1"/>
    <col min="9990" max="9990" width="20.7109375" style="145" customWidth="1"/>
    <col min="9991" max="9995" width="10.5703125" style="145" customWidth="1"/>
    <col min="9996" max="9996" width="13.7109375" style="145" customWidth="1"/>
    <col min="9997" max="10240" width="11.42578125" style="145"/>
    <col min="10241" max="10241" width="1.85546875" style="145" customWidth="1"/>
    <col min="10242" max="10242" width="8.5703125" style="145" customWidth="1"/>
    <col min="10243" max="10243" width="30.140625" style="145" customWidth="1"/>
    <col min="10244" max="10244" width="19.5703125" style="145" customWidth="1"/>
    <col min="10245" max="10245" width="14.7109375" style="145" customWidth="1"/>
    <col min="10246" max="10246" width="20.7109375" style="145" customWidth="1"/>
    <col min="10247" max="10251" width="10.5703125" style="145" customWidth="1"/>
    <col min="10252" max="10252" width="13.7109375" style="145" customWidth="1"/>
    <col min="10253" max="10496" width="11.42578125" style="145"/>
    <col min="10497" max="10497" width="1.85546875" style="145" customWidth="1"/>
    <col min="10498" max="10498" width="8.5703125" style="145" customWidth="1"/>
    <col min="10499" max="10499" width="30.140625" style="145" customWidth="1"/>
    <col min="10500" max="10500" width="19.5703125" style="145" customWidth="1"/>
    <col min="10501" max="10501" width="14.7109375" style="145" customWidth="1"/>
    <col min="10502" max="10502" width="20.7109375" style="145" customWidth="1"/>
    <col min="10503" max="10507" width="10.5703125" style="145" customWidth="1"/>
    <col min="10508" max="10508" width="13.7109375" style="145" customWidth="1"/>
    <col min="10509" max="10752" width="11.42578125" style="145"/>
    <col min="10753" max="10753" width="1.85546875" style="145" customWidth="1"/>
    <col min="10754" max="10754" width="8.5703125" style="145" customWidth="1"/>
    <col min="10755" max="10755" width="30.140625" style="145" customWidth="1"/>
    <col min="10756" max="10756" width="19.5703125" style="145" customWidth="1"/>
    <col min="10757" max="10757" width="14.7109375" style="145" customWidth="1"/>
    <col min="10758" max="10758" width="20.7109375" style="145" customWidth="1"/>
    <col min="10759" max="10763" width="10.5703125" style="145" customWidth="1"/>
    <col min="10764" max="10764" width="13.7109375" style="145" customWidth="1"/>
    <col min="10765" max="11008" width="11.42578125" style="145"/>
    <col min="11009" max="11009" width="1.85546875" style="145" customWidth="1"/>
    <col min="11010" max="11010" width="8.5703125" style="145" customWidth="1"/>
    <col min="11011" max="11011" width="30.140625" style="145" customWidth="1"/>
    <col min="11012" max="11012" width="19.5703125" style="145" customWidth="1"/>
    <col min="11013" max="11013" width="14.7109375" style="145" customWidth="1"/>
    <col min="11014" max="11014" width="20.7109375" style="145" customWidth="1"/>
    <col min="11015" max="11019" width="10.5703125" style="145" customWidth="1"/>
    <col min="11020" max="11020" width="13.7109375" style="145" customWidth="1"/>
    <col min="11021" max="11264" width="11.42578125" style="145"/>
    <col min="11265" max="11265" width="1.85546875" style="145" customWidth="1"/>
    <col min="11266" max="11266" width="8.5703125" style="145" customWidth="1"/>
    <col min="11267" max="11267" width="30.140625" style="145" customWidth="1"/>
    <col min="11268" max="11268" width="19.5703125" style="145" customWidth="1"/>
    <col min="11269" max="11269" width="14.7109375" style="145" customWidth="1"/>
    <col min="11270" max="11270" width="20.7109375" style="145" customWidth="1"/>
    <col min="11271" max="11275" width="10.5703125" style="145" customWidth="1"/>
    <col min="11276" max="11276" width="13.7109375" style="145" customWidth="1"/>
    <col min="11277" max="11520" width="11.42578125" style="145"/>
    <col min="11521" max="11521" width="1.85546875" style="145" customWidth="1"/>
    <col min="11522" max="11522" width="8.5703125" style="145" customWidth="1"/>
    <col min="11523" max="11523" width="30.140625" style="145" customWidth="1"/>
    <col min="11524" max="11524" width="19.5703125" style="145" customWidth="1"/>
    <col min="11525" max="11525" width="14.7109375" style="145" customWidth="1"/>
    <col min="11526" max="11526" width="20.7109375" style="145" customWidth="1"/>
    <col min="11527" max="11531" width="10.5703125" style="145" customWidth="1"/>
    <col min="11532" max="11532" width="13.7109375" style="145" customWidth="1"/>
    <col min="11533" max="11776" width="11.42578125" style="145"/>
    <col min="11777" max="11777" width="1.85546875" style="145" customWidth="1"/>
    <col min="11778" max="11778" width="8.5703125" style="145" customWidth="1"/>
    <col min="11779" max="11779" width="30.140625" style="145" customWidth="1"/>
    <col min="11780" max="11780" width="19.5703125" style="145" customWidth="1"/>
    <col min="11781" max="11781" width="14.7109375" style="145" customWidth="1"/>
    <col min="11782" max="11782" width="20.7109375" style="145" customWidth="1"/>
    <col min="11783" max="11787" width="10.5703125" style="145" customWidth="1"/>
    <col min="11788" max="11788" width="13.7109375" style="145" customWidth="1"/>
    <col min="11789" max="12032" width="11.42578125" style="145"/>
    <col min="12033" max="12033" width="1.85546875" style="145" customWidth="1"/>
    <col min="12034" max="12034" width="8.5703125" style="145" customWidth="1"/>
    <col min="12035" max="12035" width="30.140625" style="145" customWidth="1"/>
    <col min="12036" max="12036" width="19.5703125" style="145" customWidth="1"/>
    <col min="12037" max="12037" width="14.7109375" style="145" customWidth="1"/>
    <col min="12038" max="12038" width="20.7109375" style="145" customWidth="1"/>
    <col min="12039" max="12043" width="10.5703125" style="145" customWidth="1"/>
    <col min="12044" max="12044" width="13.7109375" style="145" customWidth="1"/>
    <col min="12045" max="12288" width="11.42578125" style="145"/>
    <col min="12289" max="12289" width="1.85546875" style="145" customWidth="1"/>
    <col min="12290" max="12290" width="8.5703125" style="145" customWidth="1"/>
    <col min="12291" max="12291" width="30.140625" style="145" customWidth="1"/>
    <col min="12292" max="12292" width="19.5703125" style="145" customWidth="1"/>
    <col min="12293" max="12293" width="14.7109375" style="145" customWidth="1"/>
    <col min="12294" max="12294" width="20.7109375" style="145" customWidth="1"/>
    <col min="12295" max="12299" width="10.5703125" style="145" customWidth="1"/>
    <col min="12300" max="12300" width="13.7109375" style="145" customWidth="1"/>
    <col min="12301" max="12544" width="11.42578125" style="145"/>
    <col min="12545" max="12545" width="1.85546875" style="145" customWidth="1"/>
    <col min="12546" max="12546" width="8.5703125" style="145" customWidth="1"/>
    <col min="12547" max="12547" width="30.140625" style="145" customWidth="1"/>
    <col min="12548" max="12548" width="19.5703125" style="145" customWidth="1"/>
    <col min="12549" max="12549" width="14.7109375" style="145" customWidth="1"/>
    <col min="12550" max="12550" width="20.7109375" style="145" customWidth="1"/>
    <col min="12551" max="12555" width="10.5703125" style="145" customWidth="1"/>
    <col min="12556" max="12556" width="13.7109375" style="145" customWidth="1"/>
    <col min="12557" max="12800" width="11.42578125" style="145"/>
    <col min="12801" max="12801" width="1.85546875" style="145" customWidth="1"/>
    <col min="12802" max="12802" width="8.5703125" style="145" customWidth="1"/>
    <col min="12803" max="12803" width="30.140625" style="145" customWidth="1"/>
    <col min="12804" max="12804" width="19.5703125" style="145" customWidth="1"/>
    <col min="12805" max="12805" width="14.7109375" style="145" customWidth="1"/>
    <col min="12806" max="12806" width="20.7109375" style="145" customWidth="1"/>
    <col min="12807" max="12811" width="10.5703125" style="145" customWidth="1"/>
    <col min="12812" max="12812" width="13.7109375" style="145" customWidth="1"/>
    <col min="12813" max="13056" width="11.42578125" style="145"/>
    <col min="13057" max="13057" width="1.85546875" style="145" customWidth="1"/>
    <col min="13058" max="13058" width="8.5703125" style="145" customWidth="1"/>
    <col min="13059" max="13059" width="30.140625" style="145" customWidth="1"/>
    <col min="13060" max="13060" width="19.5703125" style="145" customWidth="1"/>
    <col min="13061" max="13061" width="14.7109375" style="145" customWidth="1"/>
    <col min="13062" max="13062" width="20.7109375" style="145" customWidth="1"/>
    <col min="13063" max="13067" width="10.5703125" style="145" customWidth="1"/>
    <col min="13068" max="13068" width="13.7109375" style="145" customWidth="1"/>
    <col min="13069" max="13312" width="11.42578125" style="145"/>
    <col min="13313" max="13313" width="1.85546875" style="145" customWidth="1"/>
    <col min="13314" max="13314" width="8.5703125" style="145" customWidth="1"/>
    <col min="13315" max="13315" width="30.140625" style="145" customWidth="1"/>
    <col min="13316" max="13316" width="19.5703125" style="145" customWidth="1"/>
    <col min="13317" max="13317" width="14.7109375" style="145" customWidth="1"/>
    <col min="13318" max="13318" width="20.7109375" style="145" customWidth="1"/>
    <col min="13319" max="13323" width="10.5703125" style="145" customWidth="1"/>
    <col min="13324" max="13324" width="13.7109375" style="145" customWidth="1"/>
    <col min="13325" max="13568" width="11.42578125" style="145"/>
    <col min="13569" max="13569" width="1.85546875" style="145" customWidth="1"/>
    <col min="13570" max="13570" width="8.5703125" style="145" customWidth="1"/>
    <col min="13571" max="13571" width="30.140625" style="145" customWidth="1"/>
    <col min="13572" max="13572" width="19.5703125" style="145" customWidth="1"/>
    <col min="13573" max="13573" width="14.7109375" style="145" customWidth="1"/>
    <col min="13574" max="13574" width="20.7109375" style="145" customWidth="1"/>
    <col min="13575" max="13579" width="10.5703125" style="145" customWidth="1"/>
    <col min="13580" max="13580" width="13.7109375" style="145" customWidth="1"/>
    <col min="13581" max="13824" width="11.42578125" style="145"/>
    <col min="13825" max="13825" width="1.85546875" style="145" customWidth="1"/>
    <col min="13826" max="13826" width="8.5703125" style="145" customWidth="1"/>
    <col min="13827" max="13827" width="30.140625" style="145" customWidth="1"/>
    <col min="13828" max="13828" width="19.5703125" style="145" customWidth="1"/>
    <col min="13829" max="13829" width="14.7109375" style="145" customWidth="1"/>
    <col min="13830" max="13830" width="20.7109375" style="145" customWidth="1"/>
    <col min="13831" max="13835" width="10.5703125" style="145" customWidth="1"/>
    <col min="13836" max="13836" width="13.7109375" style="145" customWidth="1"/>
    <col min="13837" max="14080" width="11.42578125" style="145"/>
    <col min="14081" max="14081" width="1.85546875" style="145" customWidth="1"/>
    <col min="14082" max="14082" width="8.5703125" style="145" customWidth="1"/>
    <col min="14083" max="14083" width="30.140625" style="145" customWidth="1"/>
    <col min="14084" max="14084" width="19.5703125" style="145" customWidth="1"/>
    <col min="14085" max="14085" width="14.7109375" style="145" customWidth="1"/>
    <col min="14086" max="14086" width="20.7109375" style="145" customWidth="1"/>
    <col min="14087" max="14091" width="10.5703125" style="145" customWidth="1"/>
    <col min="14092" max="14092" width="13.7109375" style="145" customWidth="1"/>
    <col min="14093" max="14336" width="11.42578125" style="145"/>
    <col min="14337" max="14337" width="1.85546875" style="145" customWidth="1"/>
    <col min="14338" max="14338" width="8.5703125" style="145" customWidth="1"/>
    <col min="14339" max="14339" width="30.140625" style="145" customWidth="1"/>
    <col min="14340" max="14340" width="19.5703125" style="145" customWidth="1"/>
    <col min="14341" max="14341" width="14.7109375" style="145" customWidth="1"/>
    <col min="14342" max="14342" width="20.7109375" style="145" customWidth="1"/>
    <col min="14343" max="14347" width="10.5703125" style="145" customWidth="1"/>
    <col min="14348" max="14348" width="13.7109375" style="145" customWidth="1"/>
    <col min="14349" max="14592" width="11.42578125" style="145"/>
    <col min="14593" max="14593" width="1.85546875" style="145" customWidth="1"/>
    <col min="14594" max="14594" width="8.5703125" style="145" customWidth="1"/>
    <col min="14595" max="14595" width="30.140625" style="145" customWidth="1"/>
    <col min="14596" max="14596" width="19.5703125" style="145" customWidth="1"/>
    <col min="14597" max="14597" width="14.7109375" style="145" customWidth="1"/>
    <col min="14598" max="14598" width="20.7109375" style="145" customWidth="1"/>
    <col min="14599" max="14603" width="10.5703125" style="145" customWidth="1"/>
    <col min="14604" max="14604" width="13.7109375" style="145" customWidth="1"/>
    <col min="14605" max="14848" width="11.42578125" style="145"/>
    <col min="14849" max="14849" width="1.85546875" style="145" customWidth="1"/>
    <col min="14850" max="14850" width="8.5703125" style="145" customWidth="1"/>
    <col min="14851" max="14851" width="30.140625" style="145" customWidth="1"/>
    <col min="14852" max="14852" width="19.5703125" style="145" customWidth="1"/>
    <col min="14853" max="14853" width="14.7109375" style="145" customWidth="1"/>
    <col min="14854" max="14854" width="20.7109375" style="145" customWidth="1"/>
    <col min="14855" max="14859" width="10.5703125" style="145" customWidth="1"/>
    <col min="14860" max="14860" width="13.7109375" style="145" customWidth="1"/>
    <col min="14861" max="15104" width="11.42578125" style="145"/>
    <col min="15105" max="15105" width="1.85546875" style="145" customWidth="1"/>
    <col min="15106" max="15106" width="8.5703125" style="145" customWidth="1"/>
    <col min="15107" max="15107" width="30.140625" style="145" customWidth="1"/>
    <col min="15108" max="15108" width="19.5703125" style="145" customWidth="1"/>
    <col min="15109" max="15109" width="14.7109375" style="145" customWidth="1"/>
    <col min="15110" max="15110" width="20.7109375" style="145" customWidth="1"/>
    <col min="15111" max="15115" width="10.5703125" style="145" customWidth="1"/>
    <col min="15116" max="15116" width="13.7109375" style="145" customWidth="1"/>
    <col min="15117" max="15360" width="11.42578125" style="145"/>
    <col min="15361" max="15361" width="1.85546875" style="145" customWidth="1"/>
    <col min="15362" max="15362" width="8.5703125" style="145" customWidth="1"/>
    <col min="15363" max="15363" width="30.140625" style="145" customWidth="1"/>
    <col min="15364" max="15364" width="19.5703125" style="145" customWidth="1"/>
    <col min="15365" max="15365" width="14.7109375" style="145" customWidth="1"/>
    <col min="15366" max="15366" width="20.7109375" style="145" customWidth="1"/>
    <col min="15367" max="15371" width="10.5703125" style="145" customWidth="1"/>
    <col min="15372" max="15372" width="13.7109375" style="145" customWidth="1"/>
    <col min="15373" max="15616" width="11.42578125" style="145"/>
    <col min="15617" max="15617" width="1.85546875" style="145" customWidth="1"/>
    <col min="15618" max="15618" width="8.5703125" style="145" customWidth="1"/>
    <col min="15619" max="15619" width="30.140625" style="145" customWidth="1"/>
    <col min="15620" max="15620" width="19.5703125" style="145" customWidth="1"/>
    <col min="15621" max="15621" width="14.7109375" style="145" customWidth="1"/>
    <col min="15622" max="15622" width="20.7109375" style="145" customWidth="1"/>
    <col min="15623" max="15627" width="10.5703125" style="145" customWidth="1"/>
    <col min="15628" max="15628" width="13.7109375" style="145" customWidth="1"/>
    <col min="15629" max="15872" width="11.42578125" style="145"/>
    <col min="15873" max="15873" width="1.85546875" style="145" customWidth="1"/>
    <col min="15874" max="15874" width="8.5703125" style="145" customWidth="1"/>
    <col min="15875" max="15875" width="30.140625" style="145" customWidth="1"/>
    <col min="15876" max="15876" width="19.5703125" style="145" customWidth="1"/>
    <col min="15877" max="15877" width="14.7109375" style="145" customWidth="1"/>
    <col min="15878" max="15878" width="20.7109375" style="145" customWidth="1"/>
    <col min="15879" max="15883" width="10.5703125" style="145" customWidth="1"/>
    <col min="15884" max="15884" width="13.7109375" style="145" customWidth="1"/>
    <col min="15885" max="16128" width="11.42578125" style="145"/>
    <col min="16129" max="16129" width="1.85546875" style="145" customWidth="1"/>
    <col min="16130" max="16130" width="8.5703125" style="145" customWidth="1"/>
    <col min="16131" max="16131" width="30.140625" style="145" customWidth="1"/>
    <col min="16132" max="16132" width="19.5703125" style="145" customWidth="1"/>
    <col min="16133" max="16133" width="14.7109375" style="145" customWidth="1"/>
    <col min="16134" max="16134" width="20.7109375" style="145" customWidth="1"/>
    <col min="16135" max="16139" width="10.5703125" style="145" customWidth="1"/>
    <col min="16140" max="16140" width="13.7109375" style="145" customWidth="1"/>
    <col min="16141" max="16384" width="11.42578125" style="145"/>
  </cols>
  <sheetData>
    <row r="2" spans="1:19" s="143" customFormat="1" ht="20.25" customHeight="1" x14ac:dyDescent="0.2">
      <c r="B2" s="205"/>
      <c r="C2" s="209" t="s">
        <v>229</v>
      </c>
      <c r="D2" s="210"/>
      <c r="E2" s="210"/>
      <c r="F2" s="210"/>
      <c r="G2" s="210"/>
      <c r="H2" s="210"/>
      <c r="I2" s="210"/>
      <c r="J2" s="211"/>
    </row>
    <row r="3" spans="1:19" s="143" customFormat="1" ht="20.25" customHeight="1" x14ac:dyDescent="0.2">
      <c r="B3" s="206"/>
      <c r="C3" s="209" t="s">
        <v>1</v>
      </c>
      <c r="D3" s="210"/>
      <c r="E3" s="210"/>
      <c r="F3" s="210"/>
      <c r="G3" s="210"/>
      <c r="H3" s="210"/>
      <c r="I3" s="210"/>
      <c r="J3" s="211"/>
    </row>
    <row r="4" spans="1:19" s="143" customFormat="1" ht="20.25" customHeight="1" x14ac:dyDescent="0.2">
      <c r="B4" s="206"/>
      <c r="C4" s="209" t="s">
        <v>213</v>
      </c>
      <c r="D4" s="210"/>
      <c r="E4" s="210"/>
      <c r="F4" s="210"/>
      <c r="G4" s="210"/>
      <c r="H4" s="210"/>
      <c r="I4" s="210"/>
      <c r="J4" s="211"/>
    </row>
    <row r="5" spans="1:19" s="143" customFormat="1" ht="20.25" customHeight="1" x14ac:dyDescent="0.2">
      <c r="B5" s="207"/>
      <c r="C5" s="212" t="s">
        <v>214</v>
      </c>
      <c r="D5" s="213"/>
      <c r="E5" s="213"/>
      <c r="F5" s="214"/>
      <c r="G5" s="212" t="s">
        <v>215</v>
      </c>
      <c r="H5" s="213"/>
      <c r="I5" s="213"/>
      <c r="J5" s="214"/>
    </row>
    <row r="6" spans="1:19" s="143" customFormat="1" ht="12" thickBot="1" x14ac:dyDescent="0.25"/>
    <row r="7" spans="1:19" ht="21.75" customHeight="1" thickBot="1" x14ac:dyDescent="0.25">
      <c r="A7" s="144"/>
      <c r="B7" s="215" t="s">
        <v>116</v>
      </c>
      <c r="C7" s="216"/>
      <c r="D7" s="215" t="str">
        <f>+Metas_Magnitud!C7</f>
        <v xml:space="preserve">Subdirección de Control e Investigaciones de Transporte Público </v>
      </c>
      <c r="E7" s="217"/>
      <c r="F7" s="216"/>
      <c r="G7" s="143"/>
      <c r="H7" s="143"/>
      <c r="I7" s="143"/>
      <c r="J7" s="143"/>
      <c r="K7" s="143"/>
      <c r="L7" s="143"/>
      <c r="M7" s="143"/>
      <c r="N7" s="143"/>
      <c r="O7" s="143"/>
      <c r="P7" s="143"/>
      <c r="Q7" s="143"/>
      <c r="R7" s="143"/>
      <c r="S7" s="143"/>
    </row>
    <row r="8" spans="1:19" ht="21.75" customHeight="1" thickBot="1" x14ac:dyDescent="0.25">
      <c r="A8" s="144"/>
      <c r="B8" s="215" t="s">
        <v>216</v>
      </c>
      <c r="C8" s="216"/>
      <c r="D8" s="215" t="s">
        <v>217</v>
      </c>
      <c r="E8" s="217"/>
      <c r="F8" s="216"/>
      <c r="G8" s="143"/>
      <c r="H8" s="143"/>
      <c r="I8" s="143"/>
      <c r="J8" s="143"/>
      <c r="K8" s="143"/>
      <c r="L8" s="143"/>
      <c r="M8" s="143"/>
      <c r="N8" s="143"/>
      <c r="O8" s="143"/>
      <c r="P8" s="143"/>
      <c r="Q8" s="143"/>
      <c r="R8" s="143"/>
      <c r="S8" s="143"/>
    </row>
    <row r="9" spans="1:19" x14ac:dyDescent="0.2">
      <c r="A9" s="144"/>
      <c r="B9" s="143"/>
      <c r="C9" s="143"/>
      <c r="D9" s="143"/>
      <c r="E9" s="143"/>
      <c r="F9" s="143"/>
      <c r="G9" s="143"/>
      <c r="H9" s="143"/>
      <c r="I9" s="143"/>
      <c r="J9" s="143"/>
      <c r="K9" s="143"/>
      <c r="L9" s="143"/>
      <c r="M9" s="143"/>
      <c r="N9" s="143"/>
      <c r="O9" s="143"/>
      <c r="P9" s="143"/>
      <c r="Q9" s="143"/>
      <c r="R9" s="143"/>
      <c r="S9" s="143"/>
    </row>
    <row r="10" spans="1:19" s="146" customFormat="1" ht="19.5" customHeight="1" x14ac:dyDescent="0.2">
      <c r="B10" s="218" t="s">
        <v>218</v>
      </c>
      <c r="C10" s="218"/>
      <c r="D10" s="218"/>
      <c r="E10" s="218"/>
      <c r="F10" s="218"/>
      <c r="G10" s="218"/>
      <c r="H10" s="218"/>
      <c r="I10" s="218"/>
      <c r="J10" s="218"/>
      <c r="K10" s="218"/>
      <c r="L10" s="208" t="s">
        <v>219</v>
      </c>
      <c r="M10" s="143"/>
      <c r="N10" s="143"/>
      <c r="O10" s="143"/>
      <c r="P10" s="143"/>
      <c r="Q10" s="143"/>
      <c r="R10" s="143"/>
      <c r="S10" s="143"/>
    </row>
    <row r="11" spans="1:19" s="146" customFormat="1" ht="22.5" x14ac:dyDescent="0.2">
      <c r="B11" s="147" t="s">
        <v>118</v>
      </c>
      <c r="C11" s="147" t="s">
        <v>121</v>
      </c>
      <c r="D11" s="147" t="s">
        <v>220</v>
      </c>
      <c r="E11" s="147" t="s">
        <v>221</v>
      </c>
      <c r="F11" s="147" t="s">
        <v>222</v>
      </c>
      <c r="G11" s="147" t="s">
        <v>223</v>
      </c>
      <c r="H11" s="147" t="s">
        <v>224</v>
      </c>
      <c r="I11" s="147" t="s">
        <v>225</v>
      </c>
      <c r="J11" s="147" t="s">
        <v>226</v>
      </c>
      <c r="K11" s="147" t="s">
        <v>227</v>
      </c>
      <c r="L11" s="208"/>
      <c r="M11" s="143"/>
      <c r="N11" s="143"/>
      <c r="O11" s="143"/>
      <c r="P11" s="143"/>
      <c r="Q11" s="143"/>
      <c r="R11" s="143"/>
      <c r="S11" s="143"/>
    </row>
    <row r="12" spans="1:19" s="148" customFormat="1" ht="67.5" x14ac:dyDescent="0.2">
      <c r="B12" s="149">
        <v>1</v>
      </c>
      <c r="C12" s="150" t="str">
        <f>+Metas_Magnitud!E13</f>
        <v xml:space="preserve">1. Impulsar procesalmente el 70% de las investigaciones administrativas por infracción a las normas de transporte público que se encuentren en trámite al  31 de diciembre de la vigencia inmediatamente anterior. </v>
      </c>
      <c r="D12" s="151" t="s">
        <v>9</v>
      </c>
      <c r="E12" s="152" t="s">
        <v>228</v>
      </c>
      <c r="F12" s="161">
        <v>0.7</v>
      </c>
      <c r="G12" s="161" t="s">
        <v>11</v>
      </c>
      <c r="H12" s="161" t="s">
        <v>11</v>
      </c>
      <c r="I12" s="454">
        <v>0.96509999999999996</v>
      </c>
      <c r="J12" s="161">
        <v>0.7</v>
      </c>
      <c r="K12" s="161">
        <v>0.7</v>
      </c>
      <c r="L12" s="153">
        <f>+AVERAGE(I12,Metas_Magnitud!T15,0)/Anualización!F12</f>
        <v>0.69230980874877479</v>
      </c>
      <c r="M12" s="143"/>
      <c r="N12" s="143"/>
      <c r="O12" s="143"/>
      <c r="P12" s="143"/>
      <c r="Q12" s="143"/>
      <c r="R12" s="143"/>
      <c r="S12" s="143"/>
    </row>
    <row r="13" spans="1:19" s="148" customFormat="1" ht="101.25" x14ac:dyDescent="0.2">
      <c r="B13" s="149">
        <v>2</v>
      </c>
      <c r="C13" s="150" t="s">
        <v>200</v>
      </c>
      <c r="D13" s="151" t="s">
        <v>9</v>
      </c>
      <c r="E13" s="152" t="s">
        <v>228</v>
      </c>
      <c r="F13" s="161">
        <v>0.6</v>
      </c>
      <c r="G13" s="161" t="s">
        <v>11</v>
      </c>
      <c r="H13" s="161">
        <v>0.86270000000000002</v>
      </c>
      <c r="I13" s="455">
        <v>0.66759999999999997</v>
      </c>
      <c r="J13" s="161">
        <v>0.6</v>
      </c>
      <c r="K13" s="161">
        <v>0.6</v>
      </c>
      <c r="L13" s="154">
        <f>+AVERAGE(H13:I13,Metas_Magnitud!T18,0)/Anualización!F13</f>
        <v>0.78151946472019473</v>
      </c>
    </row>
    <row r="14" spans="1:19" s="148" customFormat="1" ht="112.5" x14ac:dyDescent="0.2">
      <c r="B14" s="149">
        <v>3</v>
      </c>
      <c r="C14" s="150" t="s">
        <v>188</v>
      </c>
      <c r="D14" s="151" t="s">
        <v>9</v>
      </c>
      <c r="E14" s="152" t="s">
        <v>228</v>
      </c>
      <c r="F14" s="161">
        <v>1</v>
      </c>
      <c r="G14" s="161" t="s">
        <v>11</v>
      </c>
      <c r="H14" s="161" t="s">
        <v>11</v>
      </c>
      <c r="I14" s="161">
        <v>1</v>
      </c>
      <c r="J14" s="161">
        <v>1</v>
      </c>
      <c r="K14" s="161">
        <v>1</v>
      </c>
      <c r="L14" s="154">
        <f>+AVERAGE(I14,Metas_Magnitud!T21,0)/Anualización!F14</f>
        <v>0.53833049403747868</v>
      </c>
    </row>
    <row r="15" spans="1:19" s="148" customFormat="1" ht="56.25" customHeight="1" x14ac:dyDescent="0.2">
      <c r="B15" s="149">
        <v>4</v>
      </c>
      <c r="C15" s="150" t="s">
        <v>194</v>
      </c>
      <c r="D15" s="151" t="s">
        <v>9</v>
      </c>
      <c r="E15" s="152" t="s">
        <v>228</v>
      </c>
      <c r="F15" s="161">
        <v>1</v>
      </c>
      <c r="G15" s="161" t="s">
        <v>11</v>
      </c>
      <c r="H15" s="161" t="s">
        <v>11</v>
      </c>
      <c r="I15" s="161" t="s">
        <v>11</v>
      </c>
      <c r="J15" s="161">
        <v>1</v>
      </c>
      <c r="K15" s="161">
        <v>1</v>
      </c>
      <c r="L15" s="154">
        <f>+AVERAGE(Metas_Magnitud!T24,0)/Anualización!F15</f>
        <v>0.5</v>
      </c>
    </row>
    <row r="16" spans="1:19" s="148" customFormat="1" x14ac:dyDescent="0.2"/>
  </sheetData>
  <sheetProtection algorithmName="SHA-512" hashValue="EiRdrmowy8g5MtG6WIudKJ+qVybTZcvb/S4qnmFSzB0JXhx3z4zmn+pw6O9bkSgu2sy7i66DZ3TY7P7BG/9+hQ==" saltValue="rP3PB73B0D+HhGvKc9/C8Q==" spinCount="100000" sheet="1" objects="1" scenarios="1" formatCells="0" formatColumns="0" formatRows="0"/>
  <mergeCells count="12">
    <mergeCell ref="B2:B5"/>
    <mergeCell ref="L10:L11"/>
    <mergeCell ref="C2:J2"/>
    <mergeCell ref="C3:J3"/>
    <mergeCell ref="C4:J4"/>
    <mergeCell ref="C5:F5"/>
    <mergeCell ref="G5:J5"/>
    <mergeCell ref="B7:C7"/>
    <mergeCell ref="D7:F7"/>
    <mergeCell ref="B8:C8"/>
    <mergeCell ref="D8:F8"/>
    <mergeCell ref="B10:K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23" zoomScale="80" zoomScaleNormal="80" zoomScaleSheetLayoutView="90" workbookViewId="0">
      <selection activeCell="H39" sqref="H39:H41"/>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56"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58" customFormat="1" ht="31.5" customHeight="1" x14ac:dyDescent="0.2">
      <c r="A2" s="2"/>
      <c r="B2" s="219"/>
      <c r="C2" s="220" t="s">
        <v>229</v>
      </c>
      <c r="D2" s="220"/>
      <c r="E2" s="220"/>
      <c r="F2" s="220"/>
      <c r="G2" s="220"/>
      <c r="H2" s="220"/>
      <c r="I2" s="220"/>
      <c r="J2" s="155"/>
      <c r="K2" s="156"/>
      <c r="L2" s="156"/>
      <c r="M2" s="157"/>
      <c r="N2" s="157"/>
      <c r="O2" s="157"/>
    </row>
    <row r="3" spans="1:21" s="158" customFormat="1" ht="19.5" customHeight="1" x14ac:dyDescent="0.2">
      <c r="A3" s="2"/>
      <c r="B3" s="219"/>
      <c r="C3" s="221" t="s">
        <v>1</v>
      </c>
      <c r="D3" s="221"/>
      <c r="E3" s="221"/>
      <c r="F3" s="221"/>
      <c r="G3" s="221"/>
      <c r="H3" s="221"/>
      <c r="I3" s="221"/>
      <c r="J3" s="155"/>
      <c r="K3" s="156"/>
      <c r="L3" s="159" t="s">
        <v>0</v>
      </c>
      <c r="M3" s="156"/>
      <c r="N3" s="156"/>
      <c r="O3" s="156"/>
    </row>
    <row r="4" spans="1:21" s="158" customFormat="1" ht="19.5" customHeight="1" x14ac:dyDescent="0.2">
      <c r="A4" s="2"/>
      <c r="B4" s="219"/>
      <c r="C4" s="221" t="s">
        <v>3</v>
      </c>
      <c r="D4" s="221"/>
      <c r="E4" s="221"/>
      <c r="F4" s="221"/>
      <c r="G4" s="221"/>
      <c r="H4" s="221"/>
      <c r="I4" s="221"/>
      <c r="J4" s="155"/>
      <c r="K4" s="156"/>
      <c r="L4" s="159" t="s">
        <v>2</v>
      </c>
      <c r="M4" s="156"/>
      <c r="N4" s="156"/>
      <c r="O4" s="156"/>
    </row>
    <row r="5" spans="1:21" s="158" customFormat="1" ht="19.5" customHeight="1" x14ac:dyDescent="0.2">
      <c r="A5" s="2"/>
      <c r="B5" s="219"/>
      <c r="C5" s="221" t="s">
        <v>5</v>
      </c>
      <c r="D5" s="221"/>
      <c r="E5" s="221"/>
      <c r="F5" s="221"/>
      <c r="G5" s="222" t="s">
        <v>210</v>
      </c>
      <c r="H5" s="222"/>
      <c r="I5" s="222"/>
      <c r="J5" s="155"/>
      <c r="K5" s="156"/>
      <c r="L5" s="159" t="s">
        <v>4</v>
      </c>
      <c r="M5" s="156"/>
      <c r="N5" s="156"/>
      <c r="O5" s="156"/>
    </row>
    <row r="6" spans="1:21" ht="23.25" customHeight="1" x14ac:dyDescent="0.2">
      <c r="B6" s="332" t="s">
        <v>6</v>
      </c>
      <c r="C6" s="333"/>
      <c r="D6" s="333"/>
      <c r="E6" s="333"/>
      <c r="F6" s="333"/>
      <c r="G6" s="333"/>
      <c r="H6" s="333"/>
      <c r="I6" s="334"/>
      <c r="J6" s="58"/>
      <c r="K6" s="58"/>
    </row>
    <row r="7" spans="1:21" ht="24" customHeight="1" x14ac:dyDescent="0.2">
      <c r="B7" s="264" t="s">
        <v>7</v>
      </c>
      <c r="C7" s="265"/>
      <c r="D7" s="265"/>
      <c r="E7" s="265"/>
      <c r="F7" s="265"/>
      <c r="G7" s="265"/>
      <c r="H7" s="265"/>
      <c r="I7" s="266"/>
      <c r="J7" s="59"/>
      <c r="K7" s="59"/>
    </row>
    <row r="8" spans="1:21" ht="24" customHeight="1" x14ac:dyDescent="0.2">
      <c r="B8" s="256" t="s">
        <v>8</v>
      </c>
      <c r="C8" s="257"/>
      <c r="D8" s="257"/>
      <c r="E8" s="257"/>
      <c r="F8" s="257"/>
      <c r="G8" s="257"/>
      <c r="H8" s="257"/>
      <c r="I8" s="258"/>
      <c r="J8" s="60"/>
      <c r="K8" s="60"/>
      <c r="N8" s="6" t="s">
        <v>9</v>
      </c>
    </row>
    <row r="9" spans="1:21" s="5" customFormat="1" ht="67.5" customHeight="1" x14ac:dyDescent="0.2">
      <c r="B9" s="61" t="s">
        <v>10</v>
      </c>
      <c r="C9" s="62">
        <v>1</v>
      </c>
      <c r="D9" s="335" t="s">
        <v>12</v>
      </c>
      <c r="E9" s="335"/>
      <c r="F9" s="309" t="s">
        <v>231</v>
      </c>
      <c r="G9" s="310"/>
      <c r="H9" s="310"/>
      <c r="I9" s="311"/>
      <c r="J9" s="63"/>
      <c r="K9" s="63"/>
      <c r="L9" s="4"/>
      <c r="M9" s="57" t="s">
        <v>13</v>
      </c>
      <c r="N9" s="6" t="s">
        <v>14</v>
      </c>
      <c r="O9" s="4"/>
      <c r="P9" s="4"/>
      <c r="Q9" s="4"/>
      <c r="R9" s="4"/>
      <c r="S9" s="4"/>
      <c r="T9" s="4"/>
      <c r="U9" s="4"/>
    </row>
    <row r="10" spans="1:21" s="5" customFormat="1" ht="30.75" customHeight="1" x14ac:dyDescent="0.2">
      <c r="B10" s="64" t="s">
        <v>15</v>
      </c>
      <c r="C10" s="9" t="s">
        <v>16</v>
      </c>
      <c r="D10" s="328" t="s">
        <v>17</v>
      </c>
      <c r="E10" s="329"/>
      <c r="F10" s="330" t="s">
        <v>185</v>
      </c>
      <c r="G10" s="331"/>
      <c r="H10" s="11" t="s">
        <v>18</v>
      </c>
      <c r="I10" s="65" t="s">
        <v>16</v>
      </c>
      <c r="J10" s="66"/>
      <c r="K10" s="66"/>
      <c r="L10" s="4"/>
      <c r="M10" s="57" t="s">
        <v>19</v>
      </c>
      <c r="N10" s="6" t="s">
        <v>20</v>
      </c>
      <c r="O10" s="4"/>
      <c r="P10" s="4"/>
      <c r="Q10" s="4"/>
      <c r="R10" s="4"/>
      <c r="S10" s="4"/>
      <c r="T10" s="4"/>
      <c r="U10" s="4"/>
    </row>
    <row r="11" spans="1:21" s="5" customFormat="1" ht="30.75" customHeight="1" x14ac:dyDescent="0.2">
      <c r="B11" s="64" t="s">
        <v>21</v>
      </c>
      <c r="C11" s="312" t="s">
        <v>11</v>
      </c>
      <c r="D11" s="313"/>
      <c r="E11" s="313"/>
      <c r="F11" s="314"/>
      <c r="G11" s="11" t="s">
        <v>22</v>
      </c>
      <c r="H11" s="315" t="s">
        <v>11</v>
      </c>
      <c r="I11" s="316"/>
      <c r="J11" s="67"/>
      <c r="K11" s="67"/>
      <c r="L11" s="4"/>
      <c r="M11" s="57" t="s">
        <v>23</v>
      </c>
      <c r="N11" s="6" t="s">
        <v>24</v>
      </c>
      <c r="O11" s="4"/>
      <c r="P11" s="4"/>
      <c r="Q11" s="4"/>
      <c r="R11" s="4"/>
      <c r="S11" s="4"/>
      <c r="T11" s="4"/>
      <c r="U11" s="4"/>
    </row>
    <row r="12" spans="1:21" s="5" customFormat="1" ht="30.75" customHeight="1" x14ac:dyDescent="0.2">
      <c r="B12" s="64" t="s">
        <v>25</v>
      </c>
      <c r="C12" s="317" t="s">
        <v>19</v>
      </c>
      <c r="D12" s="317"/>
      <c r="E12" s="317"/>
      <c r="F12" s="317"/>
      <c r="G12" s="11" t="s">
        <v>26</v>
      </c>
      <c r="H12" s="318" t="s">
        <v>197</v>
      </c>
      <c r="I12" s="319"/>
      <c r="J12" s="68"/>
      <c r="K12" s="68"/>
      <c r="L12" s="4"/>
      <c r="M12" s="69" t="s">
        <v>27</v>
      </c>
      <c r="N12" s="4"/>
      <c r="O12" s="4"/>
      <c r="P12" s="4"/>
      <c r="Q12" s="4"/>
      <c r="R12" s="4"/>
      <c r="S12" s="4"/>
      <c r="T12" s="4"/>
      <c r="U12" s="4"/>
    </row>
    <row r="13" spans="1:21" s="5" customFormat="1" ht="30.75" customHeight="1" x14ac:dyDescent="0.2">
      <c r="B13" s="64" t="s">
        <v>28</v>
      </c>
      <c r="C13" s="320" t="s">
        <v>29</v>
      </c>
      <c r="D13" s="320"/>
      <c r="E13" s="320"/>
      <c r="F13" s="320"/>
      <c r="G13" s="320"/>
      <c r="H13" s="320"/>
      <c r="I13" s="321"/>
      <c r="J13" s="70"/>
      <c r="K13" s="70"/>
      <c r="L13" s="4"/>
      <c r="M13" s="69"/>
      <c r="N13" s="4"/>
      <c r="O13" s="4"/>
      <c r="P13" s="4"/>
      <c r="Q13" s="4"/>
      <c r="R13" s="4"/>
      <c r="S13" s="4"/>
      <c r="T13" s="4"/>
      <c r="U13" s="4"/>
    </row>
    <row r="14" spans="1:21" s="5" customFormat="1" ht="23.25" customHeight="1" x14ac:dyDescent="0.2">
      <c r="B14" s="64" t="s">
        <v>30</v>
      </c>
      <c r="C14" s="322" t="s">
        <v>11</v>
      </c>
      <c r="D14" s="323"/>
      <c r="E14" s="323"/>
      <c r="F14" s="323"/>
      <c r="G14" s="323"/>
      <c r="H14" s="323"/>
      <c r="I14" s="324"/>
      <c r="J14" s="66"/>
      <c r="K14" s="66"/>
      <c r="L14" s="4"/>
      <c r="M14" s="69"/>
      <c r="N14" s="6" t="s">
        <v>31</v>
      </c>
      <c r="O14" s="4"/>
      <c r="P14" s="4"/>
      <c r="Q14" s="4"/>
      <c r="R14" s="4"/>
      <c r="S14" s="4"/>
      <c r="T14" s="4"/>
      <c r="U14" s="4"/>
    </row>
    <row r="15" spans="1:21" s="5" customFormat="1" ht="46.5" customHeight="1" x14ac:dyDescent="0.2">
      <c r="B15" s="64" t="s">
        <v>32</v>
      </c>
      <c r="C15" s="309" t="s">
        <v>142</v>
      </c>
      <c r="D15" s="310"/>
      <c r="E15" s="310"/>
      <c r="F15" s="325"/>
      <c r="G15" s="11" t="s">
        <v>34</v>
      </c>
      <c r="H15" s="303" t="s">
        <v>35</v>
      </c>
      <c r="I15" s="304"/>
      <c r="J15" s="66"/>
      <c r="K15" s="66"/>
      <c r="L15" s="4"/>
      <c r="M15" s="69" t="s">
        <v>36</v>
      </c>
      <c r="N15" s="6" t="s">
        <v>16</v>
      </c>
      <c r="O15" s="4"/>
      <c r="P15" s="4"/>
      <c r="Q15" s="4"/>
      <c r="R15" s="4"/>
      <c r="S15" s="4"/>
      <c r="T15" s="4"/>
      <c r="U15" s="4"/>
    </row>
    <row r="16" spans="1:21" s="5" customFormat="1" ht="30.75" customHeight="1" x14ac:dyDescent="0.2">
      <c r="B16" s="64" t="s">
        <v>37</v>
      </c>
      <c r="C16" s="326" t="s">
        <v>143</v>
      </c>
      <c r="D16" s="327"/>
      <c r="E16" s="327"/>
      <c r="F16" s="327"/>
      <c r="G16" s="11" t="s">
        <v>39</v>
      </c>
      <c r="H16" s="303" t="s">
        <v>9</v>
      </c>
      <c r="I16" s="304"/>
      <c r="J16" s="66"/>
      <c r="K16" s="66"/>
      <c r="L16" s="4"/>
      <c r="M16" s="69" t="s">
        <v>40</v>
      </c>
      <c r="N16" s="4"/>
      <c r="O16" s="4"/>
      <c r="P16" s="4"/>
      <c r="Q16" s="4"/>
      <c r="R16" s="4"/>
      <c r="S16" s="4"/>
      <c r="T16" s="4"/>
      <c r="U16" s="4"/>
    </row>
    <row r="17" spans="2:21" s="5" customFormat="1" ht="67.900000000000006" customHeight="1" x14ac:dyDescent="0.2">
      <c r="B17" s="64" t="s">
        <v>41</v>
      </c>
      <c r="C17" s="309" t="s">
        <v>242</v>
      </c>
      <c r="D17" s="310"/>
      <c r="E17" s="310"/>
      <c r="F17" s="310"/>
      <c r="G17" s="310"/>
      <c r="H17" s="310"/>
      <c r="I17" s="311"/>
      <c r="J17" s="70"/>
      <c r="K17" s="70"/>
      <c r="L17" s="4"/>
      <c r="M17" s="69" t="s">
        <v>42</v>
      </c>
      <c r="N17" s="6" t="s">
        <v>43</v>
      </c>
      <c r="O17" s="4"/>
      <c r="P17" s="4"/>
      <c r="Q17" s="4"/>
      <c r="R17" s="4"/>
      <c r="S17" s="4"/>
      <c r="T17" s="4"/>
      <c r="U17" s="4"/>
    </row>
    <row r="18" spans="2:21" s="5" customFormat="1" ht="49.5" customHeight="1" x14ac:dyDescent="0.2">
      <c r="B18" s="64" t="s">
        <v>44</v>
      </c>
      <c r="C18" s="309" t="s">
        <v>186</v>
      </c>
      <c r="D18" s="310"/>
      <c r="E18" s="310"/>
      <c r="F18" s="310"/>
      <c r="G18" s="310"/>
      <c r="H18" s="310"/>
      <c r="I18" s="311"/>
      <c r="J18" s="71"/>
      <c r="K18" s="71"/>
      <c r="L18" s="4"/>
      <c r="M18" s="69" t="s">
        <v>46</v>
      </c>
      <c r="N18" s="6" t="s">
        <v>47</v>
      </c>
      <c r="O18" s="4"/>
      <c r="P18" s="4"/>
      <c r="Q18" s="4"/>
      <c r="R18" s="4"/>
      <c r="S18" s="4"/>
      <c r="T18" s="4"/>
      <c r="U18" s="4"/>
    </row>
    <row r="19" spans="2:21" s="5" customFormat="1" ht="30.75" customHeight="1" x14ac:dyDescent="0.2">
      <c r="B19" s="64" t="s">
        <v>48</v>
      </c>
      <c r="C19" s="294" t="s">
        <v>144</v>
      </c>
      <c r="D19" s="294"/>
      <c r="E19" s="294"/>
      <c r="F19" s="294"/>
      <c r="G19" s="294"/>
      <c r="H19" s="294"/>
      <c r="I19" s="295"/>
      <c r="J19" s="72"/>
      <c r="K19" s="72"/>
      <c r="L19" s="4"/>
      <c r="M19" s="69"/>
      <c r="N19" s="6" t="s">
        <v>50</v>
      </c>
      <c r="O19" s="4"/>
      <c r="P19" s="4"/>
      <c r="Q19" s="4"/>
      <c r="R19" s="4"/>
      <c r="S19" s="4"/>
      <c r="T19" s="4"/>
      <c r="U19" s="4"/>
    </row>
    <row r="20" spans="2:21" s="5" customFormat="1" ht="30.75" customHeight="1" x14ac:dyDescent="0.2">
      <c r="B20" s="64" t="s">
        <v>51</v>
      </c>
      <c r="C20" s="296" t="s">
        <v>52</v>
      </c>
      <c r="D20" s="296"/>
      <c r="E20" s="296"/>
      <c r="F20" s="296"/>
      <c r="G20" s="296"/>
      <c r="H20" s="296"/>
      <c r="I20" s="297"/>
      <c r="J20" s="73"/>
      <c r="K20" s="73"/>
      <c r="L20" s="4"/>
      <c r="M20" s="69" t="s">
        <v>35</v>
      </c>
      <c r="N20" s="6" t="s">
        <v>53</v>
      </c>
      <c r="O20" s="4"/>
      <c r="P20" s="4"/>
      <c r="Q20" s="4"/>
      <c r="R20" s="4"/>
      <c r="S20" s="4"/>
      <c r="T20" s="4"/>
      <c r="U20" s="4"/>
    </row>
    <row r="21" spans="2:21" s="5" customFormat="1" ht="27.75" customHeight="1" x14ac:dyDescent="0.2">
      <c r="B21" s="298" t="s">
        <v>54</v>
      </c>
      <c r="C21" s="300" t="s">
        <v>55</v>
      </c>
      <c r="D21" s="300"/>
      <c r="E21" s="300"/>
      <c r="F21" s="301" t="s">
        <v>56</v>
      </c>
      <c r="G21" s="301"/>
      <c r="H21" s="301"/>
      <c r="I21" s="302"/>
      <c r="J21" s="74"/>
      <c r="K21" s="74"/>
      <c r="L21" s="4"/>
      <c r="M21" s="69" t="s">
        <v>57</v>
      </c>
      <c r="N21" s="6" t="s">
        <v>58</v>
      </c>
      <c r="O21" s="4"/>
      <c r="P21" s="4"/>
      <c r="Q21" s="4"/>
      <c r="R21" s="4"/>
      <c r="S21" s="4"/>
      <c r="T21" s="4"/>
      <c r="U21" s="4"/>
    </row>
    <row r="22" spans="2:21" s="5" customFormat="1" ht="66.75" customHeight="1" x14ac:dyDescent="0.2">
      <c r="B22" s="299"/>
      <c r="C22" s="294" t="s">
        <v>145</v>
      </c>
      <c r="D22" s="294"/>
      <c r="E22" s="294"/>
      <c r="F22" s="294" t="s">
        <v>146</v>
      </c>
      <c r="G22" s="294"/>
      <c r="H22" s="294"/>
      <c r="I22" s="295"/>
      <c r="J22" s="72"/>
      <c r="K22" s="72"/>
      <c r="L22" s="4"/>
      <c r="M22" s="69" t="s">
        <v>61</v>
      </c>
      <c r="N22" s="6" t="s">
        <v>62</v>
      </c>
      <c r="O22" s="4"/>
      <c r="P22" s="4"/>
      <c r="Q22" s="4"/>
      <c r="R22" s="4"/>
      <c r="S22" s="4"/>
      <c r="T22" s="4"/>
      <c r="U22" s="4"/>
    </row>
    <row r="23" spans="2:21" s="5" customFormat="1" ht="32.25" customHeight="1" x14ac:dyDescent="0.2">
      <c r="B23" s="64" t="s">
        <v>63</v>
      </c>
      <c r="C23" s="303" t="s">
        <v>147</v>
      </c>
      <c r="D23" s="303"/>
      <c r="E23" s="303"/>
      <c r="F23" s="303" t="s">
        <v>147</v>
      </c>
      <c r="G23" s="303"/>
      <c r="H23" s="303"/>
      <c r="I23" s="304"/>
      <c r="J23" s="66"/>
      <c r="K23" s="66"/>
      <c r="L23" s="4"/>
      <c r="M23" s="69"/>
      <c r="N23" s="6" t="s">
        <v>29</v>
      </c>
      <c r="O23" s="4"/>
      <c r="P23" s="4"/>
      <c r="Q23" s="4"/>
      <c r="R23" s="4"/>
      <c r="S23" s="4"/>
      <c r="T23" s="4"/>
      <c r="U23" s="4"/>
    </row>
    <row r="24" spans="2:21" s="5" customFormat="1" ht="78.75" customHeight="1" x14ac:dyDescent="0.2">
      <c r="B24" s="64" t="s">
        <v>65</v>
      </c>
      <c r="C24" s="305" t="s">
        <v>148</v>
      </c>
      <c r="D24" s="306"/>
      <c r="E24" s="307"/>
      <c r="F24" s="305" t="s">
        <v>196</v>
      </c>
      <c r="G24" s="306"/>
      <c r="H24" s="306"/>
      <c r="I24" s="308"/>
      <c r="J24" s="75"/>
      <c r="K24" s="71"/>
      <c r="L24" s="4"/>
      <c r="M24" s="76"/>
      <c r="N24" s="6" t="s">
        <v>67</v>
      </c>
      <c r="O24" s="4"/>
      <c r="P24" s="4"/>
      <c r="Q24" s="4"/>
      <c r="R24" s="4"/>
      <c r="S24" s="4"/>
      <c r="T24" s="4"/>
      <c r="U24" s="4"/>
    </row>
    <row r="25" spans="2:21" s="5" customFormat="1" ht="29.25" customHeight="1" x14ac:dyDescent="0.2">
      <c r="B25" s="64" t="s">
        <v>68</v>
      </c>
      <c r="C25" s="282" t="s">
        <v>38</v>
      </c>
      <c r="D25" s="283"/>
      <c r="E25" s="284"/>
      <c r="F25" s="11" t="s">
        <v>69</v>
      </c>
      <c r="G25" s="291">
        <v>0.96499999999999997</v>
      </c>
      <c r="H25" s="292"/>
      <c r="I25" s="293"/>
      <c r="J25" s="77"/>
      <c r="K25" s="77"/>
      <c r="L25" s="4"/>
      <c r="M25" s="76"/>
      <c r="N25" s="4"/>
      <c r="O25" s="4"/>
      <c r="P25" s="4"/>
      <c r="Q25" s="4"/>
      <c r="R25" s="4"/>
      <c r="S25" s="4"/>
      <c r="T25" s="4"/>
      <c r="U25" s="4"/>
    </row>
    <row r="26" spans="2:21" s="5" customFormat="1" ht="27" customHeight="1" x14ac:dyDescent="0.2">
      <c r="B26" s="64" t="s">
        <v>71</v>
      </c>
      <c r="C26" s="282" t="s">
        <v>72</v>
      </c>
      <c r="D26" s="283"/>
      <c r="E26" s="284"/>
      <c r="F26" s="11" t="s">
        <v>73</v>
      </c>
      <c r="G26" s="285">
        <v>0.7</v>
      </c>
      <c r="H26" s="286"/>
      <c r="I26" s="287"/>
      <c r="J26" s="78"/>
      <c r="K26" s="78"/>
      <c r="L26" s="4"/>
      <c r="M26" s="76"/>
      <c r="N26" s="4"/>
      <c r="O26" s="4"/>
      <c r="P26" s="4"/>
      <c r="Q26" s="4"/>
      <c r="R26" s="4"/>
      <c r="S26" s="4"/>
      <c r="T26" s="4"/>
      <c r="U26" s="4"/>
    </row>
    <row r="27" spans="2:21" s="5" customFormat="1" ht="39.75" customHeight="1" x14ac:dyDescent="0.2">
      <c r="B27" s="79" t="s">
        <v>74</v>
      </c>
      <c r="C27" s="288" t="s">
        <v>42</v>
      </c>
      <c r="D27" s="289"/>
      <c r="E27" s="290"/>
      <c r="F27" s="80" t="s">
        <v>75</v>
      </c>
      <c r="G27" s="291" t="s">
        <v>11</v>
      </c>
      <c r="H27" s="292"/>
      <c r="I27" s="293"/>
      <c r="J27" s="74"/>
      <c r="K27" s="74"/>
      <c r="L27" s="4"/>
      <c r="M27" s="76"/>
      <c r="N27" s="4"/>
      <c r="O27" s="4"/>
      <c r="P27" s="4"/>
      <c r="Q27" s="4"/>
      <c r="R27" s="4"/>
      <c r="S27" s="4"/>
      <c r="T27" s="4"/>
      <c r="U27" s="4"/>
    </row>
    <row r="28" spans="2:21" s="5" customFormat="1" ht="30" customHeight="1" x14ac:dyDescent="0.2">
      <c r="B28" s="256" t="s">
        <v>76</v>
      </c>
      <c r="C28" s="257"/>
      <c r="D28" s="257"/>
      <c r="E28" s="257"/>
      <c r="F28" s="257"/>
      <c r="G28" s="257"/>
      <c r="H28" s="257"/>
      <c r="I28" s="258"/>
      <c r="J28" s="81"/>
      <c r="K28" s="81"/>
      <c r="L28" s="4"/>
      <c r="M28" s="76"/>
      <c r="N28" s="4"/>
      <c r="O28" s="4"/>
      <c r="P28" s="4"/>
      <c r="Q28" s="4"/>
      <c r="R28" s="4"/>
      <c r="S28" s="4"/>
      <c r="T28" s="4"/>
      <c r="U28" s="4"/>
    </row>
    <row r="29" spans="2:21" s="5" customFormat="1" ht="56.25" customHeight="1" x14ac:dyDescent="0.2">
      <c r="B29" s="82" t="s">
        <v>77</v>
      </c>
      <c r="C29" s="14" t="s">
        <v>78</v>
      </c>
      <c r="D29" s="14" t="s">
        <v>79</v>
      </c>
      <c r="E29" s="14" t="s">
        <v>80</v>
      </c>
      <c r="F29" s="14" t="s">
        <v>81</v>
      </c>
      <c r="G29" s="15" t="s">
        <v>82</v>
      </c>
      <c r="H29" s="15" t="s">
        <v>83</v>
      </c>
      <c r="I29" s="83" t="s">
        <v>84</v>
      </c>
      <c r="J29" s="84" t="s">
        <v>149</v>
      </c>
      <c r="K29" s="72"/>
      <c r="L29" s="4"/>
      <c r="M29" s="76"/>
      <c r="N29" s="4"/>
      <c r="O29" s="4"/>
      <c r="P29" s="4"/>
      <c r="Q29" s="4"/>
      <c r="R29" s="4"/>
      <c r="S29" s="4"/>
      <c r="T29" s="4"/>
      <c r="U29" s="4"/>
    </row>
    <row r="30" spans="2:21" s="5" customFormat="1" ht="19.5" customHeight="1" x14ac:dyDescent="0.2">
      <c r="B30" s="85" t="s">
        <v>85</v>
      </c>
      <c r="C30" s="275">
        <v>443</v>
      </c>
      <c r="D30" s="275">
        <f>+C30</f>
        <v>443</v>
      </c>
      <c r="E30" s="277">
        <v>2089</v>
      </c>
      <c r="F30" s="277">
        <f>$E$30</f>
        <v>2089</v>
      </c>
      <c r="G30" s="279">
        <f>+C30/$E$30</f>
        <v>0.21206318812829106</v>
      </c>
      <c r="H30" s="279">
        <f>+D30/F30</f>
        <v>0.21206318812829106</v>
      </c>
      <c r="I30" s="259">
        <f>+H30/$G$26</f>
        <v>0.30294741161184441</v>
      </c>
      <c r="J30" s="250">
        <v>0.8</v>
      </c>
      <c r="K30" s="86"/>
      <c r="L30" s="4"/>
      <c r="M30" s="76"/>
      <c r="N30" s="4"/>
      <c r="O30" s="4"/>
      <c r="P30" s="4"/>
      <c r="Q30" s="4"/>
      <c r="R30" s="4"/>
      <c r="S30" s="4"/>
      <c r="T30" s="4"/>
      <c r="U30" s="4"/>
    </row>
    <row r="31" spans="2:21" s="5" customFormat="1" ht="19.5" customHeight="1" x14ac:dyDescent="0.2">
      <c r="B31" s="85" t="s">
        <v>86</v>
      </c>
      <c r="C31" s="276"/>
      <c r="D31" s="276"/>
      <c r="E31" s="278"/>
      <c r="F31" s="278"/>
      <c r="G31" s="280"/>
      <c r="H31" s="280"/>
      <c r="I31" s="260"/>
      <c r="J31" s="250"/>
      <c r="K31" s="86"/>
      <c r="L31" s="4"/>
      <c r="M31" s="76"/>
      <c r="N31" s="4"/>
      <c r="O31" s="4"/>
      <c r="P31" s="4"/>
      <c r="Q31" s="4"/>
      <c r="R31" s="4"/>
      <c r="S31" s="4"/>
      <c r="T31" s="4"/>
      <c r="U31" s="4"/>
    </row>
    <row r="32" spans="2:21" s="5" customFormat="1" ht="19.5" customHeight="1" x14ac:dyDescent="0.2">
      <c r="B32" s="85" t="s">
        <v>87</v>
      </c>
      <c r="C32" s="276"/>
      <c r="D32" s="276"/>
      <c r="E32" s="278"/>
      <c r="F32" s="278"/>
      <c r="G32" s="280"/>
      <c r="H32" s="280"/>
      <c r="I32" s="260"/>
      <c r="J32" s="250"/>
      <c r="K32" s="86"/>
      <c r="L32" s="4"/>
      <c r="M32" s="76"/>
      <c r="N32" s="4"/>
      <c r="O32" s="4"/>
      <c r="P32" s="4"/>
      <c r="Q32" s="4"/>
      <c r="R32" s="4"/>
      <c r="S32" s="4"/>
      <c r="T32" s="4"/>
      <c r="U32" s="4"/>
    </row>
    <row r="33" spans="2:21" s="5" customFormat="1" ht="19.5" customHeight="1" x14ac:dyDescent="0.2">
      <c r="B33" s="85" t="s">
        <v>88</v>
      </c>
      <c r="C33" s="275">
        <v>578</v>
      </c>
      <c r="D33" s="275">
        <f>+D30+C33</f>
        <v>1021</v>
      </c>
      <c r="E33" s="278"/>
      <c r="F33" s="277">
        <f>$E$30</f>
        <v>2089</v>
      </c>
      <c r="G33" s="279">
        <f>+C33/$E$30</f>
        <v>0.27668741024413596</v>
      </c>
      <c r="H33" s="279">
        <f>+D33/F33</f>
        <v>0.48875059837242701</v>
      </c>
      <c r="I33" s="259">
        <f>+H33/$G$26</f>
        <v>0.69821514053203859</v>
      </c>
      <c r="J33" s="250">
        <v>0.8</v>
      </c>
      <c r="K33" s="86"/>
      <c r="L33" s="4"/>
      <c r="M33" s="4"/>
      <c r="N33" s="4"/>
      <c r="O33" s="4"/>
      <c r="P33" s="4"/>
      <c r="Q33" s="4"/>
      <c r="R33" s="4"/>
      <c r="S33" s="4"/>
      <c r="T33" s="4"/>
      <c r="U33" s="4"/>
    </row>
    <row r="34" spans="2:21" s="5" customFormat="1" ht="19.5" customHeight="1" x14ac:dyDescent="0.2">
      <c r="B34" s="85" t="s">
        <v>89</v>
      </c>
      <c r="C34" s="276"/>
      <c r="D34" s="276"/>
      <c r="E34" s="278"/>
      <c r="F34" s="278"/>
      <c r="G34" s="280"/>
      <c r="H34" s="280"/>
      <c r="I34" s="260"/>
      <c r="J34" s="250"/>
      <c r="K34" s="86"/>
      <c r="L34" s="4"/>
      <c r="M34" s="4"/>
      <c r="N34" s="4"/>
      <c r="O34" s="4"/>
      <c r="P34" s="4"/>
      <c r="Q34" s="4"/>
      <c r="R34" s="4"/>
      <c r="S34" s="4"/>
      <c r="T34" s="4"/>
      <c r="U34" s="4"/>
    </row>
    <row r="35" spans="2:21" s="5" customFormat="1" ht="19.5" customHeight="1" x14ac:dyDescent="0.2">
      <c r="B35" s="85" t="s">
        <v>90</v>
      </c>
      <c r="C35" s="276"/>
      <c r="D35" s="276"/>
      <c r="E35" s="278"/>
      <c r="F35" s="278"/>
      <c r="G35" s="280"/>
      <c r="H35" s="280"/>
      <c r="I35" s="260"/>
      <c r="J35" s="250"/>
      <c r="K35" s="86"/>
      <c r="L35" s="4"/>
      <c r="M35" s="4"/>
      <c r="N35" s="4"/>
      <c r="O35" s="4"/>
      <c r="P35" s="4"/>
      <c r="Q35" s="4"/>
      <c r="R35" s="4"/>
      <c r="S35" s="4"/>
      <c r="T35" s="4"/>
      <c r="U35" s="4"/>
    </row>
    <row r="36" spans="2:21" s="5" customFormat="1" ht="19.5" customHeight="1" x14ac:dyDescent="0.2">
      <c r="B36" s="85" t="s">
        <v>91</v>
      </c>
      <c r="C36" s="275">
        <v>0</v>
      </c>
      <c r="D36" s="275">
        <f>+D33+C36</f>
        <v>1021</v>
      </c>
      <c r="E36" s="278"/>
      <c r="F36" s="277">
        <f>$E$30</f>
        <v>2089</v>
      </c>
      <c r="G36" s="279">
        <f>+C36/$E$30</f>
        <v>0</v>
      </c>
      <c r="H36" s="279">
        <f>+D36/F36</f>
        <v>0.48875059837242701</v>
      </c>
      <c r="I36" s="259">
        <f>+H36/$G$26</f>
        <v>0.69821514053203859</v>
      </c>
      <c r="J36" s="250">
        <v>0.8</v>
      </c>
      <c r="K36" s="86"/>
      <c r="L36" s="4"/>
      <c r="M36" s="4"/>
      <c r="N36" s="4"/>
      <c r="O36" s="4"/>
      <c r="P36" s="4"/>
      <c r="Q36" s="4"/>
      <c r="R36" s="4"/>
      <c r="S36" s="4"/>
      <c r="T36" s="4"/>
      <c r="U36" s="4"/>
    </row>
    <row r="37" spans="2:21" s="5" customFormat="1" ht="19.5" customHeight="1" x14ac:dyDescent="0.2">
      <c r="B37" s="85" t="s">
        <v>92</v>
      </c>
      <c r="C37" s="276"/>
      <c r="D37" s="276"/>
      <c r="E37" s="278"/>
      <c r="F37" s="278"/>
      <c r="G37" s="280"/>
      <c r="H37" s="280"/>
      <c r="I37" s="260"/>
      <c r="J37" s="250"/>
      <c r="K37" s="86"/>
      <c r="L37" s="4"/>
      <c r="M37" s="4"/>
      <c r="N37" s="4"/>
      <c r="O37" s="4"/>
      <c r="P37" s="4"/>
      <c r="Q37" s="4"/>
      <c r="R37" s="4"/>
      <c r="S37" s="4"/>
      <c r="T37" s="4"/>
      <c r="U37" s="4"/>
    </row>
    <row r="38" spans="2:21" s="5" customFormat="1" ht="19.5" customHeight="1" x14ac:dyDescent="0.2">
      <c r="B38" s="85" t="s">
        <v>93</v>
      </c>
      <c r="C38" s="276"/>
      <c r="D38" s="276"/>
      <c r="E38" s="278"/>
      <c r="F38" s="278"/>
      <c r="G38" s="280"/>
      <c r="H38" s="280"/>
      <c r="I38" s="260"/>
      <c r="J38" s="250"/>
      <c r="K38" s="86"/>
      <c r="L38" s="4"/>
      <c r="M38" s="4"/>
      <c r="N38" s="4"/>
      <c r="O38" s="4"/>
      <c r="P38" s="4"/>
      <c r="Q38" s="4"/>
      <c r="R38" s="4"/>
      <c r="S38" s="4"/>
      <c r="T38" s="4"/>
      <c r="U38" s="4"/>
    </row>
    <row r="39" spans="2:21" s="5" customFormat="1" ht="19.5" customHeight="1" x14ac:dyDescent="0.2">
      <c r="B39" s="85" t="s">
        <v>94</v>
      </c>
      <c r="C39" s="275">
        <v>0</v>
      </c>
      <c r="D39" s="275">
        <f>+D36+C39</f>
        <v>1021</v>
      </c>
      <c r="E39" s="278"/>
      <c r="F39" s="277">
        <f>$E$30</f>
        <v>2089</v>
      </c>
      <c r="G39" s="279">
        <f>+C39/$E$30</f>
        <v>0</v>
      </c>
      <c r="H39" s="279">
        <f>+D39/F39</f>
        <v>0.48875059837242701</v>
      </c>
      <c r="I39" s="259">
        <f>+H39/$G$26</f>
        <v>0.69821514053203859</v>
      </c>
      <c r="J39" s="250">
        <v>0.8</v>
      </c>
      <c r="K39" s="86"/>
      <c r="L39" s="4"/>
      <c r="M39" s="87"/>
      <c r="N39" s="4"/>
      <c r="O39" s="4"/>
      <c r="P39" s="4"/>
      <c r="Q39" s="4"/>
      <c r="R39" s="4"/>
      <c r="S39" s="4"/>
      <c r="T39" s="4"/>
      <c r="U39" s="4"/>
    </row>
    <row r="40" spans="2:21" s="5" customFormat="1" ht="19.5" customHeight="1" x14ac:dyDescent="0.2">
      <c r="B40" s="85" t="s">
        <v>95</v>
      </c>
      <c r="C40" s="276"/>
      <c r="D40" s="276"/>
      <c r="E40" s="278"/>
      <c r="F40" s="278"/>
      <c r="G40" s="280"/>
      <c r="H40" s="280"/>
      <c r="I40" s="260"/>
      <c r="J40" s="250"/>
      <c r="K40" s="86"/>
      <c r="L40" s="4"/>
      <c r="M40" s="4"/>
      <c r="N40" s="4"/>
      <c r="O40" s="4"/>
      <c r="P40" s="4"/>
      <c r="Q40" s="4"/>
      <c r="R40" s="4"/>
      <c r="S40" s="4"/>
      <c r="T40" s="4"/>
      <c r="U40" s="4"/>
    </row>
    <row r="41" spans="2:21" s="5" customFormat="1" ht="19.5" customHeight="1" x14ac:dyDescent="0.2">
      <c r="B41" s="85" t="s">
        <v>96</v>
      </c>
      <c r="C41" s="276"/>
      <c r="D41" s="276"/>
      <c r="E41" s="281"/>
      <c r="F41" s="278"/>
      <c r="G41" s="280"/>
      <c r="H41" s="280"/>
      <c r="I41" s="260"/>
      <c r="J41" s="250"/>
      <c r="K41" s="86"/>
      <c r="L41" s="4"/>
      <c r="M41" s="4"/>
      <c r="N41" s="4"/>
      <c r="O41" s="4"/>
      <c r="P41" s="4"/>
      <c r="Q41" s="4"/>
      <c r="R41" s="4"/>
      <c r="S41" s="4"/>
      <c r="T41" s="4"/>
      <c r="U41" s="4"/>
    </row>
    <row r="42" spans="2:21" s="5" customFormat="1" ht="45" customHeight="1" x14ac:dyDescent="0.2">
      <c r="B42" s="88" t="s">
        <v>97</v>
      </c>
      <c r="C42" s="248" t="s">
        <v>244</v>
      </c>
      <c r="D42" s="248"/>
      <c r="E42" s="248"/>
      <c r="F42" s="248"/>
      <c r="G42" s="248"/>
      <c r="H42" s="248"/>
      <c r="I42" s="249"/>
      <c r="J42" s="89"/>
      <c r="K42" s="89"/>
      <c r="L42" s="4"/>
      <c r="M42" s="4"/>
      <c r="N42" s="4"/>
      <c r="O42" s="4"/>
      <c r="P42" s="4"/>
      <c r="Q42" s="4"/>
      <c r="R42" s="4"/>
      <c r="S42" s="4"/>
      <c r="T42" s="4"/>
      <c r="U42" s="4"/>
    </row>
    <row r="43" spans="2:21" ht="29.25" customHeight="1" x14ac:dyDescent="0.2">
      <c r="B43" s="261" t="s">
        <v>98</v>
      </c>
      <c r="C43" s="262"/>
      <c r="D43" s="262"/>
      <c r="E43" s="262"/>
      <c r="F43" s="262"/>
      <c r="G43" s="262"/>
      <c r="H43" s="262"/>
      <c r="I43" s="263"/>
      <c r="J43" s="60"/>
      <c r="K43" s="60"/>
    </row>
    <row r="44" spans="2:21" ht="160.5" customHeight="1" x14ac:dyDescent="0.2">
      <c r="B44" s="264"/>
      <c r="C44" s="265"/>
      <c r="D44" s="265"/>
      <c r="E44" s="265"/>
      <c r="F44" s="265"/>
      <c r="G44" s="265"/>
      <c r="H44" s="265"/>
      <c r="I44" s="266"/>
      <c r="J44" s="60"/>
      <c r="K44" s="60"/>
    </row>
    <row r="45" spans="2:21" ht="33.75" customHeight="1" x14ac:dyDescent="0.2">
      <c r="B45" s="267"/>
      <c r="C45" s="268"/>
      <c r="D45" s="268"/>
      <c r="E45" s="268"/>
      <c r="F45" s="268"/>
      <c r="G45" s="268"/>
      <c r="H45" s="268"/>
      <c r="I45" s="269"/>
      <c r="J45" s="90"/>
      <c r="K45" s="90"/>
    </row>
    <row r="46" spans="2:21" ht="33.75" customHeight="1" x14ac:dyDescent="0.2">
      <c r="B46" s="267"/>
      <c r="C46" s="268"/>
      <c r="D46" s="268"/>
      <c r="E46" s="268"/>
      <c r="F46" s="268"/>
      <c r="G46" s="268"/>
      <c r="H46" s="268"/>
      <c r="I46" s="269"/>
      <c r="J46" s="90"/>
      <c r="K46" s="90"/>
    </row>
    <row r="47" spans="2:21" ht="33.75" customHeight="1" x14ac:dyDescent="0.2">
      <c r="B47" s="267"/>
      <c r="C47" s="268"/>
      <c r="D47" s="268"/>
      <c r="E47" s="268"/>
      <c r="F47" s="268"/>
      <c r="G47" s="268"/>
      <c r="H47" s="268"/>
      <c r="I47" s="269"/>
      <c r="J47" s="90"/>
      <c r="K47" s="90"/>
    </row>
    <row r="48" spans="2:21" ht="16.5" customHeight="1" x14ac:dyDescent="0.2">
      <c r="B48" s="270"/>
      <c r="C48" s="271"/>
      <c r="D48" s="271"/>
      <c r="E48" s="271"/>
      <c r="F48" s="271"/>
      <c r="G48" s="271"/>
      <c r="H48" s="271"/>
      <c r="I48" s="272"/>
      <c r="J48" s="91"/>
      <c r="K48" s="91"/>
    </row>
    <row r="49" spans="2:21" s="5" customFormat="1" ht="66.75" customHeight="1" x14ac:dyDescent="0.2">
      <c r="B49" s="64" t="s">
        <v>99</v>
      </c>
      <c r="C49" s="273" t="s">
        <v>245</v>
      </c>
      <c r="D49" s="273"/>
      <c r="E49" s="273"/>
      <c r="F49" s="273"/>
      <c r="G49" s="273"/>
      <c r="H49" s="273"/>
      <c r="I49" s="274"/>
      <c r="J49" s="92"/>
      <c r="K49" s="92"/>
      <c r="L49" s="4"/>
      <c r="M49" s="4"/>
      <c r="N49" s="4"/>
      <c r="O49" s="4"/>
      <c r="P49" s="4"/>
      <c r="Q49" s="4"/>
      <c r="R49" s="4"/>
      <c r="S49" s="4"/>
      <c r="T49" s="4"/>
      <c r="U49" s="4"/>
    </row>
    <row r="50" spans="2:21" s="5" customFormat="1" ht="42" customHeight="1" x14ac:dyDescent="0.2">
      <c r="B50" s="64" t="s">
        <v>100</v>
      </c>
      <c r="C50" s="251"/>
      <c r="D50" s="252"/>
      <c r="E50" s="252"/>
      <c r="F50" s="252"/>
      <c r="G50" s="252"/>
      <c r="H50" s="252"/>
      <c r="I50" s="253"/>
      <c r="J50" s="92"/>
      <c r="K50" s="92"/>
      <c r="L50" s="4"/>
      <c r="M50" s="4"/>
      <c r="N50" s="4"/>
      <c r="O50" s="4"/>
      <c r="P50" s="4"/>
      <c r="Q50" s="4"/>
      <c r="R50" s="4"/>
      <c r="S50" s="4"/>
      <c r="T50" s="4"/>
      <c r="U50" s="4"/>
    </row>
    <row r="51" spans="2:21" s="5" customFormat="1" ht="34.5" customHeight="1" x14ac:dyDescent="0.2">
      <c r="B51" s="93" t="s">
        <v>101</v>
      </c>
      <c r="C51" s="254" t="s">
        <v>233</v>
      </c>
      <c r="D51" s="254"/>
      <c r="E51" s="254"/>
      <c r="F51" s="254"/>
      <c r="G51" s="254"/>
      <c r="H51" s="254"/>
      <c r="I51" s="255"/>
      <c r="J51" s="92"/>
      <c r="K51" s="92"/>
      <c r="L51" s="4"/>
      <c r="M51" s="4"/>
      <c r="N51" s="4"/>
      <c r="O51" s="4"/>
      <c r="P51" s="4"/>
      <c r="Q51" s="4"/>
      <c r="R51" s="4"/>
      <c r="S51" s="4"/>
      <c r="T51" s="4"/>
      <c r="U51" s="4"/>
    </row>
    <row r="52" spans="2:21" s="5" customFormat="1" ht="29.25" customHeight="1" x14ac:dyDescent="0.2">
      <c r="B52" s="256" t="s">
        <v>103</v>
      </c>
      <c r="C52" s="257"/>
      <c r="D52" s="257"/>
      <c r="E52" s="257"/>
      <c r="F52" s="257"/>
      <c r="G52" s="257"/>
      <c r="H52" s="257"/>
      <c r="I52" s="258"/>
      <c r="J52" s="92"/>
      <c r="K52" s="92"/>
      <c r="L52" s="4"/>
      <c r="M52" s="4"/>
      <c r="N52" s="4"/>
      <c r="O52" s="4"/>
      <c r="P52" s="4"/>
      <c r="Q52" s="4"/>
      <c r="R52" s="4"/>
      <c r="S52" s="4"/>
      <c r="T52" s="4"/>
      <c r="U52" s="4"/>
    </row>
    <row r="53" spans="2:21" s="5" customFormat="1" ht="33" customHeight="1" x14ac:dyDescent="0.2">
      <c r="B53" s="244" t="s">
        <v>104</v>
      </c>
      <c r="C53" s="19" t="s">
        <v>105</v>
      </c>
      <c r="D53" s="246" t="s">
        <v>106</v>
      </c>
      <c r="E53" s="246"/>
      <c r="F53" s="246"/>
      <c r="G53" s="246" t="s">
        <v>107</v>
      </c>
      <c r="H53" s="246"/>
      <c r="I53" s="247"/>
      <c r="J53" s="94"/>
      <c r="K53" s="94"/>
      <c r="L53" s="4"/>
      <c r="M53" s="4"/>
      <c r="N53" s="4"/>
      <c r="O53" s="4"/>
      <c r="P53" s="4"/>
      <c r="Q53" s="4"/>
      <c r="R53" s="4"/>
      <c r="S53" s="4"/>
      <c r="T53" s="4"/>
      <c r="U53" s="4"/>
    </row>
    <row r="54" spans="2:21" s="5" customFormat="1" ht="61.9" customHeight="1" x14ac:dyDescent="0.2">
      <c r="B54" s="245"/>
      <c r="C54" s="95">
        <v>43524</v>
      </c>
      <c r="D54" s="231" t="s">
        <v>198</v>
      </c>
      <c r="E54" s="231"/>
      <c r="F54" s="231"/>
      <c r="G54" s="248" t="s">
        <v>232</v>
      </c>
      <c r="H54" s="248"/>
      <c r="I54" s="249"/>
      <c r="J54" s="94"/>
      <c r="K54" s="94"/>
      <c r="L54" s="4"/>
      <c r="M54" s="4"/>
      <c r="N54" s="4"/>
      <c r="O54" s="4"/>
      <c r="P54" s="4"/>
      <c r="Q54" s="4"/>
      <c r="R54" s="4"/>
      <c r="S54" s="4"/>
      <c r="T54" s="4"/>
      <c r="U54" s="4"/>
    </row>
    <row r="55" spans="2:21" s="5" customFormat="1" ht="12" x14ac:dyDescent="0.2">
      <c r="B55" s="96"/>
      <c r="C55" s="97"/>
      <c r="D55" s="223"/>
      <c r="E55" s="223"/>
      <c r="F55" s="223"/>
      <c r="G55" s="224"/>
      <c r="H55" s="224"/>
      <c r="I55" s="225"/>
      <c r="J55" s="94"/>
      <c r="K55" s="94"/>
      <c r="L55" s="4"/>
      <c r="M55" s="4"/>
      <c r="N55" s="4"/>
      <c r="O55" s="4"/>
      <c r="P55" s="4"/>
      <c r="Q55" s="4"/>
      <c r="R55" s="4"/>
      <c r="S55" s="4"/>
      <c r="T55" s="4"/>
      <c r="U55" s="4"/>
    </row>
    <row r="56" spans="2:21" s="5" customFormat="1" ht="12" x14ac:dyDescent="0.2">
      <c r="B56" s="96"/>
      <c r="C56" s="97"/>
      <c r="D56" s="223"/>
      <c r="E56" s="223"/>
      <c r="F56" s="223"/>
      <c r="G56" s="224"/>
      <c r="H56" s="224"/>
      <c r="I56" s="225"/>
      <c r="J56" s="94"/>
      <c r="K56" s="94"/>
      <c r="L56" s="4"/>
      <c r="M56" s="4"/>
      <c r="N56" s="4"/>
      <c r="O56" s="4"/>
      <c r="P56" s="4"/>
      <c r="Q56" s="4"/>
      <c r="R56" s="4"/>
      <c r="S56" s="4"/>
      <c r="T56" s="4"/>
      <c r="U56" s="4"/>
    </row>
    <row r="57" spans="2:21" s="5" customFormat="1" ht="41.25" customHeight="1" x14ac:dyDescent="0.2">
      <c r="B57" s="93" t="s">
        <v>108</v>
      </c>
      <c r="C57" s="226" t="s">
        <v>150</v>
      </c>
      <c r="D57" s="227"/>
      <c r="E57" s="228" t="s">
        <v>109</v>
      </c>
      <c r="F57" s="228"/>
      <c r="G57" s="229" t="s">
        <v>151</v>
      </c>
      <c r="H57" s="229"/>
      <c r="I57" s="230"/>
      <c r="J57" s="98"/>
      <c r="K57" s="98"/>
      <c r="L57" s="4"/>
      <c r="M57" s="4"/>
      <c r="N57" s="4"/>
      <c r="O57" s="4"/>
      <c r="P57" s="4"/>
      <c r="Q57" s="4"/>
      <c r="R57" s="4"/>
      <c r="S57" s="4"/>
      <c r="T57" s="4"/>
      <c r="U57" s="4"/>
    </row>
    <row r="58" spans="2:21" s="5" customFormat="1" ht="41.25" customHeight="1" x14ac:dyDescent="0.2">
      <c r="B58" s="93" t="s">
        <v>110</v>
      </c>
      <c r="C58" s="231" t="s">
        <v>235</v>
      </c>
      <c r="D58" s="231"/>
      <c r="E58" s="232" t="s">
        <v>111</v>
      </c>
      <c r="F58" s="232"/>
      <c r="G58" s="229" t="s">
        <v>152</v>
      </c>
      <c r="H58" s="229"/>
      <c r="I58" s="230"/>
      <c r="J58" s="99"/>
      <c r="K58" s="99"/>
      <c r="L58" s="4"/>
      <c r="M58" s="4"/>
      <c r="N58" s="4"/>
      <c r="O58" s="4"/>
      <c r="P58" s="4"/>
      <c r="Q58" s="4"/>
      <c r="R58" s="4"/>
      <c r="S58" s="4"/>
      <c r="T58" s="4"/>
      <c r="U58" s="4"/>
    </row>
    <row r="59" spans="2:21" s="5" customFormat="1" ht="41.25" customHeight="1" x14ac:dyDescent="0.2">
      <c r="B59" s="93" t="s">
        <v>112</v>
      </c>
      <c r="C59" s="231"/>
      <c r="D59" s="231"/>
      <c r="E59" s="233" t="s">
        <v>113</v>
      </c>
      <c r="F59" s="234"/>
      <c r="G59" s="237"/>
      <c r="H59" s="238"/>
      <c r="I59" s="239"/>
      <c r="J59" s="99"/>
      <c r="K59" s="99"/>
      <c r="L59" s="4"/>
      <c r="M59" s="4"/>
      <c r="N59" s="4"/>
      <c r="O59" s="4"/>
      <c r="P59" s="4"/>
      <c r="Q59" s="4"/>
      <c r="R59" s="4"/>
      <c r="S59" s="4"/>
      <c r="T59" s="4"/>
      <c r="U59" s="4"/>
    </row>
    <row r="60" spans="2:21" s="5" customFormat="1" ht="41.25" customHeight="1" thickBot="1" x14ac:dyDescent="0.25">
      <c r="B60" s="100" t="s">
        <v>114</v>
      </c>
      <c r="C60" s="243"/>
      <c r="D60" s="243"/>
      <c r="E60" s="235"/>
      <c r="F60" s="236"/>
      <c r="G60" s="240"/>
      <c r="H60" s="241"/>
      <c r="I60" s="242"/>
      <c r="J60" s="99"/>
      <c r="K60" s="99"/>
      <c r="L60" s="4"/>
      <c r="M60" s="4"/>
      <c r="N60" s="4"/>
      <c r="O60" s="4"/>
      <c r="P60" s="4"/>
      <c r="Q60" s="4"/>
      <c r="R60" s="4"/>
      <c r="S60" s="4"/>
      <c r="T60" s="4"/>
      <c r="U60" s="4"/>
    </row>
    <row r="61" spans="2:21" x14ac:dyDescent="0.2">
      <c r="B61" s="24"/>
      <c r="C61" s="25"/>
      <c r="D61" s="25"/>
      <c r="E61" s="26"/>
      <c r="F61" s="26"/>
      <c r="G61" s="27"/>
      <c r="H61" s="28"/>
      <c r="I61" s="25"/>
      <c r="J61" s="101"/>
      <c r="K61" s="101"/>
    </row>
    <row r="62" spans="2:21" x14ac:dyDescent="0.2">
      <c r="B62" s="24"/>
      <c r="C62" s="25"/>
      <c r="D62" s="25"/>
      <c r="E62" s="26"/>
      <c r="F62" s="26"/>
      <c r="G62" s="27"/>
      <c r="H62" s="28"/>
      <c r="I62" s="25"/>
      <c r="J62" s="101"/>
      <c r="K62" s="101"/>
    </row>
    <row r="63" spans="2:21" x14ac:dyDescent="0.2">
      <c r="B63" s="24"/>
      <c r="C63" s="25"/>
      <c r="D63" s="25"/>
      <c r="E63" s="26"/>
      <c r="F63" s="26"/>
      <c r="G63" s="27"/>
      <c r="H63" s="28"/>
      <c r="I63" s="25"/>
      <c r="J63" s="101"/>
      <c r="K63" s="101"/>
    </row>
    <row r="64" spans="2:21" x14ac:dyDescent="0.2">
      <c r="B64" s="24"/>
      <c r="C64" s="25"/>
      <c r="D64" s="25"/>
      <c r="E64" s="26"/>
      <c r="F64" s="26"/>
      <c r="G64" s="27"/>
      <c r="H64" s="28"/>
      <c r="I64" s="25"/>
      <c r="J64" s="101"/>
      <c r="K64" s="101"/>
    </row>
    <row r="65" spans="2:11" x14ac:dyDescent="0.2">
      <c r="B65" s="24"/>
      <c r="C65" s="25"/>
      <c r="D65" s="25"/>
      <c r="E65" s="26"/>
      <c r="F65" s="26"/>
      <c r="G65" s="27"/>
      <c r="H65" s="28"/>
      <c r="I65" s="25"/>
      <c r="J65" s="101"/>
      <c r="K65" s="101"/>
    </row>
  </sheetData>
  <mergeCells count="9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F30:F32"/>
    <mergeCell ref="G30:G32"/>
    <mergeCell ref="H30:H32"/>
    <mergeCell ref="I30:I32"/>
    <mergeCell ref="E30:E41"/>
    <mergeCell ref="J30:J32"/>
    <mergeCell ref="C33:C35"/>
    <mergeCell ref="D33:D35"/>
    <mergeCell ref="F33:F35"/>
    <mergeCell ref="G33:G35"/>
    <mergeCell ref="H33:H35"/>
    <mergeCell ref="I33:I35"/>
    <mergeCell ref="J33:J35"/>
    <mergeCell ref="C36:C38"/>
    <mergeCell ref="D36:D38"/>
    <mergeCell ref="F36:F38"/>
    <mergeCell ref="G36:G38"/>
    <mergeCell ref="H36:H38"/>
    <mergeCell ref="I36:I38"/>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27559055118110237" right="0.31496062992125984" top="0.41" bottom="0.55118110236220474" header="0.31496062992125984" footer="0.31496062992125984"/>
  <pageSetup scale="59" orientation="portrait" r:id="rId1"/>
  <rowBreaks count="1" manualBreakCount="1">
    <brk id="41" max="8" man="1"/>
  </rowBreaks>
  <colBreaks count="1" manualBreakCount="1">
    <brk id="9" max="57"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workbookViewId="0">
      <selection activeCell="K14" sqref="K14"/>
    </sheetView>
  </sheetViews>
  <sheetFormatPr baseColWidth="10" defaultRowHeight="15" x14ac:dyDescent="0.25"/>
  <cols>
    <col min="1" max="1" width="1.28515625" customWidth="1"/>
    <col min="2" max="2" width="30.28515625" style="135" customWidth="1"/>
    <col min="3" max="3" width="31.28515625" customWidth="1"/>
    <col min="4" max="4" width="19.5703125" customWidth="1"/>
    <col min="5" max="5" width="5.85546875" customWidth="1"/>
    <col min="6" max="6" width="29.42578125"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60"/>
      <c r="B1" s="336"/>
      <c r="C1" s="339" t="s">
        <v>230</v>
      </c>
      <c r="D1" s="340"/>
      <c r="E1" s="340"/>
      <c r="F1" s="340"/>
      <c r="G1" s="340"/>
      <c r="H1" s="340"/>
      <c r="I1" s="340"/>
      <c r="J1" s="341"/>
      <c r="K1" s="160"/>
      <c r="L1" s="160"/>
      <c r="M1" s="160"/>
      <c r="N1" s="160"/>
      <c r="O1" s="160"/>
      <c r="P1" s="160"/>
      <c r="Q1" s="160"/>
      <c r="R1" s="160"/>
      <c r="S1" s="160"/>
    </row>
    <row r="2" spans="1:19" ht="26.25" customHeight="1" thickBot="1" x14ac:dyDescent="0.3">
      <c r="A2" s="160"/>
      <c r="B2" s="337"/>
      <c r="C2" s="342" t="s">
        <v>1</v>
      </c>
      <c r="D2" s="343"/>
      <c r="E2" s="343"/>
      <c r="F2" s="343"/>
      <c r="G2" s="343"/>
      <c r="H2" s="343"/>
      <c r="I2" s="343"/>
      <c r="J2" s="344"/>
      <c r="K2" s="160"/>
      <c r="L2" s="160"/>
      <c r="M2" s="160"/>
      <c r="N2" s="160"/>
      <c r="O2" s="160"/>
      <c r="P2" s="160"/>
      <c r="Q2" s="160"/>
      <c r="R2" s="160"/>
      <c r="S2" s="160"/>
    </row>
    <row r="3" spans="1:19" ht="26.25" customHeight="1" thickBot="1" x14ac:dyDescent="0.3">
      <c r="A3" s="160"/>
      <c r="B3" s="337"/>
      <c r="C3" s="342" t="s">
        <v>163</v>
      </c>
      <c r="D3" s="343"/>
      <c r="E3" s="343"/>
      <c r="F3" s="343"/>
      <c r="G3" s="343"/>
      <c r="H3" s="343"/>
      <c r="I3" s="343"/>
      <c r="J3" s="344"/>
      <c r="K3" s="160"/>
      <c r="L3" s="160"/>
      <c r="M3" s="160"/>
      <c r="N3" s="160"/>
      <c r="O3" s="160"/>
      <c r="P3" s="160"/>
      <c r="Q3" s="160"/>
      <c r="R3" s="160"/>
      <c r="S3" s="160"/>
    </row>
    <row r="4" spans="1:19" ht="26.25" customHeight="1" thickBot="1" x14ac:dyDescent="0.3">
      <c r="A4" s="160"/>
      <c r="B4" s="338"/>
      <c r="C4" s="342" t="s">
        <v>211</v>
      </c>
      <c r="D4" s="343"/>
      <c r="E4" s="343"/>
      <c r="F4" s="343"/>
      <c r="G4" s="343"/>
      <c r="H4" s="345" t="s">
        <v>210</v>
      </c>
      <c r="I4" s="346"/>
      <c r="J4" s="347"/>
      <c r="K4" s="160"/>
      <c r="L4" s="160"/>
      <c r="M4" s="160"/>
      <c r="N4" s="160"/>
      <c r="O4" s="160"/>
      <c r="P4" s="160"/>
      <c r="Q4" s="160"/>
      <c r="R4" s="160"/>
      <c r="S4" s="160"/>
    </row>
    <row r="5" spans="1:19" ht="15.75" thickBot="1" x14ac:dyDescent="0.3">
      <c r="B5" s="113"/>
      <c r="C5" s="114"/>
      <c r="D5" s="114"/>
      <c r="E5" s="114"/>
      <c r="F5" s="114"/>
      <c r="G5" s="114"/>
      <c r="H5" s="114"/>
      <c r="I5" s="114"/>
      <c r="J5" s="115"/>
    </row>
    <row r="6" spans="1:19" ht="36.75" thickBot="1" x14ac:dyDescent="0.3">
      <c r="B6" s="116" t="s">
        <v>164</v>
      </c>
      <c r="C6" s="352" t="s">
        <v>192</v>
      </c>
      <c r="D6" s="353"/>
      <c r="E6" s="354"/>
      <c r="F6" s="117"/>
      <c r="G6" s="114"/>
      <c r="H6" s="114"/>
      <c r="I6" s="114"/>
      <c r="J6" s="115"/>
    </row>
    <row r="7" spans="1:19" ht="21.75" customHeight="1" thickBot="1" x14ac:dyDescent="0.3">
      <c r="B7" s="118" t="s">
        <v>116</v>
      </c>
      <c r="C7" s="355" t="s">
        <v>190</v>
      </c>
      <c r="D7" s="356"/>
      <c r="E7" s="357"/>
      <c r="F7" s="117"/>
      <c r="G7" s="114"/>
      <c r="H7" s="114"/>
      <c r="I7" s="114"/>
      <c r="J7" s="115"/>
    </row>
    <row r="8" spans="1:19" ht="24" customHeight="1" thickBot="1" x14ac:dyDescent="0.3">
      <c r="B8" s="118" t="s">
        <v>165</v>
      </c>
      <c r="C8" s="358" t="s">
        <v>193</v>
      </c>
      <c r="D8" s="359"/>
      <c r="E8" s="360"/>
      <c r="F8" s="119"/>
      <c r="G8" s="114"/>
      <c r="H8" s="114"/>
      <c r="I8" s="114"/>
      <c r="J8" s="115"/>
    </row>
    <row r="9" spans="1:19" ht="19.5" customHeight="1" thickBot="1" x14ac:dyDescent="0.3">
      <c r="B9" s="118" t="s">
        <v>166</v>
      </c>
      <c r="C9" s="361" t="s">
        <v>167</v>
      </c>
      <c r="D9" s="362"/>
      <c r="E9" s="363"/>
      <c r="F9" s="117"/>
      <c r="G9" s="114"/>
      <c r="H9" s="114"/>
      <c r="I9" s="114"/>
      <c r="J9" s="115"/>
    </row>
    <row r="10" spans="1:19" ht="52.5" customHeight="1" thickBot="1" x14ac:dyDescent="0.3">
      <c r="B10" s="118" t="s">
        <v>168</v>
      </c>
      <c r="C10" s="364" t="str">
        <f>+'HV 1'!F9</f>
        <v xml:space="preserve">1. Impulsar procesalmente el 70% de las investigaciones administrativas por infracción a las normas de transporte público que se encuentren en trámite al  31 de diciembre de la vigencia inmediatamente anterior. </v>
      </c>
      <c r="D10" s="365"/>
      <c r="E10" s="366"/>
      <c r="F10" s="117"/>
      <c r="G10" s="114"/>
      <c r="H10" s="114"/>
      <c r="I10" s="114"/>
      <c r="J10" s="115"/>
    </row>
    <row r="12" spans="1:19" x14ac:dyDescent="0.25">
      <c r="B12" s="367" t="s">
        <v>183</v>
      </c>
      <c r="C12" s="368"/>
      <c r="D12" s="368"/>
      <c r="E12" s="368"/>
      <c r="F12" s="368"/>
      <c r="G12" s="368"/>
      <c r="H12" s="369"/>
      <c r="I12" s="348" t="s">
        <v>169</v>
      </c>
      <c r="J12" s="349"/>
      <c r="K12" s="349"/>
    </row>
    <row r="13" spans="1:19" s="122" customFormat="1" ht="45" x14ac:dyDescent="0.25">
      <c r="B13" s="120" t="s">
        <v>170</v>
      </c>
      <c r="C13" s="120" t="s">
        <v>171</v>
      </c>
      <c r="D13" s="120" t="s">
        <v>172</v>
      </c>
      <c r="E13" s="120" t="s">
        <v>173</v>
      </c>
      <c r="F13" s="120" t="s">
        <v>174</v>
      </c>
      <c r="G13" s="120" t="s">
        <v>175</v>
      </c>
      <c r="H13" s="120" t="s">
        <v>176</v>
      </c>
      <c r="I13" s="121" t="s">
        <v>177</v>
      </c>
      <c r="J13" s="121" t="s">
        <v>178</v>
      </c>
      <c r="K13" s="121" t="s">
        <v>179</v>
      </c>
    </row>
    <row r="14" spans="1:19" ht="125.25" customHeight="1" x14ac:dyDescent="0.25">
      <c r="B14" s="137">
        <v>1</v>
      </c>
      <c r="C14" s="162" t="s">
        <v>234</v>
      </c>
      <c r="D14" s="139" t="s">
        <v>181</v>
      </c>
      <c r="E14" s="123">
        <v>1</v>
      </c>
      <c r="F14" s="124" t="s">
        <v>11</v>
      </c>
      <c r="G14" s="125" t="s">
        <v>181</v>
      </c>
      <c r="H14" s="126">
        <v>43800</v>
      </c>
      <c r="I14" s="125" t="s">
        <v>181</v>
      </c>
      <c r="J14" s="127">
        <v>43617</v>
      </c>
      <c r="K14" s="456" t="s">
        <v>244</v>
      </c>
    </row>
    <row r="15" spans="1:19" ht="15" customHeight="1" x14ac:dyDescent="0.25">
      <c r="B15" s="350" t="s">
        <v>182</v>
      </c>
      <c r="C15" s="351"/>
      <c r="D15" s="129">
        <f>SUM(D11:D14)</f>
        <v>0</v>
      </c>
      <c r="E15" s="130">
        <f>SUM(E14:E14)</f>
        <v>1</v>
      </c>
      <c r="F15" s="131"/>
      <c r="G15" s="129">
        <f>SUM(G11:G14)</f>
        <v>0</v>
      </c>
      <c r="H15" s="132"/>
      <c r="I15" s="133">
        <f>+SUM(I14:I14)</f>
        <v>0</v>
      </c>
      <c r="J15" s="134"/>
      <c r="K15" s="134"/>
    </row>
    <row r="17" spans="8:9" x14ac:dyDescent="0.25">
      <c r="H17" s="136"/>
    </row>
    <row r="18" spans="8:9" x14ac:dyDescent="0.25">
      <c r="H18" s="136"/>
      <c r="I18" s="136"/>
    </row>
    <row r="19" spans="8:9" x14ac:dyDescent="0.25">
      <c r="H19" s="136"/>
    </row>
    <row r="20" spans="8:9" x14ac:dyDescent="0.25">
      <c r="H20" s="136"/>
    </row>
    <row r="21" spans="8:9" x14ac:dyDescent="0.25">
      <c r="H21" s="136"/>
    </row>
    <row r="22" spans="8:9" x14ac:dyDescent="0.25">
      <c r="H22" s="136"/>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13" zoomScale="80" zoomScaleNormal="80" zoomScaleSheetLayoutView="100" workbookViewId="0">
      <selection activeCell="M43" sqref="M43"/>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8.140625" style="3" customWidth="1"/>
    <col min="8" max="8" width="20.5703125" style="2" customWidth="1"/>
    <col min="9" max="9" width="22.42578125" style="2" customWidth="1"/>
    <col min="10" max="11" width="22.42578125" style="56"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8.140625"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8.140625"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8.140625"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8.140625"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8.140625"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8.140625"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8.140625"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8.140625"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8.140625"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8.140625"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8.140625"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8.140625"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8.140625"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8.140625"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8.140625"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8.140625"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8.140625"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8.140625"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8.140625"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8.140625"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8.140625"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8.140625"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8.140625"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8.140625"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8.140625"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8.140625"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8.140625"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8.140625"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8.140625"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8.140625"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8.140625"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8.140625"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8.140625"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8.140625"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8.140625"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8.140625"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8.140625"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8.140625"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8.140625"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8.140625"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8.140625"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8.140625"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8.140625"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8.140625"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8.140625"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8.140625"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8.140625"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8.140625"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8.140625"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8.140625"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8.140625"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8.140625"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8.140625"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8.140625"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8.140625"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8.140625"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8.140625"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8.140625"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8.140625"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8.140625"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8.140625"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8.140625"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8.140625" style="2" customWidth="1"/>
    <col min="16136" max="16136" width="20.5703125" style="2" customWidth="1"/>
    <col min="16137" max="16139" width="22.42578125" style="2" customWidth="1"/>
    <col min="16140" max="16384" width="11.42578125" style="2"/>
  </cols>
  <sheetData>
    <row r="1" spans="1:21" ht="6" customHeight="1" x14ac:dyDescent="0.2"/>
    <row r="2" spans="1:21" s="158" customFormat="1" ht="31.5" customHeight="1" x14ac:dyDescent="0.2">
      <c r="A2" s="2"/>
      <c r="B2" s="219"/>
      <c r="C2" s="220" t="s">
        <v>229</v>
      </c>
      <c r="D2" s="220"/>
      <c r="E2" s="220"/>
      <c r="F2" s="220"/>
      <c r="G2" s="220"/>
      <c r="H2" s="220"/>
      <c r="I2" s="220"/>
      <c r="J2" s="155"/>
      <c r="K2" s="156"/>
      <c r="L2" s="156"/>
      <c r="M2" s="157"/>
      <c r="N2" s="157"/>
      <c r="O2" s="157"/>
    </row>
    <row r="3" spans="1:21" s="158" customFormat="1" ht="19.5" customHeight="1" x14ac:dyDescent="0.2">
      <c r="A3" s="2"/>
      <c r="B3" s="219"/>
      <c r="C3" s="221" t="s">
        <v>1</v>
      </c>
      <c r="D3" s="221"/>
      <c r="E3" s="221"/>
      <c r="F3" s="221"/>
      <c r="G3" s="221"/>
      <c r="H3" s="221"/>
      <c r="I3" s="221"/>
      <c r="J3" s="155"/>
      <c r="K3" s="156"/>
      <c r="L3" s="159" t="s">
        <v>0</v>
      </c>
      <c r="M3" s="156"/>
      <c r="N3" s="156"/>
      <c r="O3" s="156"/>
    </row>
    <row r="4" spans="1:21" s="158" customFormat="1" ht="19.5" customHeight="1" x14ac:dyDescent="0.2">
      <c r="A4" s="2"/>
      <c r="B4" s="219"/>
      <c r="C4" s="221" t="s">
        <v>3</v>
      </c>
      <c r="D4" s="221"/>
      <c r="E4" s="221"/>
      <c r="F4" s="221"/>
      <c r="G4" s="221"/>
      <c r="H4" s="221"/>
      <c r="I4" s="221"/>
      <c r="J4" s="155"/>
      <c r="K4" s="156"/>
      <c r="L4" s="159" t="s">
        <v>2</v>
      </c>
      <c r="M4" s="156"/>
      <c r="N4" s="156"/>
      <c r="O4" s="156"/>
    </row>
    <row r="5" spans="1:21" s="158" customFormat="1" ht="19.5" customHeight="1" x14ac:dyDescent="0.2">
      <c r="A5" s="2"/>
      <c r="B5" s="219"/>
      <c r="C5" s="221" t="s">
        <v>5</v>
      </c>
      <c r="D5" s="221"/>
      <c r="E5" s="221"/>
      <c r="F5" s="221"/>
      <c r="G5" s="222" t="s">
        <v>210</v>
      </c>
      <c r="H5" s="222"/>
      <c r="I5" s="222"/>
      <c r="J5" s="155"/>
      <c r="K5" s="156"/>
      <c r="L5" s="159" t="s">
        <v>4</v>
      </c>
      <c r="M5" s="156"/>
      <c r="N5" s="156"/>
      <c r="O5" s="156"/>
    </row>
    <row r="6" spans="1:21" ht="23.25" customHeight="1" x14ac:dyDescent="0.2">
      <c r="B6" s="394" t="s">
        <v>6</v>
      </c>
      <c r="C6" s="395"/>
      <c r="D6" s="395"/>
      <c r="E6" s="395"/>
      <c r="F6" s="395"/>
      <c r="G6" s="395"/>
      <c r="H6" s="395"/>
      <c r="I6" s="396"/>
      <c r="J6" s="58"/>
      <c r="K6" s="58"/>
    </row>
    <row r="7" spans="1:21" ht="24" customHeight="1" x14ac:dyDescent="0.2">
      <c r="B7" s="264" t="s">
        <v>7</v>
      </c>
      <c r="C7" s="265"/>
      <c r="D7" s="265"/>
      <c r="E7" s="265"/>
      <c r="F7" s="265"/>
      <c r="G7" s="265"/>
      <c r="H7" s="265"/>
      <c r="I7" s="266"/>
      <c r="J7" s="59"/>
      <c r="K7" s="59"/>
    </row>
    <row r="8" spans="1:21" s="5" customFormat="1" ht="24" customHeight="1" x14ac:dyDescent="0.2">
      <c r="B8" s="256" t="s">
        <v>8</v>
      </c>
      <c r="C8" s="257"/>
      <c r="D8" s="257"/>
      <c r="E8" s="257"/>
      <c r="F8" s="257"/>
      <c r="G8" s="257"/>
      <c r="H8" s="257"/>
      <c r="I8" s="258"/>
      <c r="J8" s="81"/>
      <c r="K8" s="81"/>
      <c r="L8" s="4"/>
      <c r="M8" s="4"/>
      <c r="N8" s="6" t="s">
        <v>9</v>
      </c>
      <c r="O8" s="4"/>
      <c r="P8" s="4"/>
      <c r="Q8" s="4"/>
      <c r="R8" s="4"/>
      <c r="S8" s="4"/>
      <c r="T8" s="4"/>
      <c r="U8" s="4"/>
    </row>
    <row r="9" spans="1:21" s="5" customFormat="1" ht="76.5" customHeight="1" x14ac:dyDescent="0.2">
      <c r="B9" s="61" t="s">
        <v>10</v>
      </c>
      <c r="C9" s="62">
        <v>2</v>
      </c>
      <c r="D9" s="335" t="s">
        <v>12</v>
      </c>
      <c r="E9" s="335"/>
      <c r="F9" s="309" t="s">
        <v>200</v>
      </c>
      <c r="G9" s="310"/>
      <c r="H9" s="310"/>
      <c r="I9" s="311"/>
      <c r="J9" s="63"/>
      <c r="K9" s="63"/>
      <c r="L9" s="4"/>
      <c r="M9" s="57" t="s">
        <v>13</v>
      </c>
      <c r="N9" s="6" t="s">
        <v>14</v>
      </c>
      <c r="O9" s="4"/>
      <c r="P9" s="4"/>
      <c r="Q9" s="4"/>
      <c r="R9" s="4"/>
      <c r="S9" s="4"/>
      <c r="T9" s="4"/>
      <c r="U9" s="4"/>
    </row>
    <row r="10" spans="1:21" s="5" customFormat="1" ht="30.75" customHeight="1" x14ac:dyDescent="0.2">
      <c r="B10" s="64" t="s">
        <v>15</v>
      </c>
      <c r="C10" s="9" t="s">
        <v>16</v>
      </c>
      <c r="D10" s="328" t="s">
        <v>17</v>
      </c>
      <c r="E10" s="329"/>
      <c r="F10" s="330" t="s">
        <v>185</v>
      </c>
      <c r="G10" s="397"/>
      <c r="H10" s="11" t="s">
        <v>18</v>
      </c>
      <c r="I10" s="65" t="s">
        <v>16</v>
      </c>
      <c r="J10" s="66"/>
      <c r="K10" s="66"/>
      <c r="L10" s="4"/>
      <c r="M10" s="57" t="s">
        <v>19</v>
      </c>
      <c r="N10" s="6" t="s">
        <v>20</v>
      </c>
      <c r="O10" s="4"/>
      <c r="P10" s="4"/>
      <c r="Q10" s="4"/>
      <c r="R10" s="4"/>
      <c r="S10" s="4"/>
      <c r="T10" s="4"/>
      <c r="U10" s="4"/>
    </row>
    <row r="11" spans="1:21" s="5" customFormat="1" ht="30.75" customHeight="1" x14ac:dyDescent="0.2">
      <c r="B11" s="64" t="s">
        <v>21</v>
      </c>
      <c r="C11" s="312" t="s">
        <v>11</v>
      </c>
      <c r="D11" s="313"/>
      <c r="E11" s="313"/>
      <c r="F11" s="314"/>
      <c r="G11" s="11" t="s">
        <v>22</v>
      </c>
      <c r="H11" s="315" t="s">
        <v>11</v>
      </c>
      <c r="I11" s="316"/>
      <c r="J11" s="67"/>
      <c r="K11" s="67"/>
      <c r="L11" s="4"/>
      <c r="M11" s="57" t="s">
        <v>23</v>
      </c>
      <c r="N11" s="6" t="s">
        <v>24</v>
      </c>
      <c r="O11" s="4"/>
      <c r="P11" s="4"/>
      <c r="Q11" s="4"/>
      <c r="R11" s="4"/>
      <c r="S11" s="4"/>
      <c r="T11" s="4"/>
      <c r="U11" s="4"/>
    </row>
    <row r="12" spans="1:21" s="5" customFormat="1" ht="30.75" customHeight="1" x14ac:dyDescent="0.2">
      <c r="B12" s="64" t="s">
        <v>25</v>
      </c>
      <c r="C12" s="317" t="s">
        <v>19</v>
      </c>
      <c r="D12" s="317"/>
      <c r="E12" s="317"/>
      <c r="F12" s="317"/>
      <c r="G12" s="11" t="s">
        <v>26</v>
      </c>
      <c r="H12" s="318" t="s">
        <v>197</v>
      </c>
      <c r="I12" s="319"/>
      <c r="J12" s="68"/>
      <c r="K12" s="68"/>
      <c r="L12" s="4"/>
      <c r="M12" s="69" t="s">
        <v>27</v>
      </c>
      <c r="N12" s="4"/>
      <c r="O12" s="4"/>
      <c r="P12" s="4"/>
      <c r="Q12" s="4"/>
      <c r="R12" s="4"/>
      <c r="S12" s="4"/>
      <c r="T12" s="4"/>
      <c r="U12" s="4"/>
    </row>
    <row r="13" spans="1:21" s="5" customFormat="1" ht="30.75" customHeight="1" x14ac:dyDescent="0.2">
      <c r="B13" s="64" t="s">
        <v>28</v>
      </c>
      <c r="C13" s="320" t="s">
        <v>29</v>
      </c>
      <c r="D13" s="320"/>
      <c r="E13" s="320"/>
      <c r="F13" s="320"/>
      <c r="G13" s="320"/>
      <c r="H13" s="320"/>
      <c r="I13" s="321"/>
      <c r="J13" s="70"/>
      <c r="K13" s="70"/>
      <c r="L13" s="4"/>
      <c r="M13" s="69"/>
      <c r="N13" s="4"/>
      <c r="O13" s="4"/>
      <c r="P13" s="4"/>
      <c r="Q13" s="4"/>
      <c r="R13" s="4"/>
      <c r="S13" s="4"/>
      <c r="T13" s="4"/>
      <c r="U13" s="4"/>
    </row>
    <row r="14" spans="1:21" s="5" customFormat="1" ht="23.25" customHeight="1" x14ac:dyDescent="0.2">
      <c r="B14" s="64" t="s">
        <v>30</v>
      </c>
      <c r="C14" s="322" t="s">
        <v>11</v>
      </c>
      <c r="D14" s="323"/>
      <c r="E14" s="323"/>
      <c r="F14" s="323"/>
      <c r="G14" s="323"/>
      <c r="H14" s="323"/>
      <c r="I14" s="324"/>
      <c r="J14" s="66"/>
      <c r="K14" s="66"/>
      <c r="L14" s="4"/>
      <c r="M14" s="69"/>
      <c r="N14" s="6" t="s">
        <v>31</v>
      </c>
      <c r="O14" s="4"/>
      <c r="P14" s="4"/>
      <c r="Q14" s="4"/>
      <c r="R14" s="4"/>
      <c r="S14" s="4"/>
      <c r="T14" s="4"/>
      <c r="U14" s="4"/>
    </row>
    <row r="15" spans="1:21" s="5" customFormat="1" ht="45.75" customHeight="1" x14ac:dyDescent="0.2">
      <c r="B15" s="64" t="s">
        <v>32</v>
      </c>
      <c r="C15" s="309" t="s">
        <v>201</v>
      </c>
      <c r="D15" s="310"/>
      <c r="E15" s="310"/>
      <c r="F15" s="325"/>
      <c r="G15" s="11" t="s">
        <v>34</v>
      </c>
      <c r="H15" s="303" t="s">
        <v>35</v>
      </c>
      <c r="I15" s="304"/>
      <c r="J15" s="66"/>
      <c r="K15" s="66"/>
      <c r="L15" s="4"/>
      <c r="M15" s="69" t="s">
        <v>36</v>
      </c>
      <c r="N15" s="6" t="s">
        <v>16</v>
      </c>
      <c r="O15" s="4"/>
      <c r="P15" s="4"/>
      <c r="Q15" s="4"/>
      <c r="R15" s="4"/>
      <c r="S15" s="4"/>
      <c r="T15" s="4"/>
      <c r="U15" s="4"/>
    </row>
    <row r="16" spans="1:21" s="5" customFormat="1" ht="23.25" customHeight="1" x14ac:dyDescent="0.2">
      <c r="B16" s="64" t="s">
        <v>37</v>
      </c>
      <c r="C16" s="326" t="s">
        <v>143</v>
      </c>
      <c r="D16" s="327"/>
      <c r="E16" s="327"/>
      <c r="F16" s="327"/>
      <c r="G16" s="11" t="s">
        <v>39</v>
      </c>
      <c r="H16" s="303" t="s">
        <v>9</v>
      </c>
      <c r="I16" s="304"/>
      <c r="J16" s="66"/>
      <c r="K16" s="66"/>
      <c r="L16" s="4"/>
      <c r="M16" s="69" t="s">
        <v>40</v>
      </c>
      <c r="N16" s="4"/>
      <c r="O16" s="4"/>
      <c r="P16" s="4"/>
      <c r="Q16" s="4"/>
      <c r="R16" s="4"/>
      <c r="S16" s="4"/>
      <c r="T16" s="4"/>
      <c r="U16" s="4"/>
    </row>
    <row r="17" spans="2:21" s="5" customFormat="1" ht="53.25" customHeight="1" x14ac:dyDescent="0.2">
      <c r="B17" s="64" t="s">
        <v>41</v>
      </c>
      <c r="C17" s="309" t="s">
        <v>202</v>
      </c>
      <c r="D17" s="310"/>
      <c r="E17" s="310"/>
      <c r="F17" s="310"/>
      <c r="G17" s="310"/>
      <c r="H17" s="310"/>
      <c r="I17" s="311"/>
      <c r="J17" s="70"/>
      <c r="K17" s="70"/>
      <c r="L17" s="4"/>
      <c r="M17" s="69" t="s">
        <v>42</v>
      </c>
      <c r="N17" s="6" t="s">
        <v>43</v>
      </c>
      <c r="O17" s="4"/>
      <c r="P17" s="4"/>
      <c r="Q17" s="4"/>
      <c r="R17" s="4"/>
      <c r="S17" s="4"/>
      <c r="T17" s="4"/>
      <c r="U17" s="4"/>
    </row>
    <row r="18" spans="2:21" s="5" customFormat="1" ht="31.9" customHeight="1" x14ac:dyDescent="0.2">
      <c r="B18" s="64" t="s">
        <v>44</v>
      </c>
      <c r="C18" s="309" t="s">
        <v>187</v>
      </c>
      <c r="D18" s="310"/>
      <c r="E18" s="310"/>
      <c r="F18" s="310"/>
      <c r="G18" s="310"/>
      <c r="H18" s="310"/>
      <c r="I18" s="311"/>
      <c r="J18" s="71"/>
      <c r="K18" s="71"/>
      <c r="L18" s="4"/>
      <c r="M18" s="69" t="s">
        <v>46</v>
      </c>
      <c r="N18" s="6" t="s">
        <v>47</v>
      </c>
      <c r="O18" s="4"/>
      <c r="P18" s="4"/>
      <c r="Q18" s="4"/>
      <c r="R18" s="4"/>
      <c r="S18" s="4"/>
      <c r="T18" s="4"/>
      <c r="U18" s="4"/>
    </row>
    <row r="19" spans="2:21" s="5" customFormat="1" ht="25.5" customHeight="1" x14ac:dyDescent="0.2">
      <c r="B19" s="64" t="s">
        <v>48</v>
      </c>
      <c r="C19" s="392" t="s">
        <v>203</v>
      </c>
      <c r="D19" s="392"/>
      <c r="E19" s="392"/>
      <c r="F19" s="392"/>
      <c r="G19" s="392"/>
      <c r="H19" s="392"/>
      <c r="I19" s="393"/>
      <c r="J19" s="72"/>
      <c r="K19" s="72"/>
      <c r="L19" s="4"/>
      <c r="M19" s="69"/>
      <c r="N19" s="6" t="s">
        <v>50</v>
      </c>
      <c r="O19" s="4"/>
      <c r="P19" s="4"/>
      <c r="Q19" s="4"/>
      <c r="R19" s="4"/>
      <c r="S19" s="4"/>
      <c r="T19" s="4"/>
      <c r="U19" s="4"/>
    </row>
    <row r="20" spans="2:21" s="5" customFormat="1" ht="30" customHeight="1" x14ac:dyDescent="0.2">
      <c r="B20" s="64" t="s">
        <v>51</v>
      </c>
      <c r="C20" s="296" t="s">
        <v>52</v>
      </c>
      <c r="D20" s="296"/>
      <c r="E20" s="296"/>
      <c r="F20" s="296"/>
      <c r="G20" s="296"/>
      <c r="H20" s="296"/>
      <c r="I20" s="297"/>
      <c r="J20" s="73"/>
      <c r="K20" s="73"/>
      <c r="L20" s="4"/>
      <c r="M20" s="69" t="s">
        <v>35</v>
      </c>
      <c r="N20" s="6" t="s">
        <v>53</v>
      </c>
      <c r="O20" s="4"/>
      <c r="P20" s="4"/>
      <c r="Q20" s="4"/>
      <c r="R20" s="4"/>
      <c r="S20" s="4"/>
      <c r="T20" s="4"/>
      <c r="U20" s="4"/>
    </row>
    <row r="21" spans="2:21" s="5" customFormat="1" ht="27.75" customHeight="1" x14ac:dyDescent="0.2">
      <c r="B21" s="298" t="s">
        <v>54</v>
      </c>
      <c r="C21" s="300" t="s">
        <v>55</v>
      </c>
      <c r="D21" s="300"/>
      <c r="E21" s="300"/>
      <c r="F21" s="301" t="s">
        <v>56</v>
      </c>
      <c r="G21" s="301"/>
      <c r="H21" s="301"/>
      <c r="I21" s="302"/>
      <c r="J21" s="74"/>
      <c r="K21" s="74"/>
      <c r="L21" s="4"/>
      <c r="M21" s="69" t="s">
        <v>57</v>
      </c>
      <c r="N21" s="6" t="s">
        <v>58</v>
      </c>
      <c r="O21" s="4"/>
      <c r="P21" s="4"/>
      <c r="Q21" s="4"/>
      <c r="R21" s="4"/>
      <c r="S21" s="4"/>
      <c r="T21" s="4"/>
      <c r="U21" s="4"/>
    </row>
    <row r="22" spans="2:21" s="5" customFormat="1" ht="50.25" customHeight="1" x14ac:dyDescent="0.2">
      <c r="B22" s="299"/>
      <c r="C22" s="294" t="s">
        <v>204</v>
      </c>
      <c r="D22" s="294"/>
      <c r="E22" s="294"/>
      <c r="F22" s="294" t="s">
        <v>205</v>
      </c>
      <c r="G22" s="294"/>
      <c r="H22" s="294"/>
      <c r="I22" s="295"/>
      <c r="J22" s="72"/>
      <c r="K22" s="72"/>
      <c r="L22" s="4"/>
      <c r="M22" s="69" t="s">
        <v>61</v>
      </c>
      <c r="N22" s="6" t="s">
        <v>62</v>
      </c>
      <c r="O22" s="4"/>
      <c r="P22" s="4"/>
      <c r="Q22" s="4"/>
      <c r="R22" s="4"/>
      <c r="S22" s="4"/>
      <c r="T22" s="4"/>
      <c r="U22" s="4"/>
    </row>
    <row r="23" spans="2:21" s="5" customFormat="1" ht="35.25" customHeight="1" x14ac:dyDescent="0.2">
      <c r="B23" s="64" t="s">
        <v>63</v>
      </c>
      <c r="C23" s="303" t="s">
        <v>147</v>
      </c>
      <c r="D23" s="303"/>
      <c r="E23" s="303"/>
      <c r="F23" s="303" t="s">
        <v>147</v>
      </c>
      <c r="G23" s="303"/>
      <c r="H23" s="303"/>
      <c r="I23" s="304"/>
      <c r="J23" s="66"/>
      <c r="K23" s="66"/>
      <c r="L23" s="4"/>
      <c r="M23" s="69"/>
      <c r="N23" s="6" t="s">
        <v>29</v>
      </c>
      <c r="O23" s="4"/>
      <c r="P23" s="4"/>
      <c r="Q23" s="4"/>
      <c r="R23" s="4"/>
      <c r="S23" s="4"/>
      <c r="T23" s="4"/>
      <c r="U23" s="4"/>
    </row>
    <row r="24" spans="2:21" s="5" customFormat="1" ht="96" customHeight="1" x14ac:dyDescent="0.2">
      <c r="B24" s="64" t="s">
        <v>65</v>
      </c>
      <c r="C24" s="305" t="s">
        <v>206</v>
      </c>
      <c r="D24" s="306"/>
      <c r="E24" s="307"/>
      <c r="F24" s="305" t="s">
        <v>207</v>
      </c>
      <c r="G24" s="306"/>
      <c r="H24" s="306"/>
      <c r="I24" s="308"/>
      <c r="J24" s="71"/>
      <c r="K24" s="71"/>
      <c r="L24" s="4"/>
      <c r="M24" s="76"/>
      <c r="N24" s="6" t="s">
        <v>67</v>
      </c>
      <c r="O24" s="4"/>
      <c r="P24" s="4"/>
      <c r="Q24" s="4"/>
      <c r="R24" s="4"/>
      <c r="S24" s="4"/>
      <c r="T24" s="4"/>
      <c r="U24" s="4"/>
    </row>
    <row r="25" spans="2:21" s="5" customFormat="1" ht="29.25" customHeight="1" x14ac:dyDescent="0.2">
      <c r="B25" s="64" t="s">
        <v>68</v>
      </c>
      <c r="C25" s="282" t="s">
        <v>38</v>
      </c>
      <c r="D25" s="283"/>
      <c r="E25" s="284"/>
      <c r="F25" s="11" t="s">
        <v>69</v>
      </c>
      <c r="G25" s="389">
        <v>0.66759999999999997</v>
      </c>
      <c r="H25" s="390"/>
      <c r="I25" s="391"/>
      <c r="J25" s="77"/>
      <c r="K25" s="77"/>
      <c r="L25" s="4"/>
      <c r="M25" s="76"/>
      <c r="N25" s="4"/>
      <c r="O25" s="4"/>
      <c r="P25" s="4"/>
      <c r="Q25" s="4"/>
      <c r="R25" s="4"/>
      <c r="S25" s="4"/>
      <c r="T25" s="4"/>
      <c r="U25" s="4"/>
    </row>
    <row r="26" spans="2:21" s="5" customFormat="1" ht="27" customHeight="1" x14ac:dyDescent="0.2">
      <c r="B26" s="64" t="s">
        <v>71</v>
      </c>
      <c r="C26" s="282" t="s">
        <v>72</v>
      </c>
      <c r="D26" s="283"/>
      <c r="E26" s="284"/>
      <c r="F26" s="11" t="s">
        <v>73</v>
      </c>
      <c r="G26" s="285">
        <v>0.6</v>
      </c>
      <c r="H26" s="286"/>
      <c r="I26" s="287"/>
      <c r="J26" s="78"/>
      <c r="K26" s="78"/>
      <c r="L26" s="4"/>
      <c r="M26" s="76"/>
      <c r="N26" s="4"/>
      <c r="O26" s="4"/>
      <c r="P26" s="4"/>
      <c r="Q26" s="4"/>
      <c r="R26" s="4"/>
      <c r="S26" s="4"/>
      <c r="T26" s="4"/>
      <c r="U26" s="4"/>
    </row>
    <row r="27" spans="2:21" s="5" customFormat="1" ht="81" customHeight="1" x14ac:dyDescent="0.2">
      <c r="B27" s="79" t="s">
        <v>74</v>
      </c>
      <c r="C27" s="288" t="s">
        <v>42</v>
      </c>
      <c r="D27" s="289"/>
      <c r="E27" s="290"/>
      <c r="F27" s="102" t="s">
        <v>75</v>
      </c>
      <c r="G27" s="386" t="s">
        <v>199</v>
      </c>
      <c r="H27" s="387"/>
      <c r="I27" s="388"/>
      <c r="J27" s="74"/>
      <c r="K27" s="74"/>
      <c r="L27" s="4"/>
      <c r="M27" s="76"/>
      <c r="N27" s="4"/>
      <c r="O27" s="4"/>
      <c r="P27" s="4"/>
      <c r="Q27" s="4"/>
      <c r="R27" s="4"/>
      <c r="S27" s="4"/>
      <c r="T27" s="4"/>
      <c r="U27" s="4"/>
    </row>
    <row r="28" spans="2:21" s="5" customFormat="1" ht="30" customHeight="1" x14ac:dyDescent="0.2">
      <c r="B28" s="256" t="s">
        <v>76</v>
      </c>
      <c r="C28" s="257"/>
      <c r="D28" s="257"/>
      <c r="E28" s="257"/>
      <c r="F28" s="257"/>
      <c r="G28" s="257"/>
      <c r="H28" s="257"/>
      <c r="I28" s="258"/>
      <c r="J28" s="81"/>
      <c r="K28" s="81"/>
      <c r="L28" s="4"/>
      <c r="M28" s="76"/>
      <c r="N28" s="4"/>
      <c r="O28" s="4"/>
      <c r="P28" s="4"/>
      <c r="Q28" s="4"/>
      <c r="R28" s="4"/>
      <c r="S28" s="4"/>
      <c r="T28" s="4"/>
      <c r="U28" s="4"/>
    </row>
    <row r="29" spans="2:21" s="5" customFormat="1" ht="43.5" customHeight="1" x14ac:dyDescent="0.2">
      <c r="B29" s="82" t="s">
        <v>77</v>
      </c>
      <c r="C29" s="14" t="s">
        <v>78</v>
      </c>
      <c r="D29" s="14" t="s">
        <v>79</v>
      </c>
      <c r="E29" s="14" t="s">
        <v>80</v>
      </c>
      <c r="F29" s="14" t="s">
        <v>81</v>
      </c>
      <c r="G29" s="15" t="s">
        <v>82</v>
      </c>
      <c r="H29" s="15" t="s">
        <v>83</v>
      </c>
      <c r="I29" s="83" t="s">
        <v>84</v>
      </c>
      <c r="J29" s="84" t="s">
        <v>153</v>
      </c>
      <c r="K29" s="72"/>
      <c r="L29" s="4"/>
      <c r="M29" s="76"/>
      <c r="N29" s="4"/>
      <c r="O29" s="4"/>
      <c r="P29" s="4"/>
      <c r="Q29" s="4"/>
      <c r="R29" s="4"/>
      <c r="S29" s="4"/>
      <c r="T29" s="4"/>
      <c r="U29" s="4"/>
    </row>
    <row r="30" spans="2:21" s="5" customFormat="1" ht="20.25" customHeight="1" x14ac:dyDescent="0.2">
      <c r="B30" s="103" t="s">
        <v>85</v>
      </c>
      <c r="C30" s="382">
        <v>411</v>
      </c>
      <c r="D30" s="275">
        <f>+C30</f>
        <v>411</v>
      </c>
      <c r="E30" s="275">
        <v>820</v>
      </c>
      <c r="F30" s="382">
        <f>+E30</f>
        <v>820</v>
      </c>
      <c r="G30" s="384">
        <f>+C30/E30</f>
        <v>0.50121951219512195</v>
      </c>
      <c r="H30" s="384">
        <f>+D30/F30</f>
        <v>0.50121951219512195</v>
      </c>
      <c r="I30" s="380">
        <f>+H30/$G$26</f>
        <v>0.83536585365853666</v>
      </c>
      <c r="J30" s="250">
        <v>0.6</v>
      </c>
      <c r="K30" s="86"/>
      <c r="L30" s="4"/>
      <c r="M30" s="76"/>
      <c r="N30" s="4"/>
      <c r="O30" s="4"/>
      <c r="P30" s="4"/>
      <c r="Q30" s="4"/>
      <c r="R30" s="4"/>
      <c r="S30" s="4"/>
      <c r="T30" s="4"/>
      <c r="U30" s="4"/>
    </row>
    <row r="31" spans="2:21" s="5" customFormat="1" ht="20.25" customHeight="1" x14ac:dyDescent="0.2">
      <c r="B31" s="103" t="s">
        <v>86</v>
      </c>
      <c r="C31" s="383"/>
      <c r="D31" s="276"/>
      <c r="E31" s="276"/>
      <c r="F31" s="383"/>
      <c r="G31" s="385"/>
      <c r="H31" s="385"/>
      <c r="I31" s="381"/>
      <c r="J31" s="250"/>
      <c r="K31" s="86"/>
      <c r="L31" s="4"/>
      <c r="M31" s="76"/>
      <c r="N31" s="4"/>
      <c r="O31" s="4"/>
      <c r="P31" s="4"/>
      <c r="Q31" s="4"/>
      <c r="R31" s="4"/>
      <c r="S31" s="4"/>
      <c r="T31" s="4"/>
      <c r="U31" s="4"/>
    </row>
    <row r="32" spans="2:21" s="5" customFormat="1" ht="20.25" customHeight="1" x14ac:dyDescent="0.2">
      <c r="B32" s="103" t="s">
        <v>87</v>
      </c>
      <c r="C32" s="383"/>
      <c r="D32" s="276"/>
      <c r="E32" s="276"/>
      <c r="F32" s="383"/>
      <c r="G32" s="385"/>
      <c r="H32" s="385"/>
      <c r="I32" s="381"/>
      <c r="J32" s="250"/>
      <c r="K32" s="86"/>
      <c r="L32" s="4"/>
      <c r="M32" s="76"/>
      <c r="N32" s="4"/>
      <c r="O32" s="4"/>
      <c r="P32" s="4"/>
      <c r="Q32" s="4"/>
      <c r="R32" s="4"/>
      <c r="S32" s="4"/>
      <c r="T32" s="4"/>
      <c r="U32" s="4"/>
    </row>
    <row r="33" spans="2:21" s="5" customFormat="1" ht="20.25" customHeight="1" x14ac:dyDescent="0.2">
      <c r="B33" s="103" t="s">
        <v>88</v>
      </c>
      <c r="C33" s="382">
        <v>346</v>
      </c>
      <c r="D33" s="275">
        <f t="shared" ref="D33" si="0">+D30+C33</f>
        <v>757</v>
      </c>
      <c r="E33" s="382">
        <v>1372</v>
      </c>
      <c r="F33" s="382">
        <f>+F30+E33</f>
        <v>2192</v>
      </c>
      <c r="G33" s="384">
        <f t="shared" ref="G33:G41" si="1">+C33/E33</f>
        <v>0.25218658892128282</v>
      </c>
      <c r="H33" s="384">
        <f t="shared" ref="H33:H41" si="2">+D33/F33</f>
        <v>0.34534671532846717</v>
      </c>
      <c r="I33" s="380">
        <f t="shared" ref="I33" si="3">+H33/$G$26</f>
        <v>0.57557785888077861</v>
      </c>
      <c r="J33" s="250">
        <v>0.6</v>
      </c>
      <c r="K33" s="86"/>
      <c r="L33" s="4"/>
      <c r="M33" s="4"/>
      <c r="N33" s="4"/>
      <c r="O33" s="4"/>
      <c r="P33" s="4"/>
      <c r="Q33" s="4"/>
      <c r="R33" s="4"/>
      <c r="S33" s="4"/>
      <c r="T33" s="4"/>
      <c r="U33" s="4"/>
    </row>
    <row r="34" spans="2:21" s="5" customFormat="1" ht="20.25" customHeight="1" x14ac:dyDescent="0.2">
      <c r="B34" s="103" t="s">
        <v>89</v>
      </c>
      <c r="C34" s="383"/>
      <c r="D34" s="276"/>
      <c r="E34" s="383"/>
      <c r="F34" s="383"/>
      <c r="G34" s="385"/>
      <c r="H34" s="385"/>
      <c r="I34" s="381"/>
      <c r="J34" s="250"/>
      <c r="K34" s="86"/>
      <c r="L34" s="4"/>
      <c r="M34" s="4"/>
      <c r="N34" s="4"/>
      <c r="O34" s="4"/>
      <c r="P34" s="4"/>
      <c r="Q34" s="4"/>
      <c r="R34" s="4"/>
      <c r="S34" s="4"/>
      <c r="T34" s="4"/>
      <c r="U34" s="4"/>
    </row>
    <row r="35" spans="2:21" s="5" customFormat="1" ht="20.25" customHeight="1" x14ac:dyDescent="0.2">
      <c r="B35" s="103" t="s">
        <v>90</v>
      </c>
      <c r="C35" s="383"/>
      <c r="D35" s="276"/>
      <c r="E35" s="383"/>
      <c r="F35" s="383"/>
      <c r="G35" s="385"/>
      <c r="H35" s="385"/>
      <c r="I35" s="381"/>
      <c r="J35" s="250"/>
      <c r="K35" s="86"/>
      <c r="L35" s="4"/>
      <c r="M35" s="4"/>
      <c r="N35" s="4"/>
      <c r="O35" s="4"/>
      <c r="P35" s="4"/>
      <c r="Q35" s="4"/>
      <c r="R35" s="4"/>
      <c r="S35" s="4"/>
      <c r="T35" s="4"/>
      <c r="U35" s="4"/>
    </row>
    <row r="36" spans="2:21" s="5" customFormat="1" ht="20.25" customHeight="1" x14ac:dyDescent="0.2">
      <c r="B36" s="103" t="s">
        <v>91</v>
      </c>
      <c r="C36" s="382">
        <v>0</v>
      </c>
      <c r="D36" s="275"/>
      <c r="E36" s="382">
        <v>0</v>
      </c>
      <c r="F36" s="382">
        <f>+F33+E36</f>
        <v>2192</v>
      </c>
      <c r="G36" s="384" t="e">
        <f t="shared" ref="G36:G41" si="4">+C36/E36</f>
        <v>#DIV/0!</v>
      </c>
      <c r="H36" s="384">
        <f t="shared" ref="H36:H41" si="5">+D36/F36</f>
        <v>0</v>
      </c>
      <c r="I36" s="380">
        <f t="shared" ref="I36" si="6">+H36/$G$26</f>
        <v>0</v>
      </c>
      <c r="J36" s="250">
        <v>0.6</v>
      </c>
      <c r="K36" s="86"/>
      <c r="L36" s="4"/>
      <c r="M36" s="4"/>
      <c r="N36" s="4"/>
      <c r="O36" s="4"/>
      <c r="P36" s="4"/>
      <c r="Q36" s="4"/>
      <c r="R36" s="4"/>
      <c r="S36" s="4"/>
      <c r="T36" s="4"/>
      <c r="U36" s="4"/>
    </row>
    <row r="37" spans="2:21" s="5" customFormat="1" ht="20.25" customHeight="1" x14ac:dyDescent="0.2">
      <c r="B37" s="103" t="s">
        <v>92</v>
      </c>
      <c r="C37" s="383"/>
      <c r="D37" s="276"/>
      <c r="E37" s="383"/>
      <c r="F37" s="383"/>
      <c r="G37" s="385"/>
      <c r="H37" s="385"/>
      <c r="I37" s="381"/>
      <c r="J37" s="250"/>
      <c r="K37" s="86"/>
      <c r="L37" s="4"/>
      <c r="M37" s="4"/>
      <c r="N37" s="4"/>
      <c r="O37" s="4"/>
      <c r="P37" s="4"/>
      <c r="Q37" s="4"/>
      <c r="R37" s="4"/>
      <c r="S37" s="4"/>
      <c r="T37" s="4"/>
      <c r="U37" s="4"/>
    </row>
    <row r="38" spans="2:21" s="5" customFormat="1" ht="20.25" customHeight="1" x14ac:dyDescent="0.2">
      <c r="B38" s="103" t="s">
        <v>93</v>
      </c>
      <c r="C38" s="383"/>
      <c r="D38" s="276"/>
      <c r="E38" s="383"/>
      <c r="F38" s="383"/>
      <c r="G38" s="385"/>
      <c r="H38" s="385"/>
      <c r="I38" s="381"/>
      <c r="J38" s="250"/>
      <c r="K38" s="86"/>
      <c r="L38" s="4"/>
      <c r="M38" s="4"/>
      <c r="N38" s="4"/>
      <c r="O38" s="4"/>
      <c r="P38" s="4"/>
      <c r="Q38" s="4"/>
      <c r="R38" s="4"/>
      <c r="S38" s="4"/>
      <c r="T38" s="4"/>
      <c r="U38" s="4"/>
    </row>
    <row r="39" spans="2:21" s="5" customFormat="1" ht="20.25" customHeight="1" x14ac:dyDescent="0.2">
      <c r="B39" s="103" t="s">
        <v>94</v>
      </c>
      <c r="C39" s="275">
        <v>0</v>
      </c>
      <c r="D39" s="275"/>
      <c r="E39" s="275">
        <v>0</v>
      </c>
      <c r="F39" s="275">
        <f>+F36+E39</f>
        <v>2192</v>
      </c>
      <c r="G39" s="384" t="e">
        <f t="shared" ref="G39:G41" si="7">+C39/E39</f>
        <v>#DIV/0!</v>
      </c>
      <c r="H39" s="384">
        <f t="shared" ref="H39:H41" si="8">+D39/F39</f>
        <v>0</v>
      </c>
      <c r="I39" s="380">
        <f t="shared" ref="I39" si="9">+H39/$G$26</f>
        <v>0</v>
      </c>
      <c r="J39" s="250">
        <v>0.6</v>
      </c>
      <c r="K39" s="86"/>
      <c r="L39" s="4"/>
      <c r="M39" s="4"/>
      <c r="N39" s="4"/>
      <c r="O39" s="4"/>
      <c r="P39" s="4"/>
      <c r="Q39" s="4"/>
      <c r="R39" s="4"/>
      <c r="S39" s="4"/>
      <c r="T39" s="4"/>
      <c r="U39" s="4"/>
    </row>
    <row r="40" spans="2:21" s="5" customFormat="1" ht="20.25" customHeight="1" x14ac:dyDescent="0.2">
      <c r="B40" s="103" t="s">
        <v>95</v>
      </c>
      <c r="C40" s="276"/>
      <c r="D40" s="276"/>
      <c r="E40" s="276"/>
      <c r="F40" s="276"/>
      <c r="G40" s="385"/>
      <c r="H40" s="385"/>
      <c r="I40" s="381"/>
      <c r="J40" s="250"/>
      <c r="K40" s="86"/>
      <c r="L40" s="87"/>
      <c r="M40" s="4"/>
      <c r="N40" s="4"/>
      <c r="O40" s="4"/>
      <c r="P40" s="4"/>
      <c r="Q40" s="4"/>
      <c r="R40" s="4"/>
      <c r="S40" s="4"/>
      <c r="T40" s="4"/>
      <c r="U40" s="4"/>
    </row>
    <row r="41" spans="2:21" s="5" customFormat="1" ht="20.25" customHeight="1" x14ac:dyDescent="0.2">
      <c r="B41" s="103" t="s">
        <v>96</v>
      </c>
      <c r="C41" s="276"/>
      <c r="D41" s="276"/>
      <c r="E41" s="276"/>
      <c r="F41" s="276"/>
      <c r="G41" s="385"/>
      <c r="H41" s="385"/>
      <c r="I41" s="381"/>
      <c r="J41" s="250"/>
      <c r="K41" s="86"/>
      <c r="L41" s="4"/>
      <c r="M41" s="4"/>
      <c r="N41" s="4"/>
      <c r="O41" s="4"/>
      <c r="P41" s="4"/>
      <c r="Q41" s="4"/>
      <c r="R41" s="4"/>
      <c r="S41" s="4"/>
      <c r="T41" s="4"/>
      <c r="U41" s="4"/>
    </row>
    <row r="42" spans="2:21" s="5" customFormat="1" ht="76.5" customHeight="1" x14ac:dyDescent="0.2">
      <c r="B42" s="104" t="s">
        <v>97</v>
      </c>
      <c r="C42" s="248" t="s">
        <v>246</v>
      </c>
      <c r="D42" s="248"/>
      <c r="E42" s="248"/>
      <c r="F42" s="248"/>
      <c r="G42" s="248"/>
      <c r="H42" s="248"/>
      <c r="I42" s="249"/>
      <c r="J42" s="89"/>
      <c r="K42" s="89"/>
      <c r="L42" s="4"/>
      <c r="M42" s="4"/>
      <c r="N42" s="4"/>
      <c r="O42" s="4"/>
      <c r="P42" s="4"/>
      <c r="Q42" s="4"/>
      <c r="R42" s="4"/>
      <c r="S42" s="4"/>
      <c r="T42" s="4"/>
      <c r="U42" s="4"/>
    </row>
    <row r="43" spans="2:21" s="5" customFormat="1" ht="29.25" customHeight="1" x14ac:dyDescent="0.2">
      <c r="B43" s="256" t="s">
        <v>98</v>
      </c>
      <c r="C43" s="257"/>
      <c r="D43" s="257"/>
      <c r="E43" s="257"/>
      <c r="F43" s="257"/>
      <c r="G43" s="257"/>
      <c r="H43" s="257"/>
      <c r="I43" s="258"/>
      <c r="J43" s="81"/>
      <c r="K43" s="81"/>
      <c r="L43" s="4"/>
      <c r="M43" s="4"/>
      <c r="N43" s="4"/>
      <c r="O43" s="4"/>
      <c r="P43" s="4"/>
      <c r="Q43" s="4"/>
      <c r="R43" s="4"/>
      <c r="S43" s="4"/>
      <c r="T43" s="4"/>
      <c r="U43" s="4"/>
    </row>
    <row r="44" spans="2:21" ht="60.75" customHeight="1" x14ac:dyDescent="0.2">
      <c r="B44" s="371"/>
      <c r="C44" s="372"/>
      <c r="D44" s="372"/>
      <c r="E44" s="372"/>
      <c r="F44" s="372"/>
      <c r="G44" s="372"/>
      <c r="H44" s="372"/>
      <c r="I44" s="373"/>
      <c r="J44" s="60"/>
      <c r="K44" s="60"/>
    </row>
    <row r="45" spans="2:21" ht="39" customHeight="1" x14ac:dyDescent="0.2">
      <c r="B45" s="374"/>
      <c r="C45" s="375"/>
      <c r="D45" s="375"/>
      <c r="E45" s="375"/>
      <c r="F45" s="375"/>
      <c r="G45" s="375"/>
      <c r="H45" s="375"/>
      <c r="I45" s="376"/>
      <c r="J45" s="90"/>
      <c r="K45" s="90"/>
    </row>
    <row r="46" spans="2:21" ht="39" customHeight="1" x14ac:dyDescent="0.2">
      <c r="B46" s="374"/>
      <c r="C46" s="375"/>
      <c r="D46" s="375"/>
      <c r="E46" s="375"/>
      <c r="F46" s="375"/>
      <c r="G46" s="375"/>
      <c r="H46" s="375"/>
      <c r="I46" s="376"/>
      <c r="J46" s="90"/>
      <c r="K46" s="90"/>
    </row>
    <row r="47" spans="2:21" ht="39" customHeight="1" x14ac:dyDescent="0.2">
      <c r="B47" s="374"/>
      <c r="C47" s="375"/>
      <c r="D47" s="375"/>
      <c r="E47" s="375"/>
      <c r="F47" s="375"/>
      <c r="G47" s="375"/>
      <c r="H47" s="375"/>
      <c r="I47" s="376"/>
      <c r="J47" s="90"/>
      <c r="K47" s="90"/>
    </row>
    <row r="48" spans="2:21" ht="37.5" customHeight="1" x14ac:dyDescent="0.2">
      <c r="B48" s="377"/>
      <c r="C48" s="378"/>
      <c r="D48" s="378"/>
      <c r="E48" s="378"/>
      <c r="F48" s="378"/>
      <c r="G48" s="378"/>
      <c r="H48" s="378"/>
      <c r="I48" s="379"/>
      <c r="J48" s="91"/>
      <c r="K48" s="91"/>
    </row>
    <row r="49" spans="2:21" s="5" customFormat="1" ht="61.9" customHeight="1" x14ac:dyDescent="0.2">
      <c r="B49" s="64" t="s">
        <v>99</v>
      </c>
      <c r="C49" s="370" t="s">
        <v>181</v>
      </c>
      <c r="D49" s="370"/>
      <c r="E49" s="370"/>
      <c r="F49" s="370"/>
      <c r="G49" s="370"/>
      <c r="H49" s="370"/>
      <c r="I49" s="370"/>
      <c r="J49" s="92"/>
      <c r="K49" s="92"/>
      <c r="L49" s="4"/>
      <c r="M49" s="4"/>
      <c r="N49" s="4"/>
      <c r="O49" s="4"/>
      <c r="P49" s="4"/>
      <c r="Q49" s="4"/>
      <c r="R49" s="4"/>
      <c r="S49" s="4"/>
      <c r="T49" s="4"/>
      <c r="U49" s="4"/>
    </row>
    <row r="50" spans="2:21" s="5" customFormat="1" ht="87.75" customHeight="1" x14ac:dyDescent="0.2">
      <c r="B50" s="64" t="s">
        <v>100</v>
      </c>
      <c r="C50" s="370" t="s">
        <v>247</v>
      </c>
      <c r="D50" s="370"/>
      <c r="E50" s="370"/>
      <c r="F50" s="370"/>
      <c r="G50" s="370"/>
      <c r="H50" s="370"/>
      <c r="I50" s="370"/>
      <c r="J50" s="92"/>
      <c r="K50" s="92"/>
      <c r="L50" s="4"/>
      <c r="M50" s="4"/>
      <c r="N50" s="4"/>
      <c r="O50" s="4"/>
      <c r="P50" s="4"/>
      <c r="Q50" s="4"/>
      <c r="R50" s="4"/>
      <c r="S50" s="4"/>
      <c r="T50" s="4"/>
      <c r="U50" s="4"/>
    </row>
    <row r="51" spans="2:21" s="5" customFormat="1" ht="55.5" customHeight="1" x14ac:dyDescent="0.2">
      <c r="B51" s="93" t="s">
        <v>101</v>
      </c>
      <c r="C51" s="248" t="s">
        <v>154</v>
      </c>
      <c r="D51" s="248"/>
      <c r="E51" s="248"/>
      <c r="F51" s="248"/>
      <c r="G51" s="248"/>
      <c r="H51" s="248"/>
      <c r="I51" s="249"/>
      <c r="J51" s="92"/>
      <c r="K51" s="92"/>
      <c r="L51" s="4"/>
      <c r="M51" s="4"/>
      <c r="N51" s="4"/>
      <c r="O51" s="4"/>
      <c r="P51" s="4"/>
      <c r="Q51" s="4"/>
      <c r="R51" s="4"/>
      <c r="S51" s="4"/>
      <c r="T51" s="4"/>
      <c r="U51" s="4"/>
    </row>
    <row r="52" spans="2:21" s="5" customFormat="1" ht="39" customHeight="1" x14ac:dyDescent="0.2">
      <c r="B52" s="256" t="s">
        <v>103</v>
      </c>
      <c r="C52" s="257"/>
      <c r="D52" s="257"/>
      <c r="E52" s="257"/>
      <c r="F52" s="257"/>
      <c r="G52" s="257"/>
      <c r="H52" s="257"/>
      <c r="I52" s="258"/>
      <c r="J52" s="92"/>
      <c r="K52" s="92"/>
      <c r="L52" s="4"/>
      <c r="M52" s="4"/>
      <c r="N52" s="4"/>
      <c r="O52" s="4"/>
      <c r="P52" s="4"/>
      <c r="Q52" s="4"/>
      <c r="R52" s="4"/>
      <c r="S52" s="4"/>
      <c r="T52" s="4"/>
      <c r="U52" s="4"/>
    </row>
    <row r="53" spans="2:21" s="5" customFormat="1" ht="39" customHeight="1" x14ac:dyDescent="0.2">
      <c r="B53" s="244" t="s">
        <v>104</v>
      </c>
      <c r="C53" s="19" t="s">
        <v>105</v>
      </c>
      <c r="D53" s="246" t="s">
        <v>106</v>
      </c>
      <c r="E53" s="246"/>
      <c r="F53" s="246"/>
      <c r="G53" s="246" t="s">
        <v>107</v>
      </c>
      <c r="H53" s="246"/>
      <c r="I53" s="247"/>
      <c r="J53" s="94"/>
      <c r="K53" s="94"/>
      <c r="L53" s="4"/>
      <c r="M53" s="4"/>
      <c r="N53" s="4"/>
      <c r="O53" s="4"/>
      <c r="P53" s="4"/>
      <c r="Q53" s="4"/>
      <c r="R53" s="4"/>
      <c r="S53" s="4"/>
      <c r="T53" s="4"/>
      <c r="U53" s="4"/>
    </row>
    <row r="54" spans="2:21" s="5" customFormat="1" ht="12" x14ac:dyDescent="0.2">
      <c r="B54" s="245"/>
      <c r="C54" s="95"/>
      <c r="D54" s="231"/>
      <c r="E54" s="231"/>
      <c r="F54" s="231"/>
      <c r="G54" s="248"/>
      <c r="H54" s="248"/>
      <c r="I54" s="249"/>
      <c r="J54" s="94"/>
      <c r="K54" s="94"/>
      <c r="L54" s="4"/>
      <c r="M54" s="4"/>
      <c r="N54" s="4"/>
      <c r="O54" s="4"/>
      <c r="P54" s="4"/>
      <c r="Q54" s="4"/>
      <c r="R54" s="4"/>
      <c r="S54" s="4"/>
      <c r="T54" s="4"/>
      <c r="U54" s="4"/>
    </row>
    <row r="55" spans="2:21" s="5" customFormat="1" ht="12" x14ac:dyDescent="0.2">
      <c r="B55" s="96"/>
      <c r="C55" s="97"/>
      <c r="D55" s="223"/>
      <c r="E55" s="223"/>
      <c r="F55" s="223"/>
      <c r="G55" s="224"/>
      <c r="H55" s="224"/>
      <c r="I55" s="225"/>
      <c r="J55" s="94"/>
      <c r="K55" s="94"/>
      <c r="L55" s="4"/>
      <c r="M55" s="4"/>
      <c r="N55" s="4"/>
      <c r="O55" s="4"/>
      <c r="P55" s="4"/>
      <c r="Q55" s="4"/>
      <c r="R55" s="4"/>
      <c r="S55" s="4"/>
      <c r="T55" s="4"/>
      <c r="U55" s="4"/>
    </row>
    <row r="56" spans="2:21" s="5" customFormat="1" ht="12" x14ac:dyDescent="0.2">
      <c r="B56" s="96"/>
      <c r="C56" s="97"/>
      <c r="D56" s="223"/>
      <c r="E56" s="223"/>
      <c r="F56" s="223"/>
      <c r="G56" s="224"/>
      <c r="H56" s="224"/>
      <c r="I56" s="225"/>
      <c r="J56" s="94"/>
      <c r="K56" s="94"/>
      <c r="L56" s="4"/>
      <c r="M56" s="4"/>
      <c r="N56" s="4"/>
      <c r="O56" s="4"/>
      <c r="P56" s="4"/>
      <c r="Q56" s="4"/>
      <c r="R56" s="4"/>
      <c r="S56" s="4"/>
      <c r="T56" s="4"/>
      <c r="U56" s="4"/>
    </row>
    <row r="57" spans="2:21" s="5" customFormat="1" ht="37.5" customHeight="1" x14ac:dyDescent="0.2">
      <c r="B57" s="93" t="s">
        <v>108</v>
      </c>
      <c r="C57" s="226" t="s">
        <v>150</v>
      </c>
      <c r="D57" s="227"/>
      <c r="E57" s="228" t="s">
        <v>109</v>
      </c>
      <c r="F57" s="228"/>
      <c r="G57" s="229" t="s">
        <v>151</v>
      </c>
      <c r="H57" s="229"/>
      <c r="I57" s="230"/>
      <c r="J57" s="98"/>
      <c r="K57" s="98"/>
      <c r="L57" s="4"/>
      <c r="M57" s="4"/>
      <c r="N57" s="4"/>
      <c r="O57" s="4"/>
      <c r="P57" s="4"/>
      <c r="Q57" s="4"/>
      <c r="R57" s="4"/>
      <c r="S57" s="4"/>
      <c r="T57" s="4"/>
      <c r="U57" s="4"/>
    </row>
    <row r="58" spans="2:21" s="5" customFormat="1" ht="37.5" customHeight="1" x14ac:dyDescent="0.2">
      <c r="B58" s="93" t="s">
        <v>110</v>
      </c>
      <c r="C58" s="231" t="s">
        <v>236</v>
      </c>
      <c r="D58" s="231"/>
      <c r="E58" s="232" t="s">
        <v>111</v>
      </c>
      <c r="F58" s="232"/>
      <c r="G58" s="229" t="s">
        <v>152</v>
      </c>
      <c r="H58" s="229"/>
      <c r="I58" s="230"/>
      <c r="J58" s="99"/>
      <c r="K58" s="99"/>
      <c r="L58" s="4"/>
      <c r="M58" s="4"/>
      <c r="N58" s="4"/>
      <c r="O58" s="4"/>
      <c r="P58" s="4"/>
      <c r="Q58" s="4"/>
      <c r="R58" s="4"/>
      <c r="S58" s="4"/>
      <c r="T58" s="4"/>
      <c r="U58" s="4"/>
    </row>
    <row r="59" spans="2:21" s="5" customFormat="1" ht="34.5" customHeight="1" x14ac:dyDescent="0.2">
      <c r="B59" s="93" t="s">
        <v>112</v>
      </c>
      <c r="C59" s="231"/>
      <c r="D59" s="231"/>
      <c r="E59" s="233" t="s">
        <v>113</v>
      </c>
      <c r="F59" s="234"/>
      <c r="G59" s="237"/>
      <c r="H59" s="238"/>
      <c r="I59" s="239"/>
      <c r="J59" s="99"/>
      <c r="K59" s="99"/>
      <c r="L59" s="4"/>
      <c r="M59" s="4"/>
      <c r="N59" s="4"/>
      <c r="O59" s="4"/>
      <c r="P59" s="4"/>
      <c r="Q59" s="4"/>
      <c r="R59" s="4"/>
      <c r="S59" s="4"/>
      <c r="T59" s="4"/>
      <c r="U59" s="4"/>
    </row>
    <row r="60" spans="2:21" s="5" customFormat="1" ht="30.75" customHeight="1" thickBot="1" x14ac:dyDescent="0.25">
      <c r="B60" s="100" t="s">
        <v>114</v>
      </c>
      <c r="C60" s="243"/>
      <c r="D60" s="243"/>
      <c r="E60" s="235"/>
      <c r="F60" s="236"/>
      <c r="G60" s="240"/>
      <c r="H60" s="241"/>
      <c r="I60" s="242"/>
      <c r="J60" s="99"/>
      <c r="K60" s="99"/>
      <c r="L60" s="4"/>
      <c r="M60" s="4"/>
      <c r="N60" s="4"/>
      <c r="O60" s="4"/>
      <c r="P60" s="4"/>
      <c r="Q60" s="4"/>
      <c r="R60" s="4"/>
      <c r="S60" s="4"/>
      <c r="T60" s="4"/>
      <c r="U60" s="4"/>
    </row>
    <row r="61" spans="2:21" x14ac:dyDescent="0.2">
      <c r="B61" s="24"/>
      <c r="C61" s="25"/>
      <c r="D61" s="25"/>
      <c r="E61" s="26"/>
      <c r="F61" s="26"/>
      <c r="G61" s="27"/>
      <c r="H61" s="28"/>
      <c r="I61" s="25"/>
      <c r="J61" s="101"/>
      <c r="K61" s="101"/>
    </row>
    <row r="62" spans="2:21" x14ac:dyDescent="0.2">
      <c r="B62" s="24"/>
      <c r="C62" s="25"/>
      <c r="D62" s="25"/>
      <c r="E62" s="26"/>
      <c r="F62" s="26"/>
      <c r="G62" s="27"/>
      <c r="H62" s="28"/>
      <c r="I62" s="25"/>
      <c r="J62" s="101"/>
      <c r="K62" s="101"/>
    </row>
    <row r="63" spans="2:21" x14ac:dyDescent="0.2">
      <c r="B63" s="24"/>
      <c r="C63" s="25"/>
      <c r="D63" s="25"/>
      <c r="E63" s="26"/>
      <c r="F63" s="26"/>
      <c r="G63" s="27"/>
      <c r="H63" s="28"/>
      <c r="I63" s="25"/>
      <c r="J63" s="101"/>
      <c r="K63" s="101"/>
    </row>
    <row r="64" spans="2:21" x14ac:dyDescent="0.2">
      <c r="B64" s="24"/>
      <c r="C64" s="25"/>
      <c r="D64" s="25"/>
      <c r="E64" s="26"/>
      <c r="F64" s="26"/>
      <c r="G64" s="27"/>
      <c r="H64" s="28"/>
      <c r="I64" s="25"/>
      <c r="J64" s="101"/>
      <c r="K64" s="101"/>
    </row>
    <row r="65" spans="2:11" x14ac:dyDescent="0.2">
      <c r="B65" s="24"/>
      <c r="C65" s="25"/>
      <c r="D65" s="25"/>
      <c r="E65" s="26"/>
      <c r="F65" s="26"/>
      <c r="G65" s="27"/>
      <c r="H65" s="28"/>
      <c r="I65" s="25"/>
      <c r="J65" s="101"/>
      <c r="K65" s="101"/>
    </row>
  </sheetData>
  <mergeCells count="101">
    <mergeCell ref="B6:I6"/>
    <mergeCell ref="B7:I7"/>
    <mergeCell ref="B8:I8"/>
    <mergeCell ref="D9:E9"/>
    <mergeCell ref="F9:I9"/>
    <mergeCell ref="D10:E10"/>
    <mergeCell ref="F10:G10"/>
    <mergeCell ref="C15:F15"/>
    <mergeCell ref="H15:I15"/>
    <mergeCell ref="C16:F16"/>
    <mergeCell ref="H16:I16"/>
    <mergeCell ref="C17:I17"/>
    <mergeCell ref="C18:I18"/>
    <mergeCell ref="C11:F11"/>
    <mergeCell ref="H11:I11"/>
    <mergeCell ref="C12:F12"/>
    <mergeCell ref="H12:I12"/>
    <mergeCell ref="C13:I13"/>
    <mergeCell ref="C14:I14"/>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E30:E32"/>
    <mergeCell ref="F30:F32"/>
    <mergeCell ref="G30:G32"/>
    <mergeCell ref="H30:H32"/>
    <mergeCell ref="I30:I32"/>
    <mergeCell ref="I36:I38"/>
    <mergeCell ref="J36:J38"/>
    <mergeCell ref="J39:J41"/>
    <mergeCell ref="J30:J32"/>
    <mergeCell ref="C33:C35"/>
    <mergeCell ref="D33:D35"/>
    <mergeCell ref="E33:E35"/>
    <mergeCell ref="F33:F35"/>
    <mergeCell ref="G33:G35"/>
    <mergeCell ref="H33:H35"/>
    <mergeCell ref="I33:I35"/>
    <mergeCell ref="J33:J35"/>
    <mergeCell ref="E39:E41"/>
    <mergeCell ref="F39:F41"/>
    <mergeCell ref="G39:G41"/>
    <mergeCell ref="H39:H41"/>
    <mergeCell ref="C36:C38"/>
    <mergeCell ref="D36:D38"/>
    <mergeCell ref="E36:E38"/>
    <mergeCell ref="F36:F38"/>
    <mergeCell ref="G36:G38"/>
    <mergeCell ref="H36:H3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 ref="C58:D58"/>
    <mergeCell ref="E58:F58"/>
    <mergeCell ref="G58:I58"/>
    <mergeCell ref="C50:I50"/>
    <mergeCell ref="C51:I51"/>
    <mergeCell ref="B52:I52"/>
    <mergeCell ref="B53:B54"/>
    <mergeCell ref="D53:F53"/>
    <mergeCell ref="G53:I53"/>
    <mergeCell ref="D54:F54"/>
    <mergeCell ref="G54:I54"/>
    <mergeCell ref="I39:I41"/>
    <mergeCell ref="C42:I42"/>
    <mergeCell ref="B43:I43"/>
    <mergeCell ref="B44:I48"/>
    <mergeCell ref="C49:I49"/>
    <mergeCell ref="C39:C41"/>
    <mergeCell ref="D39:D41"/>
  </mergeCells>
  <dataValidations disablePrompts="1" count="8">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s>
  <pageMargins left="0.35433070866141736" right="0.35433070866141736" top="0.55118110236220474" bottom="0.55118110236220474" header="0.31496062992125984" footer="0.31496062992125984"/>
  <pageSetup scale="55" orientation="portrait" r:id="rId1"/>
  <rowBreaks count="1" manualBreakCount="1">
    <brk id="41" max="8" man="1"/>
  </rowBreaks>
  <colBreaks count="1" manualBreakCount="1">
    <brk id="9" max="57"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A4" workbookViewId="0">
      <selection activeCell="F23" sqref="F23"/>
    </sheetView>
  </sheetViews>
  <sheetFormatPr baseColWidth="10" defaultRowHeight="15" x14ac:dyDescent="0.25"/>
  <cols>
    <col min="1" max="1" width="1.28515625" customWidth="1"/>
    <col min="2" max="2" width="30.28515625" style="135" customWidth="1"/>
    <col min="3" max="3" width="31.28515625" customWidth="1"/>
    <col min="4" max="4" width="19.5703125" customWidth="1"/>
    <col min="5" max="5" width="5.85546875" customWidth="1"/>
    <col min="6" max="6" width="32.140625"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60"/>
      <c r="B1" s="336"/>
      <c r="C1" s="339" t="s">
        <v>230</v>
      </c>
      <c r="D1" s="340"/>
      <c r="E1" s="340"/>
      <c r="F1" s="340"/>
      <c r="G1" s="340"/>
      <c r="H1" s="340"/>
      <c r="I1" s="340"/>
      <c r="J1" s="341"/>
      <c r="K1" s="160"/>
      <c r="L1" s="160"/>
      <c r="M1" s="160"/>
      <c r="N1" s="160"/>
      <c r="O1" s="160"/>
      <c r="P1" s="160"/>
      <c r="Q1" s="160"/>
      <c r="R1" s="160"/>
      <c r="S1" s="160"/>
    </row>
    <row r="2" spans="1:19" ht="26.25" customHeight="1" thickBot="1" x14ac:dyDescent="0.3">
      <c r="A2" s="160"/>
      <c r="B2" s="337"/>
      <c r="C2" s="342" t="s">
        <v>1</v>
      </c>
      <c r="D2" s="343"/>
      <c r="E2" s="343"/>
      <c r="F2" s="343"/>
      <c r="G2" s="343"/>
      <c r="H2" s="343"/>
      <c r="I2" s="343"/>
      <c r="J2" s="344"/>
      <c r="K2" s="160"/>
      <c r="L2" s="160"/>
      <c r="M2" s="160"/>
      <c r="N2" s="160"/>
      <c r="O2" s="160"/>
      <c r="P2" s="160"/>
      <c r="Q2" s="160"/>
      <c r="R2" s="160"/>
      <c r="S2" s="160"/>
    </row>
    <row r="3" spans="1:19" ht="26.25" customHeight="1" thickBot="1" x14ac:dyDescent="0.3">
      <c r="A3" s="160"/>
      <c r="B3" s="337"/>
      <c r="C3" s="342" t="s">
        <v>163</v>
      </c>
      <c r="D3" s="343"/>
      <c r="E3" s="343"/>
      <c r="F3" s="343"/>
      <c r="G3" s="343"/>
      <c r="H3" s="343"/>
      <c r="I3" s="343"/>
      <c r="J3" s="344"/>
      <c r="K3" s="160"/>
      <c r="L3" s="160"/>
      <c r="M3" s="160"/>
      <c r="N3" s="160"/>
      <c r="O3" s="160"/>
      <c r="P3" s="160"/>
      <c r="Q3" s="160"/>
      <c r="R3" s="160"/>
      <c r="S3" s="160"/>
    </row>
    <row r="4" spans="1:19" ht="26.25" customHeight="1" thickBot="1" x14ac:dyDescent="0.3">
      <c r="A4" s="160"/>
      <c r="B4" s="338"/>
      <c r="C4" s="342" t="s">
        <v>211</v>
      </c>
      <c r="D4" s="343"/>
      <c r="E4" s="343"/>
      <c r="F4" s="343"/>
      <c r="G4" s="343"/>
      <c r="H4" s="345" t="s">
        <v>210</v>
      </c>
      <c r="I4" s="346"/>
      <c r="J4" s="347"/>
      <c r="K4" s="160"/>
      <c r="L4" s="160"/>
      <c r="M4" s="160"/>
      <c r="N4" s="160"/>
      <c r="O4" s="160"/>
      <c r="P4" s="160"/>
      <c r="Q4" s="160"/>
      <c r="R4" s="160"/>
      <c r="S4" s="160"/>
    </row>
    <row r="5" spans="1:19" ht="30.75" customHeight="1" thickBot="1" x14ac:dyDescent="0.3">
      <c r="B5" s="113"/>
      <c r="C5" s="114"/>
      <c r="D5" s="114"/>
      <c r="E5" s="114"/>
      <c r="F5" s="114"/>
      <c r="G5" s="114"/>
      <c r="H5" s="114"/>
      <c r="I5" s="114"/>
      <c r="J5" s="115"/>
    </row>
    <row r="6" spans="1:19" ht="36.75" thickBot="1" x14ac:dyDescent="0.3">
      <c r="B6" s="116" t="s">
        <v>164</v>
      </c>
      <c r="C6" s="352" t="s">
        <v>192</v>
      </c>
      <c r="D6" s="353"/>
      <c r="E6" s="354"/>
      <c r="F6" s="117"/>
      <c r="G6" s="114"/>
      <c r="H6" s="114"/>
      <c r="I6" s="114"/>
      <c r="J6" s="115"/>
    </row>
    <row r="7" spans="1:19" ht="21.75" customHeight="1" thickBot="1" x14ac:dyDescent="0.3">
      <c r="B7" s="118" t="s">
        <v>116</v>
      </c>
      <c r="C7" s="355" t="s">
        <v>190</v>
      </c>
      <c r="D7" s="356"/>
      <c r="E7" s="357"/>
      <c r="F7" s="117"/>
      <c r="G7" s="114"/>
      <c r="H7" s="114"/>
      <c r="I7" s="114"/>
      <c r="J7" s="115"/>
    </row>
    <row r="8" spans="1:19" ht="24" customHeight="1" thickBot="1" x14ac:dyDescent="0.3">
      <c r="B8" s="118" t="s">
        <v>165</v>
      </c>
      <c r="C8" s="358" t="s">
        <v>193</v>
      </c>
      <c r="D8" s="359"/>
      <c r="E8" s="360"/>
      <c r="F8" s="119"/>
      <c r="G8" s="114"/>
      <c r="H8" s="114"/>
      <c r="I8" s="114"/>
      <c r="J8" s="115"/>
    </row>
    <row r="9" spans="1:19" ht="19.5" customHeight="1" thickBot="1" x14ac:dyDescent="0.3">
      <c r="B9" s="118" t="s">
        <v>166</v>
      </c>
      <c r="C9" s="361" t="s">
        <v>167</v>
      </c>
      <c r="D9" s="362"/>
      <c r="E9" s="363"/>
      <c r="F9" s="117"/>
      <c r="G9" s="114"/>
      <c r="H9" s="114"/>
      <c r="I9" s="114"/>
      <c r="J9" s="115"/>
    </row>
    <row r="10" spans="1:19" ht="79.150000000000006" customHeight="1" thickBot="1" x14ac:dyDescent="0.3">
      <c r="B10" s="118" t="s">
        <v>168</v>
      </c>
      <c r="C10" s="364"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D10" s="365"/>
      <c r="E10" s="366"/>
      <c r="F10" s="117"/>
      <c r="G10" s="114"/>
      <c r="H10" s="114"/>
      <c r="I10" s="114"/>
      <c r="J10" s="115"/>
    </row>
    <row r="12" spans="1:19" x14ac:dyDescent="0.25">
      <c r="B12" s="367" t="s">
        <v>183</v>
      </c>
      <c r="C12" s="368"/>
      <c r="D12" s="368"/>
      <c r="E12" s="368"/>
      <c r="F12" s="368"/>
      <c r="G12" s="368"/>
      <c r="H12" s="369"/>
      <c r="I12" s="348" t="s">
        <v>169</v>
      </c>
      <c r="J12" s="349"/>
      <c r="K12" s="349"/>
    </row>
    <row r="13" spans="1:19" s="122" customFormat="1" ht="45" x14ac:dyDescent="0.25">
      <c r="B13" s="120" t="s">
        <v>170</v>
      </c>
      <c r="C13" s="120" t="s">
        <v>171</v>
      </c>
      <c r="D13" s="120" t="s">
        <v>172</v>
      </c>
      <c r="E13" s="120" t="s">
        <v>173</v>
      </c>
      <c r="F13" s="120" t="s">
        <v>174</v>
      </c>
      <c r="G13" s="120" t="s">
        <v>175</v>
      </c>
      <c r="H13" s="120" t="s">
        <v>176</v>
      </c>
      <c r="I13" s="121" t="s">
        <v>177</v>
      </c>
      <c r="J13" s="121" t="s">
        <v>178</v>
      </c>
      <c r="K13" s="121" t="s">
        <v>179</v>
      </c>
    </row>
    <row r="14" spans="1:19" ht="125.25" customHeight="1" x14ac:dyDescent="0.25">
      <c r="B14" s="137">
        <v>1</v>
      </c>
      <c r="C14" s="140" t="s">
        <v>234</v>
      </c>
      <c r="D14" s="139" t="s">
        <v>181</v>
      </c>
      <c r="E14" s="123">
        <v>1</v>
      </c>
      <c r="F14" s="124" t="s">
        <v>11</v>
      </c>
      <c r="G14" s="125" t="s">
        <v>181</v>
      </c>
      <c r="H14" s="126">
        <v>43800</v>
      </c>
      <c r="I14" s="125" t="s">
        <v>181</v>
      </c>
      <c r="J14" s="127">
        <v>43617</v>
      </c>
      <c r="K14" s="128" t="s">
        <v>250</v>
      </c>
    </row>
    <row r="15" spans="1:19" ht="15" customHeight="1" x14ac:dyDescent="0.25">
      <c r="B15" s="350" t="s">
        <v>182</v>
      </c>
      <c r="C15" s="351"/>
      <c r="D15" s="129">
        <f>SUM(D11:D14)</f>
        <v>0</v>
      </c>
      <c r="E15" s="130">
        <f>SUM(E14:E14)</f>
        <v>1</v>
      </c>
      <c r="F15" s="131"/>
      <c r="G15" s="129">
        <f>SUM(G11:G14)</f>
        <v>0</v>
      </c>
      <c r="H15" s="132"/>
      <c r="I15" s="133">
        <f>+SUM(I14:I14)</f>
        <v>0</v>
      </c>
      <c r="J15" s="134"/>
      <c r="K15" s="134"/>
    </row>
    <row r="17" spans="8:9" x14ac:dyDescent="0.25">
      <c r="H17" s="136"/>
    </row>
    <row r="18" spans="8:9" x14ac:dyDescent="0.25">
      <c r="H18" s="136"/>
      <c r="I18" s="136"/>
    </row>
    <row r="19" spans="8:9" x14ac:dyDescent="0.25">
      <c r="H19" s="136"/>
    </row>
    <row r="20" spans="8:9" x14ac:dyDescent="0.25">
      <c r="H20" s="136"/>
    </row>
    <row r="21" spans="8:9" x14ac:dyDescent="0.25">
      <c r="H21" s="136"/>
    </row>
    <row r="22" spans="8:9" x14ac:dyDescent="0.25">
      <c r="H22" s="136"/>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zoomScale="80" zoomScaleNormal="80" zoomScaleSheetLayoutView="80" workbookViewId="0">
      <selection activeCell="J33" sqref="J33:J35"/>
    </sheetView>
  </sheetViews>
  <sheetFormatPr baseColWidth="10" defaultRowHeight="12.75" x14ac:dyDescent="0.2"/>
  <cols>
    <col min="1" max="1" width="1.42578125"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56" customWidth="1"/>
    <col min="12" max="21" width="11.42578125" style="4"/>
    <col min="22" max="24" width="11.42578125" style="5"/>
    <col min="25" max="256" width="11.42578125" style="2"/>
    <col min="257" max="257" width="0" style="2" hidden="1"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0" style="2" hidden="1"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0" style="2" hidden="1"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0" style="2" hidden="1"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0" style="2" hidden="1"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0" style="2" hidden="1"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0" style="2" hidden="1"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0" style="2" hidden="1"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0" style="2" hidden="1"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0" style="2" hidden="1"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0" style="2" hidden="1"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0" style="2" hidden="1"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0" style="2" hidden="1"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0" style="2" hidden="1"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0" style="2" hidden="1"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0" style="2" hidden="1"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0" style="2" hidden="1"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0" style="2" hidden="1"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0" style="2" hidden="1"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0" style="2" hidden="1"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0" style="2" hidden="1"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0" style="2" hidden="1"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0" style="2" hidden="1"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0" style="2" hidden="1"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0" style="2" hidden="1"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0" style="2" hidden="1"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0" style="2" hidden="1"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0" style="2" hidden="1"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0" style="2" hidden="1"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0" style="2" hidden="1"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0" style="2" hidden="1"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0" style="2" hidden="1"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0" style="2" hidden="1"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0" style="2" hidden="1"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0" style="2" hidden="1"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0" style="2" hidden="1"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0" style="2" hidden="1"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0" style="2" hidden="1"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0" style="2" hidden="1"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0" style="2" hidden="1"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0" style="2" hidden="1"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0" style="2" hidden="1"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0" style="2" hidden="1"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0" style="2" hidden="1"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0" style="2" hidden="1"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0" style="2" hidden="1"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0" style="2" hidden="1"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0" style="2" hidden="1"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0" style="2" hidden="1"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0" style="2" hidden="1"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0" style="2" hidden="1"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0" style="2" hidden="1"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0" style="2" hidden="1"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0" style="2" hidden="1"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0" style="2" hidden="1"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0" style="2" hidden="1"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0" style="2" hidden="1"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0" style="2" hidden="1"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0" style="2" hidden="1"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0" style="2" hidden="1"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0" style="2" hidden="1"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0" style="2" hidden="1"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0" style="2" hidden="1"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58" customFormat="1" ht="31.5" customHeight="1" x14ac:dyDescent="0.2">
      <c r="A2" s="2"/>
      <c r="B2" s="219"/>
      <c r="C2" s="220" t="s">
        <v>229</v>
      </c>
      <c r="D2" s="220"/>
      <c r="E2" s="220"/>
      <c r="F2" s="220"/>
      <c r="G2" s="220"/>
      <c r="H2" s="220"/>
      <c r="I2" s="220"/>
      <c r="J2" s="155"/>
      <c r="K2" s="156"/>
      <c r="L2" s="156"/>
      <c r="M2" s="157"/>
      <c r="N2" s="157"/>
      <c r="O2" s="157"/>
    </row>
    <row r="3" spans="1:21" s="158" customFormat="1" ht="19.5" customHeight="1" x14ac:dyDescent="0.2">
      <c r="A3" s="2"/>
      <c r="B3" s="219"/>
      <c r="C3" s="221" t="s">
        <v>1</v>
      </c>
      <c r="D3" s="221"/>
      <c r="E3" s="221"/>
      <c r="F3" s="221"/>
      <c r="G3" s="221"/>
      <c r="H3" s="221"/>
      <c r="I3" s="221"/>
      <c r="J3" s="155"/>
      <c r="K3" s="156"/>
      <c r="L3" s="159" t="s">
        <v>0</v>
      </c>
      <c r="M3" s="156"/>
      <c r="N3" s="156"/>
      <c r="O3" s="156"/>
    </row>
    <row r="4" spans="1:21" s="158" customFormat="1" ht="19.5" customHeight="1" x14ac:dyDescent="0.2">
      <c r="A4" s="2"/>
      <c r="B4" s="219"/>
      <c r="C4" s="221" t="s">
        <v>3</v>
      </c>
      <c r="D4" s="221"/>
      <c r="E4" s="221"/>
      <c r="F4" s="221"/>
      <c r="G4" s="221"/>
      <c r="H4" s="221"/>
      <c r="I4" s="221"/>
      <c r="J4" s="155"/>
      <c r="K4" s="156"/>
      <c r="L4" s="159" t="s">
        <v>2</v>
      </c>
      <c r="M4" s="156"/>
      <c r="N4" s="156"/>
      <c r="O4" s="156"/>
    </row>
    <row r="5" spans="1:21" s="158" customFormat="1" ht="19.5" customHeight="1" x14ac:dyDescent="0.2">
      <c r="A5" s="2"/>
      <c r="B5" s="219"/>
      <c r="C5" s="221" t="s">
        <v>5</v>
      </c>
      <c r="D5" s="221"/>
      <c r="E5" s="221"/>
      <c r="F5" s="221"/>
      <c r="G5" s="222" t="s">
        <v>210</v>
      </c>
      <c r="H5" s="222"/>
      <c r="I5" s="222"/>
      <c r="J5" s="155"/>
      <c r="K5" s="156"/>
      <c r="L5" s="159" t="s">
        <v>4</v>
      </c>
      <c r="M5" s="156"/>
      <c r="N5" s="156"/>
      <c r="O5" s="156"/>
    </row>
    <row r="6" spans="1:21" ht="23.25" customHeight="1" x14ac:dyDescent="0.2">
      <c r="A6" s="105"/>
      <c r="B6" s="416" t="s">
        <v>6</v>
      </c>
      <c r="C6" s="417"/>
      <c r="D6" s="417"/>
      <c r="E6" s="417"/>
      <c r="F6" s="417"/>
      <c r="G6" s="417"/>
      <c r="H6" s="417"/>
      <c r="I6" s="418"/>
      <c r="J6" s="58"/>
      <c r="K6" s="58"/>
    </row>
    <row r="7" spans="1:21" ht="24" customHeight="1" x14ac:dyDescent="0.2">
      <c r="A7" s="105"/>
      <c r="B7" s="401" t="s">
        <v>7</v>
      </c>
      <c r="C7" s="402"/>
      <c r="D7" s="402"/>
      <c r="E7" s="402"/>
      <c r="F7" s="402"/>
      <c r="G7" s="402"/>
      <c r="H7" s="402"/>
      <c r="I7" s="403"/>
      <c r="J7" s="59"/>
      <c r="K7" s="59"/>
    </row>
    <row r="8" spans="1:21" s="5" customFormat="1" ht="24" customHeight="1" x14ac:dyDescent="0.2">
      <c r="A8" s="106"/>
      <c r="B8" s="256" t="s">
        <v>8</v>
      </c>
      <c r="C8" s="257"/>
      <c r="D8" s="257"/>
      <c r="E8" s="257"/>
      <c r="F8" s="257"/>
      <c r="G8" s="257"/>
      <c r="H8" s="257"/>
      <c r="I8" s="258"/>
      <c r="J8" s="81"/>
      <c r="K8" s="81"/>
      <c r="L8" s="4"/>
      <c r="M8" s="4"/>
      <c r="N8" s="6" t="s">
        <v>9</v>
      </c>
      <c r="O8" s="4"/>
      <c r="P8" s="4"/>
      <c r="Q8" s="4"/>
      <c r="R8" s="4"/>
      <c r="S8" s="4"/>
      <c r="T8" s="4"/>
      <c r="U8" s="4"/>
    </row>
    <row r="9" spans="1:21" s="5" customFormat="1" ht="66.75" customHeight="1" x14ac:dyDescent="0.2">
      <c r="A9" s="106"/>
      <c r="B9" s="61" t="s">
        <v>10</v>
      </c>
      <c r="C9" s="62">
        <v>3</v>
      </c>
      <c r="D9" s="335" t="s">
        <v>12</v>
      </c>
      <c r="E9" s="335"/>
      <c r="F9" s="309" t="s">
        <v>188</v>
      </c>
      <c r="G9" s="310"/>
      <c r="H9" s="310"/>
      <c r="I9" s="311"/>
      <c r="J9" s="63"/>
      <c r="K9" s="63"/>
      <c r="L9" s="4"/>
      <c r="M9" s="57" t="s">
        <v>13</v>
      </c>
      <c r="N9" s="6" t="s">
        <v>14</v>
      </c>
      <c r="O9" s="4"/>
      <c r="P9" s="4"/>
      <c r="Q9" s="4"/>
      <c r="R9" s="4"/>
      <c r="S9" s="4"/>
      <c r="T9" s="4"/>
      <c r="U9" s="4"/>
    </row>
    <row r="10" spans="1:21" s="5" customFormat="1" ht="30.75" customHeight="1" x14ac:dyDescent="0.2">
      <c r="A10" s="106"/>
      <c r="B10" s="64" t="s">
        <v>15</v>
      </c>
      <c r="C10" s="9" t="s">
        <v>16</v>
      </c>
      <c r="D10" s="328" t="s">
        <v>17</v>
      </c>
      <c r="E10" s="329"/>
      <c r="F10" s="330" t="s">
        <v>185</v>
      </c>
      <c r="G10" s="397"/>
      <c r="H10" s="11" t="s">
        <v>18</v>
      </c>
      <c r="I10" s="65" t="s">
        <v>16</v>
      </c>
      <c r="J10" s="66"/>
      <c r="K10" s="66"/>
      <c r="L10" s="4"/>
      <c r="M10" s="57" t="s">
        <v>19</v>
      </c>
      <c r="N10" s="6" t="s">
        <v>20</v>
      </c>
      <c r="O10" s="4"/>
      <c r="P10" s="4"/>
      <c r="Q10" s="4"/>
      <c r="R10" s="4"/>
      <c r="S10" s="4"/>
      <c r="T10" s="4"/>
      <c r="U10" s="4"/>
    </row>
    <row r="11" spans="1:21" s="5" customFormat="1" ht="30.75" customHeight="1" x14ac:dyDescent="0.2">
      <c r="A11" s="106"/>
      <c r="B11" s="64" t="s">
        <v>21</v>
      </c>
      <c r="C11" s="312" t="s">
        <v>11</v>
      </c>
      <c r="D11" s="313"/>
      <c r="E11" s="313"/>
      <c r="F11" s="314"/>
      <c r="G11" s="11" t="s">
        <v>22</v>
      </c>
      <c r="H11" s="315" t="s">
        <v>11</v>
      </c>
      <c r="I11" s="316"/>
      <c r="J11" s="67"/>
      <c r="K11" s="67"/>
      <c r="L11" s="4"/>
      <c r="M11" s="57" t="s">
        <v>23</v>
      </c>
      <c r="N11" s="6" t="s">
        <v>24</v>
      </c>
      <c r="O11" s="4"/>
      <c r="P11" s="4"/>
      <c r="Q11" s="4"/>
      <c r="R11" s="4"/>
      <c r="S11" s="4"/>
      <c r="T11" s="4"/>
      <c r="U11" s="4"/>
    </row>
    <row r="12" spans="1:21" s="5" customFormat="1" ht="30.75" customHeight="1" x14ac:dyDescent="0.2">
      <c r="A12" s="106"/>
      <c r="B12" s="64" t="s">
        <v>25</v>
      </c>
      <c r="C12" s="317" t="s">
        <v>19</v>
      </c>
      <c r="D12" s="317"/>
      <c r="E12" s="317"/>
      <c r="F12" s="317"/>
      <c r="G12" s="11" t="s">
        <v>26</v>
      </c>
      <c r="H12" s="318" t="s">
        <v>197</v>
      </c>
      <c r="I12" s="319"/>
      <c r="J12" s="68"/>
      <c r="K12" s="68"/>
      <c r="L12" s="4"/>
      <c r="M12" s="69" t="s">
        <v>27</v>
      </c>
      <c r="N12" s="4"/>
      <c r="O12" s="4"/>
      <c r="P12" s="4"/>
      <c r="Q12" s="4"/>
      <c r="R12" s="4"/>
      <c r="S12" s="4"/>
      <c r="T12" s="4"/>
      <c r="U12" s="4"/>
    </row>
    <row r="13" spans="1:21" s="5" customFormat="1" ht="30.75" customHeight="1" x14ac:dyDescent="0.2">
      <c r="A13" s="106"/>
      <c r="B13" s="64" t="s">
        <v>28</v>
      </c>
      <c r="C13" s="320" t="s">
        <v>29</v>
      </c>
      <c r="D13" s="320"/>
      <c r="E13" s="320"/>
      <c r="F13" s="320"/>
      <c r="G13" s="320"/>
      <c r="H13" s="320"/>
      <c r="I13" s="321"/>
      <c r="J13" s="70"/>
      <c r="K13" s="70"/>
      <c r="L13" s="4"/>
      <c r="M13" s="69"/>
      <c r="N13" s="4"/>
      <c r="O13" s="4"/>
      <c r="P13" s="4"/>
      <c r="Q13" s="4"/>
      <c r="R13" s="4"/>
      <c r="S13" s="4"/>
      <c r="T13" s="4"/>
      <c r="U13" s="4"/>
    </row>
    <row r="14" spans="1:21" s="5" customFormat="1" ht="30.75" customHeight="1" x14ac:dyDescent="0.2">
      <c r="A14" s="106"/>
      <c r="B14" s="64" t="s">
        <v>30</v>
      </c>
      <c r="C14" s="322" t="s">
        <v>11</v>
      </c>
      <c r="D14" s="323"/>
      <c r="E14" s="323"/>
      <c r="F14" s="323"/>
      <c r="G14" s="323"/>
      <c r="H14" s="323"/>
      <c r="I14" s="324"/>
      <c r="J14" s="66"/>
      <c r="K14" s="66"/>
      <c r="L14" s="4"/>
      <c r="M14" s="69"/>
      <c r="N14" s="6" t="s">
        <v>31</v>
      </c>
      <c r="O14" s="4"/>
      <c r="P14" s="4"/>
      <c r="Q14" s="4"/>
      <c r="R14" s="4"/>
      <c r="S14" s="4"/>
      <c r="T14" s="4"/>
      <c r="U14" s="4"/>
    </row>
    <row r="15" spans="1:21" s="5" customFormat="1" ht="30.75" customHeight="1" x14ac:dyDescent="0.2">
      <c r="A15" s="106"/>
      <c r="B15" s="64" t="s">
        <v>32</v>
      </c>
      <c r="C15" s="309" t="s">
        <v>156</v>
      </c>
      <c r="D15" s="310"/>
      <c r="E15" s="310"/>
      <c r="F15" s="325"/>
      <c r="G15" s="11" t="s">
        <v>34</v>
      </c>
      <c r="H15" s="303" t="s">
        <v>35</v>
      </c>
      <c r="I15" s="304"/>
      <c r="J15" s="66"/>
      <c r="K15" s="66"/>
      <c r="L15" s="4"/>
      <c r="M15" s="69" t="s">
        <v>36</v>
      </c>
      <c r="N15" s="6" t="s">
        <v>16</v>
      </c>
      <c r="O15" s="4"/>
      <c r="P15" s="4"/>
      <c r="Q15" s="4"/>
      <c r="R15" s="4"/>
      <c r="S15" s="4"/>
      <c r="T15" s="4"/>
      <c r="U15" s="4"/>
    </row>
    <row r="16" spans="1:21" s="5" customFormat="1" ht="30.75" customHeight="1" x14ac:dyDescent="0.2">
      <c r="B16" s="64" t="s">
        <v>37</v>
      </c>
      <c r="C16" s="326" t="s">
        <v>143</v>
      </c>
      <c r="D16" s="327"/>
      <c r="E16" s="327"/>
      <c r="F16" s="327"/>
      <c r="G16" s="11" t="s">
        <v>39</v>
      </c>
      <c r="H16" s="303" t="s">
        <v>9</v>
      </c>
      <c r="I16" s="304"/>
      <c r="J16" s="66"/>
      <c r="K16" s="66"/>
      <c r="L16" s="4"/>
      <c r="M16" s="69" t="s">
        <v>40</v>
      </c>
      <c r="N16" s="4"/>
      <c r="O16" s="4"/>
      <c r="P16" s="4"/>
      <c r="Q16" s="4"/>
      <c r="R16" s="4"/>
      <c r="S16" s="4"/>
      <c r="T16" s="4"/>
      <c r="U16" s="4"/>
    </row>
    <row r="17" spans="2:21" s="5" customFormat="1" ht="55.5" customHeight="1" x14ac:dyDescent="0.2">
      <c r="B17" s="64" t="s">
        <v>41</v>
      </c>
      <c r="C17" s="309" t="s">
        <v>189</v>
      </c>
      <c r="D17" s="310"/>
      <c r="E17" s="310"/>
      <c r="F17" s="310"/>
      <c r="G17" s="310"/>
      <c r="H17" s="310"/>
      <c r="I17" s="311"/>
      <c r="J17" s="70"/>
      <c r="K17" s="70"/>
      <c r="L17" s="4"/>
      <c r="M17" s="69" t="s">
        <v>42</v>
      </c>
      <c r="N17" s="6" t="s">
        <v>43</v>
      </c>
      <c r="O17" s="4"/>
      <c r="P17" s="4"/>
      <c r="Q17" s="4"/>
      <c r="R17" s="4"/>
      <c r="S17" s="4"/>
      <c r="T17" s="4"/>
      <c r="U17" s="4"/>
    </row>
    <row r="18" spans="2:21" s="5" customFormat="1" ht="40.5" customHeight="1" x14ac:dyDescent="0.2">
      <c r="B18" s="64" t="s">
        <v>44</v>
      </c>
      <c r="C18" s="413" t="s">
        <v>186</v>
      </c>
      <c r="D18" s="414"/>
      <c r="E18" s="414"/>
      <c r="F18" s="414"/>
      <c r="G18" s="414"/>
      <c r="H18" s="414"/>
      <c r="I18" s="415"/>
      <c r="J18" s="71"/>
      <c r="K18" s="71"/>
      <c r="L18" s="4"/>
      <c r="M18" s="69" t="s">
        <v>46</v>
      </c>
      <c r="N18" s="6" t="s">
        <v>47</v>
      </c>
      <c r="O18" s="4"/>
      <c r="P18" s="4"/>
      <c r="Q18" s="4"/>
      <c r="R18" s="4"/>
      <c r="S18" s="4"/>
      <c r="T18" s="4"/>
      <c r="U18" s="4"/>
    </row>
    <row r="19" spans="2:21" s="5" customFormat="1" ht="30.75" customHeight="1" x14ac:dyDescent="0.2">
      <c r="B19" s="64" t="s">
        <v>48</v>
      </c>
      <c r="C19" s="392" t="s">
        <v>157</v>
      </c>
      <c r="D19" s="392"/>
      <c r="E19" s="392"/>
      <c r="F19" s="392"/>
      <c r="G19" s="392"/>
      <c r="H19" s="392"/>
      <c r="I19" s="393"/>
      <c r="J19" s="72"/>
      <c r="K19" s="72"/>
      <c r="L19" s="4"/>
      <c r="M19" s="69"/>
      <c r="N19" s="6" t="s">
        <v>50</v>
      </c>
      <c r="O19" s="4"/>
      <c r="P19" s="4"/>
      <c r="Q19" s="4"/>
      <c r="R19" s="4"/>
      <c r="S19" s="4"/>
      <c r="T19" s="4"/>
      <c r="U19" s="4"/>
    </row>
    <row r="20" spans="2:21" s="5" customFormat="1" ht="30.75" customHeight="1" x14ac:dyDescent="0.2">
      <c r="B20" s="64" t="s">
        <v>51</v>
      </c>
      <c r="C20" s="296" t="s">
        <v>52</v>
      </c>
      <c r="D20" s="296"/>
      <c r="E20" s="296"/>
      <c r="F20" s="296"/>
      <c r="G20" s="296"/>
      <c r="H20" s="296"/>
      <c r="I20" s="297"/>
      <c r="J20" s="73"/>
      <c r="K20" s="73"/>
      <c r="L20" s="4"/>
      <c r="M20" s="69" t="s">
        <v>35</v>
      </c>
      <c r="N20" s="6" t="s">
        <v>53</v>
      </c>
      <c r="O20" s="4"/>
      <c r="P20" s="4"/>
      <c r="Q20" s="4"/>
      <c r="R20" s="4"/>
      <c r="S20" s="4"/>
      <c r="T20" s="4"/>
      <c r="U20" s="4"/>
    </row>
    <row r="21" spans="2:21" s="5" customFormat="1" ht="27.75" customHeight="1" x14ac:dyDescent="0.2">
      <c r="B21" s="298" t="s">
        <v>54</v>
      </c>
      <c r="C21" s="300" t="s">
        <v>55</v>
      </c>
      <c r="D21" s="300"/>
      <c r="E21" s="300"/>
      <c r="F21" s="301" t="s">
        <v>56</v>
      </c>
      <c r="G21" s="301"/>
      <c r="H21" s="301"/>
      <c r="I21" s="302"/>
      <c r="J21" s="74"/>
      <c r="K21" s="74"/>
      <c r="L21" s="4"/>
      <c r="M21" s="69" t="s">
        <v>57</v>
      </c>
      <c r="N21" s="6" t="s">
        <v>58</v>
      </c>
      <c r="O21" s="4"/>
      <c r="P21" s="4"/>
      <c r="Q21" s="4"/>
      <c r="R21" s="4"/>
      <c r="S21" s="4"/>
      <c r="T21" s="4"/>
      <c r="U21" s="4"/>
    </row>
    <row r="22" spans="2:21" s="5" customFormat="1" ht="27" customHeight="1" x14ac:dyDescent="0.2">
      <c r="B22" s="299"/>
      <c r="C22" s="294" t="s">
        <v>158</v>
      </c>
      <c r="D22" s="294"/>
      <c r="E22" s="294"/>
      <c r="F22" s="294" t="s">
        <v>159</v>
      </c>
      <c r="G22" s="294"/>
      <c r="H22" s="294"/>
      <c r="I22" s="295"/>
      <c r="J22" s="72"/>
      <c r="K22" s="72"/>
      <c r="L22" s="4"/>
      <c r="M22" s="69" t="s">
        <v>61</v>
      </c>
      <c r="N22" s="6" t="s">
        <v>62</v>
      </c>
      <c r="O22" s="4"/>
      <c r="P22" s="4"/>
      <c r="Q22" s="4"/>
      <c r="R22" s="4"/>
      <c r="S22" s="4"/>
      <c r="T22" s="4"/>
      <c r="U22" s="4"/>
    </row>
    <row r="23" spans="2:21" s="5" customFormat="1" ht="39.75" customHeight="1" x14ac:dyDescent="0.2">
      <c r="B23" s="64" t="s">
        <v>63</v>
      </c>
      <c r="C23" s="303" t="s">
        <v>147</v>
      </c>
      <c r="D23" s="303"/>
      <c r="E23" s="303"/>
      <c r="F23" s="303" t="s">
        <v>147</v>
      </c>
      <c r="G23" s="303"/>
      <c r="H23" s="303"/>
      <c r="I23" s="304"/>
      <c r="J23" s="66"/>
      <c r="K23" s="66"/>
      <c r="L23" s="4"/>
      <c r="M23" s="69"/>
      <c r="N23" s="6" t="s">
        <v>29</v>
      </c>
      <c r="O23" s="4"/>
      <c r="P23" s="4"/>
      <c r="Q23" s="4"/>
      <c r="R23" s="4"/>
      <c r="S23" s="4"/>
      <c r="T23" s="4"/>
      <c r="U23" s="4"/>
    </row>
    <row r="24" spans="2:21" s="5" customFormat="1" ht="70.5" customHeight="1" x14ac:dyDescent="0.2">
      <c r="B24" s="64" t="s">
        <v>65</v>
      </c>
      <c r="C24" s="305" t="s">
        <v>160</v>
      </c>
      <c r="D24" s="306"/>
      <c r="E24" s="307"/>
      <c r="F24" s="305" t="s">
        <v>161</v>
      </c>
      <c r="G24" s="306"/>
      <c r="H24" s="306"/>
      <c r="I24" s="308"/>
      <c r="J24" s="71"/>
      <c r="K24" s="71"/>
      <c r="L24" s="4"/>
      <c r="M24" s="76"/>
      <c r="N24" s="6" t="s">
        <v>67</v>
      </c>
      <c r="O24" s="4"/>
      <c r="P24" s="4"/>
      <c r="Q24" s="4"/>
      <c r="R24" s="4"/>
      <c r="S24" s="4"/>
      <c r="T24" s="4"/>
      <c r="U24" s="4"/>
    </row>
    <row r="25" spans="2:21" s="5" customFormat="1" ht="29.25" customHeight="1" x14ac:dyDescent="0.2">
      <c r="B25" s="64" t="s">
        <v>68</v>
      </c>
      <c r="C25" s="282" t="s">
        <v>38</v>
      </c>
      <c r="D25" s="283"/>
      <c r="E25" s="284"/>
      <c r="F25" s="11" t="s">
        <v>69</v>
      </c>
      <c r="G25" s="291">
        <v>1</v>
      </c>
      <c r="H25" s="292"/>
      <c r="I25" s="293"/>
      <c r="J25" s="77"/>
      <c r="K25" s="77"/>
      <c r="L25" s="4"/>
      <c r="M25" s="76"/>
      <c r="N25" s="4"/>
      <c r="O25" s="4"/>
      <c r="P25" s="4"/>
      <c r="Q25" s="4"/>
      <c r="R25" s="4"/>
      <c r="S25" s="4"/>
      <c r="T25" s="4"/>
      <c r="U25" s="4"/>
    </row>
    <row r="26" spans="2:21" s="5" customFormat="1" ht="27" customHeight="1" x14ac:dyDescent="0.2">
      <c r="B26" s="64" t="s">
        <v>71</v>
      </c>
      <c r="C26" s="282" t="s">
        <v>72</v>
      </c>
      <c r="D26" s="283"/>
      <c r="E26" s="284"/>
      <c r="F26" s="11" t="s">
        <v>73</v>
      </c>
      <c r="G26" s="285">
        <v>1</v>
      </c>
      <c r="H26" s="286"/>
      <c r="I26" s="287"/>
      <c r="J26" s="78"/>
      <c r="K26" s="78"/>
      <c r="L26" s="4"/>
      <c r="M26" s="76"/>
      <c r="N26" s="4"/>
      <c r="O26" s="4"/>
      <c r="P26" s="4"/>
      <c r="Q26" s="4"/>
      <c r="R26" s="4"/>
      <c r="S26" s="4"/>
      <c r="T26" s="4"/>
      <c r="U26" s="4"/>
    </row>
    <row r="27" spans="2:21" s="5" customFormat="1" ht="47.25" customHeight="1" x14ac:dyDescent="0.2">
      <c r="B27" s="79" t="s">
        <v>74</v>
      </c>
      <c r="C27" s="288" t="s">
        <v>42</v>
      </c>
      <c r="D27" s="289"/>
      <c r="E27" s="290"/>
      <c r="F27" s="80" t="s">
        <v>75</v>
      </c>
      <c r="G27" s="291" t="s">
        <v>11</v>
      </c>
      <c r="H27" s="292"/>
      <c r="I27" s="293"/>
      <c r="J27" s="74"/>
      <c r="K27" s="74"/>
      <c r="L27" s="4"/>
      <c r="M27" s="76"/>
      <c r="N27" s="4"/>
      <c r="O27" s="4"/>
      <c r="P27" s="4"/>
      <c r="Q27" s="4"/>
      <c r="R27" s="4"/>
      <c r="S27" s="4"/>
      <c r="T27" s="4"/>
      <c r="U27" s="4"/>
    </row>
    <row r="28" spans="2:21" s="5" customFormat="1" ht="30" customHeight="1" x14ac:dyDescent="0.2">
      <c r="B28" s="256" t="s">
        <v>76</v>
      </c>
      <c r="C28" s="257"/>
      <c r="D28" s="257"/>
      <c r="E28" s="257"/>
      <c r="F28" s="257"/>
      <c r="G28" s="257"/>
      <c r="H28" s="257"/>
      <c r="I28" s="258"/>
      <c r="J28" s="81"/>
      <c r="K28" s="81"/>
      <c r="L28" s="4"/>
      <c r="M28" s="76"/>
      <c r="N28" s="4"/>
      <c r="O28" s="4"/>
      <c r="P28" s="4"/>
      <c r="Q28" s="4"/>
      <c r="R28" s="4"/>
      <c r="S28" s="4"/>
      <c r="T28" s="4"/>
      <c r="U28" s="4"/>
    </row>
    <row r="29" spans="2:21" s="5" customFormat="1" ht="56.25" customHeight="1" x14ac:dyDescent="0.2">
      <c r="B29" s="82" t="s">
        <v>77</v>
      </c>
      <c r="C29" s="14" t="s">
        <v>78</v>
      </c>
      <c r="D29" s="14" t="s">
        <v>79</v>
      </c>
      <c r="E29" s="14" t="s">
        <v>80</v>
      </c>
      <c r="F29" s="14" t="s">
        <v>81</v>
      </c>
      <c r="G29" s="15" t="s">
        <v>82</v>
      </c>
      <c r="H29" s="15" t="s">
        <v>83</v>
      </c>
      <c r="I29" s="83" t="s">
        <v>84</v>
      </c>
      <c r="J29" s="84" t="s">
        <v>162</v>
      </c>
      <c r="K29" s="72"/>
      <c r="L29" s="4"/>
      <c r="M29" s="76"/>
      <c r="N29" s="4"/>
      <c r="O29" s="4"/>
      <c r="P29" s="4"/>
      <c r="Q29" s="4"/>
      <c r="R29" s="4"/>
      <c r="S29" s="4"/>
      <c r="T29" s="4"/>
      <c r="U29" s="4"/>
    </row>
    <row r="30" spans="2:21" s="5" customFormat="1" ht="19.5" customHeight="1" x14ac:dyDescent="0.2">
      <c r="B30" s="103" t="s">
        <v>85</v>
      </c>
      <c r="C30" s="382">
        <v>166</v>
      </c>
      <c r="D30" s="382">
        <f>+C30</f>
        <v>166</v>
      </c>
      <c r="E30" s="277">
        <v>587</v>
      </c>
      <c r="F30" s="277">
        <f>$E$30</f>
        <v>587</v>
      </c>
      <c r="G30" s="384">
        <f>+C30/$E$30</f>
        <v>0.282793867120954</v>
      </c>
      <c r="H30" s="384">
        <f>+D30/F30</f>
        <v>0.282793867120954</v>
      </c>
      <c r="I30" s="380">
        <f>+H30/$G$26</f>
        <v>0.282793867120954</v>
      </c>
      <c r="J30" s="250">
        <v>1</v>
      </c>
      <c r="K30" s="86"/>
      <c r="L30" s="4"/>
      <c r="M30" s="76"/>
      <c r="N30" s="4"/>
      <c r="O30" s="4"/>
      <c r="P30" s="4"/>
      <c r="Q30" s="4"/>
      <c r="R30" s="4"/>
      <c r="S30" s="4"/>
      <c r="T30" s="4"/>
      <c r="U30" s="4"/>
    </row>
    <row r="31" spans="2:21" s="5" customFormat="1" ht="19.5" customHeight="1" x14ac:dyDescent="0.2">
      <c r="B31" s="103" t="s">
        <v>86</v>
      </c>
      <c r="C31" s="383"/>
      <c r="D31" s="383"/>
      <c r="E31" s="278"/>
      <c r="F31" s="278"/>
      <c r="G31" s="385"/>
      <c r="H31" s="385"/>
      <c r="I31" s="381"/>
      <c r="J31" s="250"/>
      <c r="K31" s="86"/>
      <c r="L31" s="4"/>
      <c r="M31" s="76"/>
      <c r="N31" s="4"/>
      <c r="O31" s="4"/>
      <c r="P31" s="4"/>
      <c r="Q31" s="4"/>
      <c r="R31" s="4"/>
      <c r="S31" s="4"/>
      <c r="T31" s="4"/>
      <c r="U31" s="4"/>
    </row>
    <row r="32" spans="2:21" s="5" customFormat="1" ht="19.5" customHeight="1" x14ac:dyDescent="0.2">
      <c r="B32" s="103" t="s">
        <v>87</v>
      </c>
      <c r="C32" s="383"/>
      <c r="D32" s="383"/>
      <c r="E32" s="278"/>
      <c r="F32" s="278"/>
      <c r="G32" s="385"/>
      <c r="H32" s="385"/>
      <c r="I32" s="381"/>
      <c r="J32" s="250"/>
      <c r="K32" s="86"/>
      <c r="L32" s="4"/>
      <c r="M32" s="76"/>
      <c r="N32" s="4"/>
      <c r="O32" s="4"/>
      <c r="P32" s="4"/>
      <c r="Q32" s="4"/>
      <c r="R32" s="4"/>
      <c r="S32" s="4"/>
      <c r="T32" s="4"/>
      <c r="U32" s="4"/>
    </row>
    <row r="33" spans="2:21" s="5" customFormat="1" ht="19.5" customHeight="1" x14ac:dyDescent="0.2">
      <c r="B33" s="103" t="s">
        <v>88</v>
      </c>
      <c r="C33" s="382">
        <v>195</v>
      </c>
      <c r="D33" s="382">
        <f>+D30+C33</f>
        <v>361</v>
      </c>
      <c r="E33" s="278"/>
      <c r="F33" s="277">
        <f>$E$30</f>
        <v>587</v>
      </c>
      <c r="G33" s="384">
        <f>+C33/$E$30</f>
        <v>0.33219761499148209</v>
      </c>
      <c r="H33" s="384">
        <f>+D33/F33</f>
        <v>0.61499148211243615</v>
      </c>
      <c r="I33" s="380">
        <f>+H33/$G$26</f>
        <v>0.61499148211243615</v>
      </c>
      <c r="J33" s="250">
        <v>1</v>
      </c>
      <c r="K33" s="86"/>
      <c r="L33" s="4"/>
      <c r="M33" s="4"/>
      <c r="N33" s="4"/>
      <c r="O33" s="4"/>
      <c r="P33" s="4"/>
      <c r="Q33" s="4"/>
      <c r="R33" s="4"/>
      <c r="S33" s="4"/>
      <c r="T33" s="4"/>
      <c r="U33" s="4"/>
    </row>
    <row r="34" spans="2:21" s="5" customFormat="1" ht="19.5" customHeight="1" x14ac:dyDescent="0.2">
      <c r="B34" s="103" t="s">
        <v>89</v>
      </c>
      <c r="C34" s="383"/>
      <c r="D34" s="383"/>
      <c r="E34" s="278"/>
      <c r="F34" s="278"/>
      <c r="G34" s="385"/>
      <c r="H34" s="385"/>
      <c r="I34" s="381"/>
      <c r="J34" s="250"/>
      <c r="K34" s="86"/>
      <c r="L34" s="4"/>
      <c r="M34" s="4"/>
      <c r="N34" s="4"/>
      <c r="O34" s="4"/>
      <c r="P34" s="4"/>
      <c r="Q34" s="4"/>
      <c r="R34" s="4"/>
      <c r="S34" s="4"/>
      <c r="T34" s="4"/>
      <c r="U34" s="4"/>
    </row>
    <row r="35" spans="2:21" s="5" customFormat="1" ht="19.5" customHeight="1" x14ac:dyDescent="0.2">
      <c r="B35" s="103" t="s">
        <v>90</v>
      </c>
      <c r="C35" s="383"/>
      <c r="D35" s="383"/>
      <c r="E35" s="278"/>
      <c r="F35" s="278"/>
      <c r="G35" s="385"/>
      <c r="H35" s="385"/>
      <c r="I35" s="381"/>
      <c r="J35" s="250"/>
      <c r="K35" s="86"/>
      <c r="L35" s="4"/>
      <c r="M35" s="4"/>
      <c r="N35" s="4"/>
      <c r="O35" s="4"/>
      <c r="P35" s="4"/>
      <c r="Q35" s="4"/>
      <c r="R35" s="4"/>
      <c r="S35" s="4"/>
      <c r="T35" s="4"/>
      <c r="U35" s="4"/>
    </row>
    <row r="36" spans="2:21" s="5" customFormat="1" ht="19.5" customHeight="1" x14ac:dyDescent="0.2">
      <c r="B36" s="103" t="s">
        <v>91</v>
      </c>
      <c r="C36" s="382"/>
      <c r="D36" s="382"/>
      <c r="E36" s="278"/>
      <c r="F36" s="277">
        <f>$E$30</f>
        <v>587</v>
      </c>
      <c r="G36" s="384">
        <f>+C36/E30</f>
        <v>0</v>
      </c>
      <c r="H36" s="384">
        <f>+D36/F36</f>
        <v>0</v>
      </c>
      <c r="I36" s="380">
        <f>+H36/$G$26</f>
        <v>0</v>
      </c>
      <c r="J36" s="250">
        <v>1</v>
      </c>
      <c r="K36" s="86"/>
      <c r="L36" s="4"/>
      <c r="M36" s="4"/>
      <c r="N36" s="4"/>
      <c r="O36" s="4"/>
      <c r="P36" s="4"/>
      <c r="Q36" s="4"/>
      <c r="R36" s="4"/>
      <c r="S36" s="4"/>
      <c r="T36" s="4"/>
      <c r="U36" s="4"/>
    </row>
    <row r="37" spans="2:21" s="5" customFormat="1" ht="19.5" customHeight="1" x14ac:dyDescent="0.2">
      <c r="B37" s="103" t="s">
        <v>92</v>
      </c>
      <c r="C37" s="383"/>
      <c r="D37" s="383"/>
      <c r="E37" s="278"/>
      <c r="F37" s="278"/>
      <c r="G37" s="385"/>
      <c r="H37" s="385"/>
      <c r="I37" s="381"/>
      <c r="J37" s="250"/>
      <c r="K37" s="86"/>
      <c r="L37" s="4"/>
      <c r="M37" s="4"/>
      <c r="N37" s="4"/>
      <c r="O37" s="4"/>
      <c r="P37" s="4"/>
      <c r="Q37" s="4"/>
      <c r="R37" s="4"/>
      <c r="S37" s="4"/>
      <c r="T37" s="4"/>
      <c r="U37" s="4"/>
    </row>
    <row r="38" spans="2:21" s="5" customFormat="1" ht="19.5" customHeight="1" x14ac:dyDescent="0.2">
      <c r="B38" s="103" t="s">
        <v>93</v>
      </c>
      <c r="C38" s="383"/>
      <c r="D38" s="383"/>
      <c r="E38" s="278"/>
      <c r="F38" s="278"/>
      <c r="G38" s="385"/>
      <c r="H38" s="385"/>
      <c r="I38" s="381"/>
      <c r="J38" s="250"/>
      <c r="K38" s="86"/>
      <c r="L38" s="4"/>
      <c r="M38" s="4"/>
      <c r="N38" s="4"/>
      <c r="O38" s="4"/>
      <c r="P38" s="4"/>
      <c r="Q38" s="4"/>
      <c r="R38" s="4"/>
      <c r="S38" s="4"/>
      <c r="T38" s="4"/>
      <c r="U38" s="4"/>
    </row>
    <row r="39" spans="2:21" s="5" customFormat="1" ht="19.5" customHeight="1" x14ac:dyDescent="0.2">
      <c r="B39" s="103" t="s">
        <v>94</v>
      </c>
      <c r="C39" s="382"/>
      <c r="D39" s="382"/>
      <c r="E39" s="278"/>
      <c r="F39" s="277">
        <f>$E$30</f>
        <v>587</v>
      </c>
      <c r="G39" s="384">
        <f>+C39/E30</f>
        <v>0</v>
      </c>
      <c r="H39" s="384">
        <f>+D39/F39</f>
        <v>0</v>
      </c>
      <c r="I39" s="380">
        <f>+H39/$G$26</f>
        <v>0</v>
      </c>
      <c r="J39" s="250">
        <v>1</v>
      </c>
      <c r="K39" s="86"/>
      <c r="L39" s="4"/>
      <c r="M39" s="4"/>
      <c r="N39" s="4"/>
      <c r="O39" s="4"/>
      <c r="P39" s="4"/>
      <c r="Q39" s="4"/>
      <c r="R39" s="4"/>
      <c r="S39" s="4"/>
      <c r="T39" s="4"/>
      <c r="U39" s="4"/>
    </row>
    <row r="40" spans="2:21" s="5" customFormat="1" ht="19.5" customHeight="1" x14ac:dyDescent="0.2">
      <c r="B40" s="103" t="s">
        <v>95</v>
      </c>
      <c r="C40" s="383"/>
      <c r="D40" s="383"/>
      <c r="E40" s="278"/>
      <c r="F40" s="278"/>
      <c r="G40" s="385"/>
      <c r="H40" s="385"/>
      <c r="I40" s="381"/>
      <c r="J40" s="250"/>
      <c r="K40" s="86"/>
      <c r="L40" s="4"/>
      <c r="M40" s="4"/>
      <c r="N40" s="4"/>
      <c r="O40" s="4"/>
      <c r="P40" s="4"/>
      <c r="Q40" s="4"/>
      <c r="R40" s="4"/>
      <c r="S40" s="4"/>
      <c r="T40" s="4"/>
      <c r="U40" s="4"/>
    </row>
    <row r="41" spans="2:21" s="5" customFormat="1" ht="19.5" customHeight="1" x14ac:dyDescent="0.2">
      <c r="B41" s="103" t="s">
        <v>96</v>
      </c>
      <c r="C41" s="383"/>
      <c r="D41" s="383"/>
      <c r="E41" s="281"/>
      <c r="F41" s="278"/>
      <c r="G41" s="385"/>
      <c r="H41" s="385"/>
      <c r="I41" s="381"/>
      <c r="J41" s="250"/>
      <c r="K41" s="86"/>
      <c r="L41" s="87"/>
      <c r="M41" s="4"/>
      <c r="N41" s="4"/>
      <c r="O41" s="4"/>
      <c r="P41" s="4"/>
      <c r="Q41" s="4"/>
      <c r="R41" s="4"/>
      <c r="S41" s="4"/>
      <c r="T41" s="4"/>
      <c r="U41" s="4"/>
    </row>
    <row r="42" spans="2:21" s="5" customFormat="1" ht="60.75" customHeight="1" x14ac:dyDescent="0.2">
      <c r="B42" s="104" t="s">
        <v>97</v>
      </c>
      <c r="C42" s="398" t="s">
        <v>248</v>
      </c>
      <c r="D42" s="399"/>
      <c r="E42" s="399"/>
      <c r="F42" s="399"/>
      <c r="G42" s="399"/>
      <c r="H42" s="399"/>
      <c r="I42" s="400"/>
      <c r="J42" s="107"/>
      <c r="K42" s="89"/>
      <c r="L42" s="4"/>
      <c r="M42" s="4"/>
      <c r="N42" s="4"/>
      <c r="O42" s="4"/>
      <c r="P42" s="4"/>
      <c r="Q42" s="4"/>
      <c r="R42" s="4"/>
      <c r="S42" s="4"/>
      <c r="T42" s="4"/>
      <c r="U42" s="4"/>
    </row>
    <row r="43" spans="2:21" ht="29.25" customHeight="1" x14ac:dyDescent="0.2">
      <c r="B43" s="256" t="s">
        <v>98</v>
      </c>
      <c r="C43" s="257"/>
      <c r="D43" s="257"/>
      <c r="E43" s="257"/>
      <c r="F43" s="257"/>
      <c r="G43" s="257"/>
      <c r="H43" s="257"/>
      <c r="I43" s="258"/>
      <c r="J43" s="60"/>
      <c r="K43" s="60"/>
    </row>
    <row r="44" spans="2:21" ht="63.75" customHeight="1" x14ac:dyDescent="0.2">
      <c r="B44" s="401"/>
      <c r="C44" s="402"/>
      <c r="D44" s="402"/>
      <c r="E44" s="402"/>
      <c r="F44" s="402"/>
      <c r="G44" s="402"/>
      <c r="H44" s="402"/>
      <c r="I44" s="403"/>
      <c r="J44" s="60"/>
      <c r="K44" s="60"/>
    </row>
    <row r="45" spans="2:21" ht="31.5" customHeight="1" x14ac:dyDescent="0.2">
      <c r="B45" s="404"/>
      <c r="C45" s="405"/>
      <c r="D45" s="405"/>
      <c r="E45" s="405"/>
      <c r="F45" s="405"/>
      <c r="G45" s="405"/>
      <c r="H45" s="405"/>
      <c r="I45" s="406"/>
      <c r="J45" s="90"/>
      <c r="K45" s="90"/>
    </row>
    <row r="46" spans="2:21" ht="31.5" customHeight="1" x14ac:dyDescent="0.2">
      <c r="B46" s="404"/>
      <c r="C46" s="405"/>
      <c r="D46" s="405"/>
      <c r="E46" s="405"/>
      <c r="F46" s="405"/>
      <c r="G46" s="405"/>
      <c r="H46" s="405"/>
      <c r="I46" s="406"/>
      <c r="J46" s="90"/>
      <c r="K46" s="90"/>
    </row>
    <row r="47" spans="2:21" ht="31.5" customHeight="1" x14ac:dyDescent="0.2">
      <c r="B47" s="404"/>
      <c r="C47" s="405"/>
      <c r="D47" s="405"/>
      <c r="E47" s="405"/>
      <c r="F47" s="405"/>
      <c r="G47" s="405"/>
      <c r="H47" s="405"/>
      <c r="I47" s="406"/>
      <c r="J47" s="90"/>
      <c r="K47" s="90"/>
    </row>
    <row r="48" spans="2:21" ht="54.75" customHeight="1" x14ac:dyDescent="0.2">
      <c r="B48" s="407"/>
      <c r="C48" s="408"/>
      <c r="D48" s="408"/>
      <c r="E48" s="408"/>
      <c r="F48" s="408"/>
      <c r="G48" s="408"/>
      <c r="H48" s="408"/>
      <c r="I48" s="409"/>
      <c r="J48" s="91"/>
      <c r="K48" s="91"/>
    </row>
    <row r="49" spans="2:21" s="5" customFormat="1" ht="65.25" customHeight="1" x14ac:dyDescent="0.2">
      <c r="B49" s="64" t="s">
        <v>99</v>
      </c>
      <c r="C49" s="410" t="s">
        <v>249</v>
      </c>
      <c r="D49" s="411"/>
      <c r="E49" s="411"/>
      <c r="F49" s="411"/>
      <c r="G49" s="411"/>
      <c r="H49" s="411"/>
      <c r="I49" s="412"/>
      <c r="J49" s="92"/>
      <c r="K49" s="92"/>
      <c r="L49" s="4"/>
      <c r="M49" s="4"/>
      <c r="N49" s="4"/>
      <c r="O49" s="4"/>
      <c r="P49" s="4"/>
      <c r="Q49" s="4"/>
      <c r="R49" s="4"/>
      <c r="S49" s="4"/>
      <c r="T49" s="4"/>
      <c r="U49" s="4"/>
    </row>
    <row r="50" spans="2:21" s="5" customFormat="1" ht="55.5" customHeight="1" x14ac:dyDescent="0.2">
      <c r="B50" s="64" t="s">
        <v>100</v>
      </c>
      <c r="C50" s="398" t="s">
        <v>243</v>
      </c>
      <c r="D50" s="399"/>
      <c r="E50" s="399"/>
      <c r="F50" s="399"/>
      <c r="G50" s="399"/>
      <c r="H50" s="399"/>
      <c r="I50" s="400"/>
      <c r="J50" s="92"/>
      <c r="K50" s="92"/>
      <c r="L50" s="4"/>
      <c r="M50" s="4"/>
      <c r="N50" s="4"/>
      <c r="O50" s="4"/>
      <c r="P50" s="4"/>
      <c r="Q50" s="4"/>
      <c r="R50" s="4"/>
      <c r="S50" s="4"/>
      <c r="T50" s="4"/>
      <c r="U50" s="4"/>
    </row>
    <row r="51" spans="2:21" s="5" customFormat="1" ht="45.75" customHeight="1" x14ac:dyDescent="0.2">
      <c r="B51" s="93" t="s">
        <v>101</v>
      </c>
      <c r="C51" s="248" t="s">
        <v>237</v>
      </c>
      <c r="D51" s="248"/>
      <c r="E51" s="248"/>
      <c r="F51" s="248"/>
      <c r="G51" s="248"/>
      <c r="H51" s="248"/>
      <c r="I51" s="249"/>
      <c r="J51" s="92"/>
      <c r="K51" s="92"/>
      <c r="L51" s="4"/>
      <c r="M51" s="4"/>
      <c r="N51" s="4"/>
      <c r="O51" s="4"/>
      <c r="P51" s="4"/>
      <c r="Q51" s="4"/>
      <c r="R51" s="4"/>
      <c r="S51" s="4"/>
      <c r="T51" s="4"/>
      <c r="U51" s="4"/>
    </row>
    <row r="52" spans="2:21" s="5" customFormat="1" ht="27.75" customHeight="1" x14ac:dyDescent="0.2">
      <c r="B52" s="256" t="s">
        <v>103</v>
      </c>
      <c r="C52" s="257"/>
      <c r="D52" s="257"/>
      <c r="E52" s="257"/>
      <c r="F52" s="257"/>
      <c r="G52" s="257"/>
      <c r="H52" s="257"/>
      <c r="I52" s="258"/>
      <c r="J52" s="92"/>
      <c r="K52" s="92"/>
      <c r="L52" s="4"/>
      <c r="M52" s="4"/>
      <c r="N52" s="4"/>
      <c r="O52" s="4"/>
      <c r="P52" s="4"/>
      <c r="Q52" s="4"/>
      <c r="R52" s="4"/>
      <c r="S52" s="4"/>
      <c r="T52" s="4"/>
      <c r="U52" s="4"/>
    </row>
    <row r="53" spans="2:21" s="5" customFormat="1" ht="27.75" customHeight="1" x14ac:dyDescent="0.2">
      <c r="B53" s="244" t="s">
        <v>104</v>
      </c>
      <c r="C53" s="19" t="s">
        <v>105</v>
      </c>
      <c r="D53" s="246" t="s">
        <v>106</v>
      </c>
      <c r="E53" s="246"/>
      <c r="F53" s="246"/>
      <c r="G53" s="246" t="s">
        <v>107</v>
      </c>
      <c r="H53" s="246"/>
      <c r="I53" s="247"/>
      <c r="J53" s="94"/>
      <c r="K53" s="94"/>
      <c r="L53" s="4"/>
      <c r="M53" s="4"/>
      <c r="N53" s="4"/>
      <c r="O53" s="4"/>
      <c r="P53" s="4"/>
      <c r="Q53" s="4"/>
      <c r="R53" s="4"/>
      <c r="S53" s="4"/>
      <c r="T53" s="4"/>
      <c r="U53" s="4"/>
    </row>
    <row r="54" spans="2:21" s="5" customFormat="1" ht="12" x14ac:dyDescent="0.2">
      <c r="B54" s="245"/>
      <c r="C54" s="95"/>
      <c r="D54" s="231"/>
      <c r="E54" s="231"/>
      <c r="F54" s="231"/>
      <c r="G54" s="248"/>
      <c r="H54" s="248"/>
      <c r="I54" s="249"/>
      <c r="J54" s="94"/>
      <c r="K54" s="94"/>
      <c r="L54" s="4"/>
      <c r="M54" s="4"/>
      <c r="N54" s="4"/>
      <c r="O54" s="4"/>
      <c r="P54" s="4"/>
      <c r="Q54" s="4"/>
      <c r="R54" s="4"/>
      <c r="S54" s="4"/>
      <c r="T54" s="4"/>
      <c r="U54" s="4"/>
    </row>
    <row r="55" spans="2:21" s="5" customFormat="1" ht="12" x14ac:dyDescent="0.2">
      <c r="B55" s="96"/>
      <c r="C55" s="97"/>
      <c r="D55" s="223"/>
      <c r="E55" s="223"/>
      <c r="F55" s="223"/>
      <c r="G55" s="224"/>
      <c r="H55" s="224"/>
      <c r="I55" s="225"/>
      <c r="J55" s="94"/>
      <c r="K55" s="94"/>
      <c r="L55" s="4"/>
      <c r="M55" s="4"/>
      <c r="N55" s="4"/>
      <c r="O55" s="4"/>
      <c r="P55" s="4"/>
      <c r="Q55" s="4"/>
      <c r="R55" s="4"/>
      <c r="S55" s="4"/>
      <c r="T55" s="4"/>
      <c r="U55" s="4"/>
    </row>
    <row r="56" spans="2:21" s="5" customFormat="1" ht="12" x14ac:dyDescent="0.2">
      <c r="B56" s="96"/>
      <c r="C56" s="97"/>
      <c r="D56" s="223"/>
      <c r="E56" s="223"/>
      <c r="F56" s="223"/>
      <c r="G56" s="224"/>
      <c r="H56" s="224"/>
      <c r="I56" s="225"/>
      <c r="J56" s="94"/>
      <c r="K56" s="94"/>
      <c r="L56" s="4"/>
      <c r="M56" s="4"/>
      <c r="N56" s="4"/>
      <c r="O56" s="4"/>
      <c r="P56" s="4"/>
      <c r="Q56" s="4"/>
      <c r="R56" s="4"/>
      <c r="S56" s="4"/>
      <c r="T56" s="4"/>
      <c r="U56" s="4"/>
    </row>
    <row r="57" spans="2:21" s="5" customFormat="1" ht="37.5" customHeight="1" x14ac:dyDescent="0.2">
      <c r="B57" s="93" t="s">
        <v>108</v>
      </c>
      <c r="C57" s="226" t="s">
        <v>150</v>
      </c>
      <c r="D57" s="227"/>
      <c r="E57" s="228" t="s">
        <v>109</v>
      </c>
      <c r="F57" s="228"/>
      <c r="G57" s="229" t="s">
        <v>155</v>
      </c>
      <c r="H57" s="229"/>
      <c r="I57" s="230"/>
      <c r="J57" s="98"/>
      <c r="K57" s="98"/>
      <c r="L57" s="4"/>
      <c r="M57" s="4"/>
      <c r="N57" s="4"/>
      <c r="O57" s="4"/>
      <c r="P57" s="4"/>
      <c r="Q57" s="4"/>
      <c r="R57" s="4"/>
      <c r="S57" s="4"/>
      <c r="T57" s="4"/>
      <c r="U57" s="4"/>
    </row>
    <row r="58" spans="2:21" s="5" customFormat="1" ht="39.75" customHeight="1" x14ac:dyDescent="0.2">
      <c r="B58" s="93" t="s">
        <v>110</v>
      </c>
      <c r="C58" s="231" t="s">
        <v>236</v>
      </c>
      <c r="D58" s="231"/>
      <c r="E58" s="232" t="s">
        <v>111</v>
      </c>
      <c r="F58" s="232"/>
      <c r="G58" s="229" t="s">
        <v>152</v>
      </c>
      <c r="H58" s="229"/>
      <c r="I58" s="230"/>
      <c r="J58" s="99"/>
      <c r="K58" s="99"/>
      <c r="L58" s="4"/>
      <c r="M58" s="4"/>
      <c r="N58" s="4"/>
      <c r="O58" s="4"/>
      <c r="P58" s="4"/>
      <c r="Q58" s="4"/>
      <c r="R58" s="4"/>
      <c r="S58" s="4"/>
      <c r="T58" s="4"/>
      <c r="U58" s="4"/>
    </row>
    <row r="59" spans="2:21" s="5" customFormat="1" ht="45" customHeight="1" x14ac:dyDescent="0.2">
      <c r="B59" s="93" t="s">
        <v>112</v>
      </c>
      <c r="C59" s="231"/>
      <c r="D59" s="231"/>
      <c r="E59" s="233" t="s">
        <v>113</v>
      </c>
      <c r="F59" s="234"/>
      <c r="G59" s="237"/>
      <c r="H59" s="238"/>
      <c r="I59" s="239"/>
      <c r="J59" s="99"/>
      <c r="K59" s="99"/>
      <c r="L59" s="4"/>
      <c r="M59" s="4"/>
      <c r="N59" s="4"/>
      <c r="O59" s="4"/>
      <c r="P59" s="4"/>
      <c r="Q59" s="4"/>
      <c r="R59" s="4"/>
      <c r="S59" s="4"/>
      <c r="T59" s="4"/>
      <c r="U59" s="4"/>
    </row>
    <row r="60" spans="2:21" s="5" customFormat="1" ht="45" customHeight="1" thickBot="1" x14ac:dyDescent="0.25">
      <c r="B60" s="100" t="s">
        <v>114</v>
      </c>
      <c r="C60" s="243"/>
      <c r="D60" s="243"/>
      <c r="E60" s="235"/>
      <c r="F60" s="236"/>
      <c r="G60" s="240"/>
      <c r="H60" s="241"/>
      <c r="I60" s="242"/>
      <c r="J60" s="99"/>
      <c r="K60" s="99"/>
      <c r="L60" s="4"/>
      <c r="M60" s="4"/>
      <c r="N60" s="4"/>
      <c r="O60" s="4"/>
      <c r="P60" s="4"/>
      <c r="Q60" s="4"/>
      <c r="R60" s="4"/>
      <c r="S60" s="4"/>
      <c r="T60" s="4"/>
      <c r="U60" s="4"/>
    </row>
    <row r="61" spans="2:21" s="5" customFormat="1" ht="12" x14ac:dyDescent="0.2">
      <c r="B61" s="108"/>
      <c r="C61" s="109"/>
      <c r="D61" s="109"/>
      <c r="E61" s="110"/>
      <c r="F61" s="110"/>
      <c r="G61" s="111"/>
      <c r="H61" s="112"/>
      <c r="I61" s="109"/>
      <c r="J61" s="99"/>
      <c r="K61" s="99"/>
      <c r="L61" s="4"/>
      <c r="M61" s="4"/>
      <c r="N61" s="4"/>
      <c r="O61" s="4"/>
      <c r="P61" s="4"/>
      <c r="Q61" s="4"/>
      <c r="R61" s="4"/>
      <c r="S61" s="4"/>
      <c r="T61" s="4"/>
      <c r="U61" s="4"/>
    </row>
    <row r="62" spans="2:21" s="5" customFormat="1" ht="12" x14ac:dyDescent="0.2">
      <c r="B62" s="108"/>
      <c r="C62" s="109"/>
      <c r="D62" s="109"/>
      <c r="E62" s="110"/>
      <c r="F62" s="110"/>
      <c r="G62" s="111"/>
      <c r="H62" s="112"/>
      <c r="I62" s="109"/>
      <c r="J62" s="99"/>
      <c r="K62" s="99"/>
      <c r="L62" s="4"/>
      <c r="M62" s="4"/>
      <c r="N62" s="4"/>
      <c r="O62" s="4"/>
      <c r="P62" s="4"/>
      <c r="Q62" s="4"/>
      <c r="R62" s="4"/>
      <c r="S62" s="4"/>
      <c r="T62" s="4"/>
      <c r="U62" s="4"/>
    </row>
    <row r="63" spans="2:21" x14ac:dyDescent="0.2">
      <c r="B63" s="24"/>
      <c r="C63" s="25"/>
      <c r="D63" s="25"/>
      <c r="E63" s="26"/>
      <c r="F63" s="26"/>
      <c r="G63" s="27"/>
      <c r="H63" s="28"/>
      <c r="I63" s="25"/>
      <c r="J63" s="101"/>
      <c r="K63" s="101"/>
    </row>
    <row r="64" spans="2:21" x14ac:dyDescent="0.2">
      <c r="B64" s="24"/>
      <c r="C64" s="25"/>
      <c r="D64" s="25"/>
      <c r="E64" s="26"/>
      <c r="F64" s="26"/>
      <c r="G64" s="27"/>
      <c r="H64" s="28"/>
      <c r="I64" s="25"/>
      <c r="J64" s="101"/>
      <c r="K64" s="101"/>
    </row>
    <row r="65" spans="2:11" x14ac:dyDescent="0.2">
      <c r="B65" s="24"/>
      <c r="C65" s="25"/>
      <c r="D65" s="25"/>
      <c r="E65" s="26"/>
      <c r="F65" s="26"/>
      <c r="G65" s="27"/>
      <c r="H65" s="28"/>
      <c r="I65" s="25"/>
      <c r="J65" s="101"/>
      <c r="K65" s="101"/>
    </row>
  </sheetData>
  <mergeCells count="9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2"/>
    <mergeCell ref="D30:D32"/>
    <mergeCell ref="F30:F32"/>
    <mergeCell ref="G30:G32"/>
    <mergeCell ref="H30:H32"/>
    <mergeCell ref="I30:I32"/>
    <mergeCell ref="E30:E41"/>
    <mergeCell ref="J30:J32"/>
    <mergeCell ref="C33:C35"/>
    <mergeCell ref="D33:D35"/>
    <mergeCell ref="F33:F35"/>
    <mergeCell ref="G33:G35"/>
    <mergeCell ref="H33:H35"/>
    <mergeCell ref="I33:I35"/>
    <mergeCell ref="J33:J35"/>
    <mergeCell ref="C36:C38"/>
    <mergeCell ref="D36:D38"/>
    <mergeCell ref="F36:F38"/>
    <mergeCell ref="G36:G38"/>
    <mergeCell ref="H36:H38"/>
    <mergeCell ref="I36:I38"/>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3" right="0.26" top="0.45" bottom="0.55118110236220474" header="0.31496062992125984" footer="0.31496062992125984"/>
  <pageSetup scale="60" orientation="portrait" r:id="rId1"/>
  <rowBreaks count="1" manualBreakCount="1">
    <brk id="41" max="8" man="1"/>
  </rowBreaks>
  <colBreaks count="1" manualBreakCount="1">
    <brk id="9"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workbookViewId="0">
      <selection activeCell="A14" sqref="A14"/>
    </sheetView>
  </sheetViews>
  <sheetFormatPr baseColWidth="10" defaultRowHeight="15" x14ac:dyDescent="0.25"/>
  <cols>
    <col min="1" max="1" width="1.28515625" customWidth="1"/>
    <col min="2" max="2" width="30.28515625" style="135" customWidth="1"/>
    <col min="3" max="3" width="44.28515625" customWidth="1"/>
    <col min="4" max="4" width="19.5703125" customWidth="1"/>
    <col min="5" max="5" width="5.85546875" customWidth="1"/>
    <col min="6" max="6" width="30"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60"/>
      <c r="B1" s="336"/>
      <c r="C1" s="339" t="s">
        <v>230</v>
      </c>
      <c r="D1" s="340"/>
      <c r="E1" s="340"/>
      <c r="F1" s="340"/>
      <c r="G1" s="340"/>
      <c r="H1" s="340"/>
      <c r="I1" s="340"/>
      <c r="J1" s="341"/>
      <c r="K1" s="160"/>
      <c r="L1" s="160"/>
      <c r="M1" s="160"/>
      <c r="N1" s="160"/>
      <c r="O1" s="160"/>
      <c r="P1" s="160"/>
      <c r="Q1" s="160"/>
      <c r="R1" s="160"/>
      <c r="S1" s="160"/>
    </row>
    <row r="2" spans="1:19" ht="26.25" customHeight="1" thickBot="1" x14ac:dyDescent="0.3">
      <c r="A2" s="160"/>
      <c r="B2" s="337"/>
      <c r="C2" s="342" t="s">
        <v>1</v>
      </c>
      <c r="D2" s="343"/>
      <c r="E2" s="343"/>
      <c r="F2" s="343"/>
      <c r="G2" s="343"/>
      <c r="H2" s="343"/>
      <c r="I2" s="343"/>
      <c r="J2" s="344"/>
      <c r="K2" s="160"/>
      <c r="L2" s="160"/>
      <c r="M2" s="160"/>
      <c r="N2" s="160"/>
      <c r="O2" s="160"/>
      <c r="P2" s="160"/>
      <c r="Q2" s="160"/>
      <c r="R2" s="160"/>
      <c r="S2" s="160"/>
    </row>
    <row r="3" spans="1:19" ht="26.25" customHeight="1" thickBot="1" x14ac:dyDescent="0.3">
      <c r="A3" s="160"/>
      <c r="B3" s="337"/>
      <c r="C3" s="342" t="s">
        <v>163</v>
      </c>
      <c r="D3" s="343"/>
      <c r="E3" s="343"/>
      <c r="F3" s="343"/>
      <c r="G3" s="343"/>
      <c r="H3" s="343"/>
      <c r="I3" s="343"/>
      <c r="J3" s="344"/>
      <c r="K3" s="160"/>
      <c r="L3" s="160"/>
      <c r="M3" s="160"/>
      <c r="N3" s="160"/>
      <c r="O3" s="160"/>
      <c r="P3" s="160"/>
      <c r="Q3" s="160"/>
      <c r="R3" s="160"/>
      <c r="S3" s="160"/>
    </row>
    <row r="4" spans="1:19" ht="26.25" customHeight="1" thickBot="1" x14ac:dyDescent="0.3">
      <c r="A4" s="160"/>
      <c r="B4" s="338"/>
      <c r="C4" s="342" t="s">
        <v>211</v>
      </c>
      <c r="D4" s="343"/>
      <c r="E4" s="343"/>
      <c r="F4" s="343"/>
      <c r="G4" s="343"/>
      <c r="H4" s="458" t="s">
        <v>210</v>
      </c>
      <c r="I4" s="459"/>
      <c r="J4" s="460"/>
      <c r="K4" s="160"/>
      <c r="L4" s="160"/>
      <c r="M4" s="160"/>
      <c r="N4" s="160"/>
      <c r="O4" s="160"/>
      <c r="P4" s="160"/>
      <c r="Q4" s="160"/>
      <c r="R4" s="160"/>
      <c r="S4" s="160"/>
    </row>
    <row r="5" spans="1:19" ht="30" customHeight="1" thickBot="1" x14ac:dyDescent="0.3">
      <c r="B5" s="113"/>
      <c r="C5" s="114"/>
      <c r="D5" s="114"/>
      <c r="E5" s="114"/>
      <c r="F5" s="114"/>
      <c r="G5" s="114"/>
      <c r="H5" s="114"/>
      <c r="I5" s="114"/>
      <c r="J5" s="115"/>
    </row>
    <row r="6" spans="1:19" ht="36.75" thickBot="1" x14ac:dyDescent="0.3">
      <c r="B6" s="116" t="s">
        <v>164</v>
      </c>
      <c r="C6" s="352" t="s">
        <v>192</v>
      </c>
      <c r="D6" s="353"/>
      <c r="E6" s="354"/>
      <c r="F6" s="117"/>
      <c r="G6" s="114"/>
      <c r="H6" s="114"/>
      <c r="I6" s="114"/>
      <c r="J6" s="115"/>
    </row>
    <row r="7" spans="1:19" ht="21.75" customHeight="1" thickBot="1" x14ac:dyDescent="0.3">
      <c r="B7" s="118" t="s">
        <v>116</v>
      </c>
      <c r="C7" s="355" t="s">
        <v>190</v>
      </c>
      <c r="D7" s="356"/>
      <c r="E7" s="357"/>
      <c r="F7" s="117"/>
      <c r="G7" s="114"/>
      <c r="H7" s="114"/>
      <c r="I7" s="114"/>
      <c r="J7" s="115"/>
    </row>
    <row r="8" spans="1:19" ht="24" customHeight="1" thickBot="1" x14ac:dyDescent="0.3">
      <c r="B8" s="118" t="s">
        <v>165</v>
      </c>
      <c r="C8" s="358" t="s">
        <v>193</v>
      </c>
      <c r="D8" s="359"/>
      <c r="E8" s="360"/>
      <c r="F8" s="119"/>
      <c r="G8" s="114"/>
      <c r="H8" s="114"/>
      <c r="I8" s="114"/>
      <c r="J8" s="115"/>
    </row>
    <row r="9" spans="1:19" ht="19.5" customHeight="1" thickBot="1" x14ac:dyDescent="0.3">
      <c r="B9" s="118" t="s">
        <v>166</v>
      </c>
      <c r="C9" s="361" t="s">
        <v>167</v>
      </c>
      <c r="D9" s="362"/>
      <c r="E9" s="363"/>
      <c r="F9" s="117"/>
      <c r="G9" s="114"/>
      <c r="H9" s="114"/>
      <c r="I9" s="114"/>
      <c r="J9" s="115"/>
    </row>
    <row r="10" spans="1:19" ht="72" customHeight="1" thickBot="1" x14ac:dyDescent="0.3">
      <c r="B10" s="118" t="s">
        <v>168</v>
      </c>
      <c r="C10" s="364"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D10" s="365"/>
      <c r="E10" s="366"/>
      <c r="F10" s="117"/>
      <c r="G10" s="114"/>
      <c r="H10" s="114"/>
      <c r="I10" s="114"/>
      <c r="J10" s="115"/>
    </row>
    <row r="12" spans="1:19" x14ac:dyDescent="0.25">
      <c r="B12" s="367" t="s">
        <v>183</v>
      </c>
      <c r="C12" s="368"/>
      <c r="D12" s="368"/>
      <c r="E12" s="368"/>
      <c r="F12" s="368"/>
      <c r="G12" s="368"/>
      <c r="H12" s="369"/>
      <c r="I12" s="348" t="s">
        <v>169</v>
      </c>
      <c r="J12" s="349"/>
      <c r="K12" s="349"/>
    </row>
    <row r="13" spans="1:19" s="122" customFormat="1" ht="45" x14ac:dyDescent="0.25">
      <c r="B13" s="120" t="s">
        <v>170</v>
      </c>
      <c r="C13" s="120" t="s">
        <v>171</v>
      </c>
      <c r="D13" s="120" t="s">
        <v>172</v>
      </c>
      <c r="E13" s="120" t="s">
        <v>173</v>
      </c>
      <c r="F13" s="120" t="s">
        <v>174</v>
      </c>
      <c r="G13" s="120" t="s">
        <v>175</v>
      </c>
      <c r="H13" s="120" t="s">
        <v>176</v>
      </c>
      <c r="I13" s="121" t="s">
        <v>177</v>
      </c>
      <c r="J13" s="121" t="s">
        <v>178</v>
      </c>
      <c r="K13" s="121" t="s">
        <v>179</v>
      </c>
    </row>
    <row r="14" spans="1:19" ht="125.25" customHeight="1" x14ac:dyDescent="0.25">
      <c r="B14" s="137">
        <v>1</v>
      </c>
      <c r="C14" s="162" t="s">
        <v>208</v>
      </c>
      <c r="D14" s="139" t="s">
        <v>181</v>
      </c>
      <c r="E14" s="123">
        <v>1</v>
      </c>
      <c r="F14" s="457" t="s">
        <v>11</v>
      </c>
      <c r="G14" s="125" t="s">
        <v>181</v>
      </c>
      <c r="H14" s="126">
        <v>43800</v>
      </c>
      <c r="I14" s="125" t="s">
        <v>181</v>
      </c>
      <c r="J14" s="127">
        <v>43617</v>
      </c>
      <c r="K14" s="456" t="s">
        <v>251</v>
      </c>
    </row>
    <row r="15" spans="1:19" ht="15" customHeight="1" x14ac:dyDescent="0.25">
      <c r="B15" s="350" t="s">
        <v>182</v>
      </c>
      <c r="C15" s="351"/>
      <c r="D15" s="129">
        <f>SUM(D11:D14)</f>
        <v>0</v>
      </c>
      <c r="E15" s="130">
        <f>SUM(E14:E14)</f>
        <v>1</v>
      </c>
      <c r="F15" s="131"/>
      <c r="G15" s="129">
        <f>SUM(G11:G14)</f>
        <v>0</v>
      </c>
      <c r="H15" s="132"/>
      <c r="I15" s="133">
        <f>+SUM(I14:I14)</f>
        <v>0</v>
      </c>
      <c r="J15" s="134"/>
      <c r="K15" s="134"/>
    </row>
    <row r="17" spans="8:9" x14ac:dyDescent="0.25">
      <c r="H17" s="136"/>
    </row>
    <row r="18" spans="8:9" x14ac:dyDescent="0.25">
      <c r="H18" s="136"/>
      <c r="I18" s="136"/>
    </row>
    <row r="19" spans="8:9" x14ac:dyDescent="0.25">
      <c r="H19" s="136"/>
    </row>
    <row r="20" spans="8:9" x14ac:dyDescent="0.25">
      <c r="H20" s="136"/>
    </row>
    <row r="21" spans="8:9" x14ac:dyDescent="0.25">
      <c r="H21" s="136"/>
    </row>
    <row r="22" spans="8:9" x14ac:dyDescent="0.25">
      <c r="H22" s="136"/>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7"/>
  <sheetViews>
    <sheetView topLeftCell="B1" zoomScale="80" zoomScaleNormal="80" workbookViewId="0">
      <selection activeCell="C51" sqref="C51:I51"/>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0" width="11.42578125" style="4"/>
    <col min="11" max="12" width="11.42578125" style="5"/>
    <col min="13" max="14" width="11.42578125" style="6"/>
    <col min="1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5" width="22.42578125" style="2" customWidth="1"/>
    <col min="266"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1" width="22.42578125" style="2" customWidth="1"/>
    <col min="522"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7" width="22.42578125" style="2" customWidth="1"/>
    <col min="778"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3" width="22.42578125" style="2" customWidth="1"/>
    <col min="1034"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89" width="22.42578125" style="2" customWidth="1"/>
    <col min="1290"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5" width="22.42578125" style="2" customWidth="1"/>
    <col min="1546"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1" width="22.42578125" style="2" customWidth="1"/>
    <col min="1802"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7" width="22.42578125" style="2" customWidth="1"/>
    <col min="2058"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3" width="22.42578125" style="2" customWidth="1"/>
    <col min="2314"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69" width="22.42578125" style="2" customWidth="1"/>
    <col min="2570"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5" width="22.42578125" style="2" customWidth="1"/>
    <col min="2826"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1" width="22.42578125" style="2" customWidth="1"/>
    <col min="3082"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7" width="22.42578125" style="2" customWidth="1"/>
    <col min="3338"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3" width="22.42578125" style="2" customWidth="1"/>
    <col min="3594"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49" width="22.42578125" style="2" customWidth="1"/>
    <col min="3850"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5" width="22.42578125" style="2" customWidth="1"/>
    <col min="4106"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1" width="22.42578125" style="2" customWidth="1"/>
    <col min="4362"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7" width="22.42578125" style="2" customWidth="1"/>
    <col min="4618"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3" width="22.42578125" style="2" customWidth="1"/>
    <col min="4874"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29" width="22.42578125" style="2" customWidth="1"/>
    <col min="5130"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5" width="22.42578125" style="2" customWidth="1"/>
    <col min="5386"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1" width="22.42578125" style="2" customWidth="1"/>
    <col min="5642"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7" width="22.42578125" style="2" customWidth="1"/>
    <col min="5898"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3" width="22.42578125" style="2" customWidth="1"/>
    <col min="6154"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09" width="22.42578125" style="2" customWidth="1"/>
    <col min="6410"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5" width="22.42578125" style="2" customWidth="1"/>
    <col min="6666"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1" width="22.42578125" style="2" customWidth="1"/>
    <col min="6922"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7" width="22.42578125" style="2" customWidth="1"/>
    <col min="7178"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3" width="22.42578125" style="2" customWidth="1"/>
    <col min="7434"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89" width="22.42578125" style="2" customWidth="1"/>
    <col min="7690"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5" width="22.42578125" style="2" customWidth="1"/>
    <col min="7946"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1" width="22.42578125" style="2" customWidth="1"/>
    <col min="8202"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7" width="22.42578125" style="2" customWidth="1"/>
    <col min="8458"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3" width="22.42578125" style="2" customWidth="1"/>
    <col min="8714"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69" width="22.42578125" style="2" customWidth="1"/>
    <col min="8970"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5" width="22.42578125" style="2" customWidth="1"/>
    <col min="9226"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1" width="22.42578125" style="2" customWidth="1"/>
    <col min="9482"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7" width="22.42578125" style="2" customWidth="1"/>
    <col min="9738"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3" width="22.42578125" style="2" customWidth="1"/>
    <col min="9994"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49" width="22.42578125" style="2" customWidth="1"/>
    <col min="10250"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5" width="22.42578125" style="2" customWidth="1"/>
    <col min="10506"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1" width="22.42578125" style="2" customWidth="1"/>
    <col min="10762"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7" width="22.42578125" style="2" customWidth="1"/>
    <col min="11018"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3" width="22.42578125" style="2" customWidth="1"/>
    <col min="11274"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29" width="22.42578125" style="2" customWidth="1"/>
    <col min="11530"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5" width="22.42578125" style="2" customWidth="1"/>
    <col min="11786"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1" width="22.42578125" style="2" customWidth="1"/>
    <col min="12042"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7" width="22.42578125" style="2" customWidth="1"/>
    <col min="12298"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3" width="22.42578125" style="2" customWidth="1"/>
    <col min="12554"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09" width="22.42578125" style="2" customWidth="1"/>
    <col min="12810"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5" width="22.42578125" style="2" customWidth="1"/>
    <col min="13066"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1" width="22.42578125" style="2" customWidth="1"/>
    <col min="13322"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7" width="22.42578125" style="2" customWidth="1"/>
    <col min="13578"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3" width="22.42578125" style="2" customWidth="1"/>
    <col min="13834"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89" width="22.42578125" style="2" customWidth="1"/>
    <col min="14090"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5" width="22.42578125" style="2" customWidth="1"/>
    <col min="14346"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1" width="22.42578125" style="2" customWidth="1"/>
    <col min="14602"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7" width="22.42578125" style="2" customWidth="1"/>
    <col min="14858"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3" width="22.42578125" style="2" customWidth="1"/>
    <col min="15114"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69" width="22.42578125" style="2" customWidth="1"/>
    <col min="15370"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5" width="22.42578125" style="2" customWidth="1"/>
    <col min="15626"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1" width="22.42578125" style="2" customWidth="1"/>
    <col min="15882"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7" width="22.42578125" style="2" customWidth="1"/>
    <col min="16138" max="16384" width="11.42578125" style="2"/>
  </cols>
  <sheetData>
    <row r="1" spans="1:15" ht="6" customHeight="1" x14ac:dyDescent="0.2"/>
    <row r="2" spans="1:15" s="158" customFormat="1" ht="31.5" customHeight="1" x14ac:dyDescent="0.2">
      <c r="A2" s="2"/>
      <c r="B2" s="219"/>
      <c r="C2" s="220" t="s">
        <v>229</v>
      </c>
      <c r="D2" s="220"/>
      <c r="E2" s="220"/>
      <c r="F2" s="220"/>
      <c r="G2" s="220"/>
      <c r="H2" s="220"/>
      <c r="I2" s="220"/>
      <c r="J2" s="155"/>
      <c r="K2" s="156"/>
      <c r="L2" s="156"/>
      <c r="M2" s="157"/>
      <c r="N2" s="157"/>
      <c r="O2" s="157"/>
    </row>
    <row r="3" spans="1:15" s="158" customFormat="1" ht="19.5" customHeight="1" x14ac:dyDescent="0.2">
      <c r="A3" s="2"/>
      <c r="B3" s="219"/>
      <c r="C3" s="221" t="s">
        <v>1</v>
      </c>
      <c r="D3" s="221"/>
      <c r="E3" s="221"/>
      <c r="F3" s="221"/>
      <c r="G3" s="221"/>
      <c r="H3" s="221"/>
      <c r="I3" s="221"/>
      <c r="J3" s="155"/>
      <c r="K3" s="156"/>
      <c r="L3" s="159" t="s">
        <v>0</v>
      </c>
      <c r="M3" s="156"/>
      <c r="N3" s="156"/>
      <c r="O3" s="156"/>
    </row>
    <row r="4" spans="1:15" s="158" customFormat="1" ht="19.5" customHeight="1" x14ac:dyDescent="0.2">
      <c r="A4" s="2"/>
      <c r="B4" s="219"/>
      <c r="C4" s="221" t="s">
        <v>3</v>
      </c>
      <c r="D4" s="221"/>
      <c r="E4" s="221"/>
      <c r="F4" s="221"/>
      <c r="G4" s="221"/>
      <c r="H4" s="221"/>
      <c r="I4" s="221"/>
      <c r="J4" s="155"/>
      <c r="K4" s="156"/>
      <c r="L4" s="159" t="s">
        <v>2</v>
      </c>
      <c r="M4" s="156"/>
      <c r="N4" s="156"/>
      <c r="O4" s="156"/>
    </row>
    <row r="5" spans="1:15" s="158" customFormat="1" ht="19.5" customHeight="1" x14ac:dyDescent="0.2">
      <c r="A5" s="2"/>
      <c r="B5" s="219"/>
      <c r="C5" s="221" t="s">
        <v>5</v>
      </c>
      <c r="D5" s="221"/>
      <c r="E5" s="221"/>
      <c r="F5" s="221"/>
      <c r="G5" s="222" t="s">
        <v>210</v>
      </c>
      <c r="H5" s="222"/>
      <c r="I5" s="222"/>
      <c r="J5" s="155"/>
      <c r="K5" s="156"/>
      <c r="L5" s="159" t="s">
        <v>4</v>
      </c>
      <c r="M5" s="156"/>
      <c r="N5" s="156"/>
      <c r="O5" s="156"/>
    </row>
    <row r="6" spans="1:15" ht="23.25" customHeight="1" x14ac:dyDescent="0.2">
      <c r="B6" s="452" t="s">
        <v>6</v>
      </c>
      <c r="C6" s="452"/>
      <c r="D6" s="452"/>
      <c r="E6" s="452"/>
      <c r="F6" s="452"/>
      <c r="G6" s="452"/>
      <c r="H6" s="452"/>
      <c r="I6" s="452"/>
    </row>
    <row r="7" spans="1:15" ht="24" customHeight="1" x14ac:dyDescent="0.2">
      <c r="B7" s="453" t="s">
        <v>7</v>
      </c>
      <c r="C7" s="453"/>
      <c r="D7" s="453"/>
      <c r="E7" s="453"/>
      <c r="F7" s="453"/>
      <c r="G7" s="453"/>
      <c r="H7" s="453"/>
      <c r="I7" s="453"/>
    </row>
    <row r="8" spans="1:15" ht="24" customHeight="1" x14ac:dyDescent="0.2">
      <c r="B8" s="257" t="s">
        <v>8</v>
      </c>
      <c r="C8" s="257"/>
      <c r="D8" s="257"/>
      <c r="E8" s="257"/>
      <c r="F8" s="257"/>
      <c r="G8" s="257"/>
      <c r="H8" s="257"/>
      <c r="I8" s="257"/>
      <c r="N8" s="6" t="s">
        <v>9</v>
      </c>
    </row>
    <row r="9" spans="1:15" ht="30.75" customHeight="1" x14ac:dyDescent="0.2">
      <c r="B9" s="8" t="s">
        <v>10</v>
      </c>
      <c r="C9" s="9">
        <v>4</v>
      </c>
      <c r="D9" s="451" t="s">
        <v>12</v>
      </c>
      <c r="E9" s="451"/>
      <c r="F9" s="305" t="s">
        <v>194</v>
      </c>
      <c r="G9" s="306"/>
      <c r="H9" s="306"/>
      <c r="I9" s="307"/>
      <c r="M9" s="7" t="s">
        <v>13</v>
      </c>
      <c r="N9" s="6" t="s">
        <v>14</v>
      </c>
    </row>
    <row r="10" spans="1:15" ht="30.75" customHeight="1" x14ac:dyDescent="0.2">
      <c r="B10" s="8" t="s">
        <v>15</v>
      </c>
      <c r="C10" s="10" t="s">
        <v>16</v>
      </c>
      <c r="D10" s="451" t="s">
        <v>17</v>
      </c>
      <c r="E10" s="451"/>
      <c r="F10" s="392" t="s">
        <v>190</v>
      </c>
      <c r="G10" s="392"/>
      <c r="H10" s="11" t="s">
        <v>18</v>
      </c>
      <c r="I10" s="10" t="s">
        <v>16</v>
      </c>
      <c r="M10" s="7" t="s">
        <v>19</v>
      </c>
      <c r="N10" s="6" t="s">
        <v>20</v>
      </c>
    </row>
    <row r="11" spans="1:15" ht="30.75" customHeight="1" x14ac:dyDescent="0.2">
      <c r="B11" s="8" t="s">
        <v>21</v>
      </c>
      <c r="C11" s="446" t="s">
        <v>11</v>
      </c>
      <c r="D11" s="446"/>
      <c r="E11" s="446"/>
      <c r="F11" s="446"/>
      <c r="G11" s="11" t="s">
        <v>22</v>
      </c>
      <c r="H11" s="315" t="s">
        <v>11</v>
      </c>
      <c r="I11" s="315"/>
      <c r="M11" s="7" t="s">
        <v>23</v>
      </c>
      <c r="N11" s="6" t="s">
        <v>24</v>
      </c>
    </row>
    <row r="12" spans="1:15" ht="30.75" customHeight="1" x14ac:dyDescent="0.2">
      <c r="B12" s="8" t="s">
        <v>25</v>
      </c>
      <c r="C12" s="447" t="s">
        <v>19</v>
      </c>
      <c r="D12" s="447"/>
      <c r="E12" s="447"/>
      <c r="F12" s="447"/>
      <c r="G12" s="11" t="s">
        <v>26</v>
      </c>
      <c r="H12" s="318" t="s">
        <v>197</v>
      </c>
      <c r="I12" s="318"/>
      <c r="M12" s="12" t="s">
        <v>27</v>
      </c>
    </row>
    <row r="13" spans="1:15" ht="30.75" customHeight="1" x14ac:dyDescent="0.2">
      <c r="B13" s="8" t="s">
        <v>28</v>
      </c>
      <c r="C13" s="445" t="s">
        <v>29</v>
      </c>
      <c r="D13" s="445"/>
      <c r="E13" s="445"/>
      <c r="F13" s="445"/>
      <c r="G13" s="445"/>
      <c r="H13" s="445"/>
      <c r="I13" s="445"/>
      <c r="M13" s="12"/>
    </row>
    <row r="14" spans="1:15" ht="30.75" customHeight="1" x14ac:dyDescent="0.2">
      <c r="B14" s="8" t="s">
        <v>30</v>
      </c>
      <c r="C14" s="322" t="s">
        <v>11</v>
      </c>
      <c r="D14" s="323"/>
      <c r="E14" s="323"/>
      <c r="F14" s="323"/>
      <c r="G14" s="323"/>
      <c r="H14" s="323"/>
      <c r="I14" s="448"/>
      <c r="M14" s="12"/>
      <c r="N14" s="6" t="s">
        <v>31</v>
      </c>
    </row>
    <row r="15" spans="1:15" ht="30.75" customHeight="1" x14ac:dyDescent="0.2">
      <c r="B15" s="8" t="s">
        <v>32</v>
      </c>
      <c r="C15" s="449" t="s">
        <v>33</v>
      </c>
      <c r="D15" s="449"/>
      <c r="E15" s="449"/>
      <c r="F15" s="449"/>
      <c r="G15" s="11" t="s">
        <v>34</v>
      </c>
      <c r="H15" s="303" t="s">
        <v>35</v>
      </c>
      <c r="I15" s="303"/>
      <c r="M15" s="12" t="s">
        <v>36</v>
      </c>
      <c r="N15" s="6" t="s">
        <v>16</v>
      </c>
    </row>
    <row r="16" spans="1:15" ht="30.75" customHeight="1" x14ac:dyDescent="0.2">
      <c r="B16" s="8" t="s">
        <v>37</v>
      </c>
      <c r="C16" s="450" t="s">
        <v>38</v>
      </c>
      <c r="D16" s="450"/>
      <c r="E16" s="450"/>
      <c r="F16" s="450"/>
      <c r="G16" s="11" t="s">
        <v>39</v>
      </c>
      <c r="H16" s="303" t="s">
        <v>9</v>
      </c>
      <c r="I16" s="303"/>
      <c r="M16" s="12" t="s">
        <v>40</v>
      </c>
    </row>
    <row r="17" spans="2:14" ht="40.5" customHeight="1" x14ac:dyDescent="0.2">
      <c r="B17" s="8" t="s">
        <v>41</v>
      </c>
      <c r="C17" s="305" t="s">
        <v>195</v>
      </c>
      <c r="D17" s="306"/>
      <c r="E17" s="306"/>
      <c r="F17" s="306"/>
      <c r="G17" s="306"/>
      <c r="H17" s="306"/>
      <c r="I17" s="307"/>
      <c r="M17" s="12" t="s">
        <v>42</v>
      </c>
      <c r="N17" s="6" t="s">
        <v>43</v>
      </c>
    </row>
    <row r="18" spans="2:14" ht="30.75" customHeight="1" x14ac:dyDescent="0.2">
      <c r="B18" s="8" t="s">
        <v>44</v>
      </c>
      <c r="C18" s="445" t="s">
        <v>45</v>
      </c>
      <c r="D18" s="445"/>
      <c r="E18" s="445"/>
      <c r="F18" s="445"/>
      <c r="G18" s="445"/>
      <c r="H18" s="445"/>
      <c r="I18" s="445"/>
      <c r="M18" s="12" t="s">
        <v>46</v>
      </c>
      <c r="N18" s="6" t="s">
        <v>47</v>
      </c>
    </row>
    <row r="19" spans="2:14" ht="30.75" customHeight="1" x14ac:dyDescent="0.2">
      <c r="B19" s="8" t="s">
        <v>48</v>
      </c>
      <c r="C19" s="392" t="s">
        <v>49</v>
      </c>
      <c r="D19" s="392"/>
      <c r="E19" s="392"/>
      <c r="F19" s="392"/>
      <c r="G19" s="392"/>
      <c r="H19" s="392"/>
      <c r="I19" s="392"/>
      <c r="M19" s="12"/>
      <c r="N19" s="6" t="s">
        <v>50</v>
      </c>
    </row>
    <row r="20" spans="2:14" ht="30.75" customHeight="1" x14ac:dyDescent="0.2">
      <c r="B20" s="8" t="s">
        <v>51</v>
      </c>
      <c r="C20" s="296" t="s">
        <v>52</v>
      </c>
      <c r="D20" s="296"/>
      <c r="E20" s="296"/>
      <c r="F20" s="296"/>
      <c r="G20" s="296"/>
      <c r="H20" s="296"/>
      <c r="I20" s="296"/>
      <c r="M20" s="12" t="s">
        <v>35</v>
      </c>
      <c r="N20" s="6" t="s">
        <v>53</v>
      </c>
    </row>
    <row r="21" spans="2:14" ht="27.75" customHeight="1" x14ac:dyDescent="0.2">
      <c r="B21" s="444" t="s">
        <v>54</v>
      </c>
      <c r="C21" s="300" t="s">
        <v>55</v>
      </c>
      <c r="D21" s="300"/>
      <c r="E21" s="300"/>
      <c r="F21" s="301" t="s">
        <v>56</v>
      </c>
      <c r="G21" s="301"/>
      <c r="H21" s="301"/>
      <c r="I21" s="301"/>
      <c r="M21" s="12" t="s">
        <v>57</v>
      </c>
      <c r="N21" s="6" t="s">
        <v>58</v>
      </c>
    </row>
    <row r="22" spans="2:14" ht="27" customHeight="1" x14ac:dyDescent="0.2">
      <c r="B22" s="444"/>
      <c r="C22" s="392" t="s">
        <v>59</v>
      </c>
      <c r="D22" s="392"/>
      <c r="E22" s="392"/>
      <c r="F22" s="392" t="s">
        <v>60</v>
      </c>
      <c r="G22" s="392"/>
      <c r="H22" s="392"/>
      <c r="I22" s="392"/>
      <c r="M22" s="12" t="s">
        <v>61</v>
      </c>
      <c r="N22" s="6" t="s">
        <v>62</v>
      </c>
    </row>
    <row r="23" spans="2:14" ht="25.5" customHeight="1" x14ac:dyDescent="0.2">
      <c r="B23" s="8" t="s">
        <v>63</v>
      </c>
      <c r="C23" s="303" t="s">
        <v>64</v>
      </c>
      <c r="D23" s="303"/>
      <c r="E23" s="303"/>
      <c r="F23" s="303" t="s">
        <v>64</v>
      </c>
      <c r="G23" s="303"/>
      <c r="H23" s="303"/>
      <c r="I23" s="303"/>
      <c r="M23" s="12"/>
      <c r="N23" s="6" t="s">
        <v>29</v>
      </c>
    </row>
    <row r="24" spans="2:14" ht="48.75" customHeight="1" x14ac:dyDescent="0.2">
      <c r="B24" s="8" t="s">
        <v>65</v>
      </c>
      <c r="C24" s="294" t="s">
        <v>66</v>
      </c>
      <c r="D24" s="294"/>
      <c r="E24" s="294"/>
      <c r="F24" s="294" t="s">
        <v>191</v>
      </c>
      <c r="G24" s="294"/>
      <c r="H24" s="294"/>
      <c r="I24" s="294"/>
      <c r="M24" s="12"/>
      <c r="N24" s="6" t="s">
        <v>67</v>
      </c>
    </row>
    <row r="25" spans="2:14" ht="29.25" customHeight="1" x14ac:dyDescent="0.2">
      <c r="B25" s="8" t="s">
        <v>68</v>
      </c>
      <c r="C25" s="282" t="s">
        <v>38</v>
      </c>
      <c r="D25" s="283"/>
      <c r="E25" s="284"/>
      <c r="F25" s="11" t="s">
        <v>69</v>
      </c>
      <c r="G25" s="442" t="s">
        <v>70</v>
      </c>
      <c r="H25" s="442"/>
      <c r="I25" s="442"/>
      <c r="M25" s="12"/>
    </row>
    <row r="26" spans="2:14" ht="27" customHeight="1" x14ac:dyDescent="0.2">
      <c r="B26" s="8" t="s">
        <v>71</v>
      </c>
      <c r="C26" s="282" t="s">
        <v>72</v>
      </c>
      <c r="D26" s="283"/>
      <c r="E26" s="284"/>
      <c r="F26" s="11" t="s">
        <v>73</v>
      </c>
      <c r="G26" s="440">
        <v>1</v>
      </c>
      <c r="H26" s="440"/>
      <c r="I26" s="440"/>
      <c r="M26" s="12"/>
    </row>
    <row r="27" spans="2:14" ht="47.25" customHeight="1" x14ac:dyDescent="0.2">
      <c r="B27" s="8" t="s">
        <v>74</v>
      </c>
      <c r="C27" s="441" t="s">
        <v>42</v>
      </c>
      <c r="D27" s="441"/>
      <c r="E27" s="441"/>
      <c r="F27" s="13" t="s">
        <v>75</v>
      </c>
      <c r="G27" s="442" t="s">
        <v>70</v>
      </c>
      <c r="H27" s="442"/>
      <c r="I27" s="442"/>
      <c r="M27" s="12"/>
    </row>
    <row r="28" spans="2:14" ht="30" customHeight="1" x14ac:dyDescent="0.2">
      <c r="B28" s="443" t="s">
        <v>76</v>
      </c>
      <c r="C28" s="443"/>
      <c r="D28" s="443"/>
      <c r="E28" s="443"/>
      <c r="F28" s="443"/>
      <c r="G28" s="443"/>
      <c r="H28" s="443"/>
      <c r="I28" s="443"/>
      <c r="M28" s="12"/>
    </row>
    <row r="29" spans="2:14" ht="56.25" customHeight="1" x14ac:dyDescent="0.2">
      <c r="B29" s="14" t="s">
        <v>77</v>
      </c>
      <c r="C29" s="14" t="s">
        <v>78</v>
      </c>
      <c r="D29" s="14" t="s">
        <v>79</v>
      </c>
      <c r="E29" s="14" t="s">
        <v>80</v>
      </c>
      <c r="F29" s="14" t="s">
        <v>81</v>
      </c>
      <c r="G29" s="15" t="s">
        <v>82</v>
      </c>
      <c r="H29" s="15" t="s">
        <v>83</v>
      </c>
      <c r="I29" s="14" t="s">
        <v>84</v>
      </c>
      <c r="M29" s="12"/>
    </row>
    <row r="30" spans="2:14" ht="19.5" customHeight="1" x14ac:dyDescent="0.2">
      <c r="B30" s="16" t="s">
        <v>85</v>
      </c>
      <c r="C30" s="433">
        <v>1</v>
      </c>
      <c r="D30" s="433">
        <f>+C30</f>
        <v>1</v>
      </c>
      <c r="E30" s="433">
        <v>1</v>
      </c>
      <c r="F30" s="433">
        <f>+E30</f>
        <v>1</v>
      </c>
      <c r="G30" s="436">
        <f>+C30/E30</f>
        <v>1</v>
      </c>
      <c r="H30" s="427">
        <f>+D30/$F$39</f>
        <v>1</v>
      </c>
      <c r="I30" s="430">
        <f>+H30/$G$26</f>
        <v>1</v>
      </c>
      <c r="M30" s="12"/>
    </row>
    <row r="31" spans="2:14" ht="19.5" customHeight="1" x14ac:dyDescent="0.2">
      <c r="B31" s="16" t="s">
        <v>86</v>
      </c>
      <c r="C31" s="434"/>
      <c r="D31" s="434"/>
      <c r="E31" s="434"/>
      <c r="F31" s="434"/>
      <c r="G31" s="437"/>
      <c r="H31" s="428"/>
      <c r="I31" s="431"/>
      <c r="M31" s="12"/>
    </row>
    <row r="32" spans="2:14" ht="19.5" customHeight="1" x14ac:dyDescent="0.2">
      <c r="B32" s="16" t="s">
        <v>87</v>
      </c>
      <c r="C32" s="435"/>
      <c r="D32" s="435"/>
      <c r="E32" s="435"/>
      <c r="F32" s="435"/>
      <c r="G32" s="438"/>
      <c r="H32" s="429"/>
      <c r="I32" s="432"/>
      <c r="M32" s="12"/>
    </row>
    <row r="33" spans="2:9" ht="19.5" customHeight="1" x14ac:dyDescent="0.2">
      <c r="B33" s="16" t="s">
        <v>88</v>
      </c>
      <c r="C33" s="433"/>
      <c r="D33" s="433"/>
      <c r="E33" s="433">
        <v>0</v>
      </c>
      <c r="F33" s="433">
        <f>+E33+F30</f>
        <v>1</v>
      </c>
      <c r="G33" s="436" t="e">
        <f t="shared" ref="G33" si="0">+C33/E33</f>
        <v>#DIV/0!</v>
      </c>
      <c r="H33" s="427">
        <f t="shared" ref="H33" si="1">+D33/$F$39</f>
        <v>0</v>
      </c>
      <c r="I33" s="430">
        <f t="shared" ref="I33" si="2">+H33/$G$26</f>
        <v>0</v>
      </c>
    </row>
    <row r="34" spans="2:9" ht="19.5" customHeight="1" x14ac:dyDescent="0.2">
      <c r="B34" s="16" t="s">
        <v>89</v>
      </c>
      <c r="C34" s="434"/>
      <c r="D34" s="434"/>
      <c r="E34" s="434"/>
      <c r="F34" s="434"/>
      <c r="G34" s="437"/>
      <c r="H34" s="428"/>
      <c r="I34" s="431"/>
    </row>
    <row r="35" spans="2:9" ht="19.5" customHeight="1" x14ac:dyDescent="0.2">
      <c r="B35" s="16" t="s">
        <v>90</v>
      </c>
      <c r="C35" s="435"/>
      <c r="D35" s="435"/>
      <c r="E35" s="435"/>
      <c r="F35" s="435"/>
      <c r="G35" s="438"/>
      <c r="H35" s="429"/>
      <c r="I35" s="432"/>
    </row>
    <row r="36" spans="2:9" ht="19.5" customHeight="1" x14ac:dyDescent="0.2">
      <c r="B36" s="16" t="s">
        <v>91</v>
      </c>
      <c r="C36" s="433"/>
      <c r="D36" s="433"/>
      <c r="E36" s="433">
        <v>0</v>
      </c>
      <c r="F36" s="433">
        <f t="shared" ref="F36" si="3">+E36+F33</f>
        <v>1</v>
      </c>
      <c r="G36" s="436" t="e">
        <f t="shared" ref="G36" si="4">+C36/E36</f>
        <v>#DIV/0!</v>
      </c>
      <c r="H36" s="427">
        <f t="shared" ref="H36" si="5">+D36/$F$39</f>
        <v>0</v>
      </c>
      <c r="I36" s="430">
        <f t="shared" ref="I36" si="6">+H36/$G$26</f>
        <v>0</v>
      </c>
    </row>
    <row r="37" spans="2:9" ht="19.5" customHeight="1" x14ac:dyDescent="0.2">
      <c r="B37" s="16" t="s">
        <v>92</v>
      </c>
      <c r="C37" s="434"/>
      <c r="D37" s="434"/>
      <c r="E37" s="434"/>
      <c r="F37" s="434"/>
      <c r="G37" s="437"/>
      <c r="H37" s="428"/>
      <c r="I37" s="431"/>
    </row>
    <row r="38" spans="2:9" ht="19.5" customHeight="1" x14ac:dyDescent="0.2">
      <c r="B38" s="16" t="s">
        <v>93</v>
      </c>
      <c r="C38" s="435"/>
      <c r="D38" s="435"/>
      <c r="E38" s="435"/>
      <c r="F38" s="435"/>
      <c r="G38" s="438"/>
      <c r="H38" s="429"/>
      <c r="I38" s="432"/>
    </row>
    <row r="39" spans="2:9" ht="19.5" customHeight="1" x14ac:dyDescent="0.2">
      <c r="B39" s="16" t="s">
        <v>94</v>
      </c>
      <c r="C39" s="433"/>
      <c r="D39" s="433"/>
      <c r="E39" s="433">
        <v>0</v>
      </c>
      <c r="F39" s="433">
        <f t="shared" ref="F39" si="7">+E39+F36</f>
        <v>1</v>
      </c>
      <c r="G39" s="436" t="e">
        <f t="shared" ref="G39" si="8">+C39/E39</f>
        <v>#DIV/0!</v>
      </c>
      <c r="H39" s="427">
        <f t="shared" ref="H39" si="9">+D39/$F$39</f>
        <v>0</v>
      </c>
      <c r="I39" s="430">
        <f t="shared" ref="I39" si="10">+H39/$G$26</f>
        <v>0</v>
      </c>
    </row>
    <row r="40" spans="2:9" ht="19.5" customHeight="1" x14ac:dyDescent="0.2">
      <c r="B40" s="16" t="s">
        <v>95</v>
      </c>
      <c r="C40" s="434"/>
      <c r="D40" s="434"/>
      <c r="E40" s="434"/>
      <c r="F40" s="434"/>
      <c r="G40" s="437"/>
      <c r="H40" s="428"/>
      <c r="I40" s="431"/>
    </row>
    <row r="41" spans="2:9" ht="19.5" customHeight="1" x14ac:dyDescent="0.2">
      <c r="B41" s="16" t="s">
        <v>96</v>
      </c>
      <c r="C41" s="435"/>
      <c r="D41" s="435"/>
      <c r="E41" s="435"/>
      <c r="F41" s="435"/>
      <c r="G41" s="438"/>
      <c r="H41" s="429"/>
      <c r="I41" s="432"/>
    </row>
    <row r="42" spans="2:9" ht="54" customHeight="1" x14ac:dyDescent="0.2">
      <c r="B42" s="17" t="s">
        <v>97</v>
      </c>
      <c r="C42" s="439" t="s">
        <v>239</v>
      </c>
      <c r="D42" s="439"/>
      <c r="E42" s="439"/>
      <c r="F42" s="439"/>
      <c r="G42" s="439"/>
      <c r="H42" s="439"/>
      <c r="I42" s="439"/>
    </row>
    <row r="43" spans="2:9" ht="29.25" customHeight="1" x14ac:dyDescent="0.2">
      <c r="B43" s="257" t="s">
        <v>98</v>
      </c>
      <c r="C43" s="257"/>
      <c r="D43" s="257"/>
      <c r="E43" s="257"/>
      <c r="F43" s="257"/>
      <c r="G43" s="257"/>
      <c r="H43" s="257"/>
      <c r="I43" s="257"/>
    </row>
    <row r="44" spans="2:9" ht="45.75" customHeight="1" x14ac:dyDescent="0.2">
      <c r="B44" s="424"/>
      <c r="C44" s="424"/>
      <c r="D44" s="424"/>
      <c r="E44" s="424"/>
      <c r="F44" s="424"/>
      <c r="G44" s="424"/>
      <c r="H44" s="424"/>
      <c r="I44" s="424"/>
    </row>
    <row r="45" spans="2:9" ht="45.75" customHeight="1" x14ac:dyDescent="0.2">
      <c r="B45" s="424"/>
      <c r="C45" s="424"/>
      <c r="D45" s="424"/>
      <c r="E45" s="424"/>
      <c r="F45" s="424"/>
      <c r="G45" s="424"/>
      <c r="H45" s="424"/>
      <c r="I45" s="424"/>
    </row>
    <row r="46" spans="2:9" ht="45.75" customHeight="1" x14ac:dyDescent="0.2">
      <c r="B46" s="424"/>
      <c r="C46" s="424"/>
      <c r="D46" s="424"/>
      <c r="E46" s="424"/>
      <c r="F46" s="424"/>
      <c r="G46" s="424"/>
      <c r="H46" s="424"/>
      <c r="I46" s="424"/>
    </row>
    <row r="47" spans="2:9" ht="45.75" customHeight="1" x14ac:dyDescent="0.2">
      <c r="B47" s="424"/>
      <c r="C47" s="424"/>
      <c r="D47" s="424"/>
      <c r="E47" s="424"/>
      <c r="F47" s="424"/>
      <c r="G47" s="424"/>
      <c r="H47" s="424"/>
      <c r="I47" s="424"/>
    </row>
    <row r="48" spans="2:9" ht="45.75" customHeight="1" x14ac:dyDescent="0.2">
      <c r="B48" s="424"/>
      <c r="C48" s="424"/>
      <c r="D48" s="424"/>
      <c r="E48" s="424"/>
      <c r="F48" s="424"/>
      <c r="G48" s="424"/>
      <c r="H48" s="424"/>
      <c r="I48" s="424"/>
    </row>
    <row r="49" spans="2:9" ht="61.5" customHeight="1" x14ac:dyDescent="0.2">
      <c r="B49" s="8" t="s">
        <v>99</v>
      </c>
      <c r="C49" s="273" t="s">
        <v>238</v>
      </c>
      <c r="D49" s="254"/>
      <c r="E49" s="254"/>
      <c r="F49" s="254"/>
      <c r="G49" s="254"/>
      <c r="H49" s="254"/>
      <c r="I49" s="254"/>
    </row>
    <row r="50" spans="2:9" ht="37.5" customHeight="1" x14ac:dyDescent="0.2">
      <c r="B50" s="8" t="s">
        <v>100</v>
      </c>
      <c r="C50" s="425" t="s">
        <v>181</v>
      </c>
      <c r="D50" s="425"/>
      <c r="E50" s="425"/>
      <c r="F50" s="425"/>
      <c r="G50" s="425"/>
      <c r="H50" s="425"/>
      <c r="I50" s="425"/>
    </row>
    <row r="51" spans="2:9" ht="46.5" customHeight="1" x14ac:dyDescent="0.2">
      <c r="B51" s="18" t="s">
        <v>101</v>
      </c>
      <c r="C51" s="426" t="s">
        <v>102</v>
      </c>
      <c r="D51" s="426"/>
      <c r="E51" s="426"/>
      <c r="F51" s="426"/>
      <c r="G51" s="426"/>
      <c r="H51" s="426"/>
      <c r="I51" s="426"/>
    </row>
    <row r="52" spans="2:9" ht="29.25" customHeight="1" x14ac:dyDescent="0.2">
      <c r="B52" s="257" t="s">
        <v>103</v>
      </c>
      <c r="C52" s="257"/>
      <c r="D52" s="257"/>
      <c r="E52" s="257"/>
      <c r="F52" s="257"/>
      <c r="G52" s="257"/>
      <c r="H52" s="257"/>
      <c r="I52" s="257"/>
    </row>
    <row r="53" spans="2:9" ht="33" customHeight="1" x14ac:dyDescent="0.2">
      <c r="B53" s="421" t="s">
        <v>104</v>
      </c>
      <c r="C53" s="19" t="s">
        <v>105</v>
      </c>
      <c r="D53" s="246" t="s">
        <v>106</v>
      </c>
      <c r="E53" s="246"/>
      <c r="F53" s="246"/>
      <c r="G53" s="246" t="s">
        <v>107</v>
      </c>
      <c r="H53" s="246"/>
      <c r="I53" s="246"/>
    </row>
    <row r="54" spans="2:9" ht="31.5" customHeight="1" x14ac:dyDescent="0.2">
      <c r="B54" s="421"/>
      <c r="C54" s="20"/>
      <c r="D54" s="422"/>
      <c r="E54" s="422"/>
      <c r="F54" s="422"/>
      <c r="G54" s="423"/>
      <c r="H54" s="423"/>
      <c r="I54" s="423"/>
    </row>
    <row r="55" spans="2:9" ht="31.5" customHeight="1" x14ac:dyDescent="0.2">
      <c r="B55" s="18" t="s">
        <v>108</v>
      </c>
      <c r="C55" s="226" t="s">
        <v>150</v>
      </c>
      <c r="D55" s="227"/>
      <c r="E55" s="228" t="s">
        <v>109</v>
      </c>
      <c r="F55" s="228"/>
      <c r="G55" s="229" t="s">
        <v>151</v>
      </c>
      <c r="H55" s="229"/>
      <c r="I55" s="230"/>
    </row>
    <row r="56" spans="2:9" ht="31.5" customHeight="1" x14ac:dyDescent="0.2">
      <c r="B56" s="18" t="s">
        <v>110</v>
      </c>
      <c r="C56" s="231" t="s">
        <v>236</v>
      </c>
      <c r="D56" s="231"/>
      <c r="E56" s="232" t="s">
        <v>111</v>
      </c>
      <c r="F56" s="232"/>
      <c r="G56" s="229" t="s">
        <v>152</v>
      </c>
      <c r="H56" s="229"/>
      <c r="I56" s="230"/>
    </row>
    <row r="57" spans="2:9" ht="31.5" customHeight="1" x14ac:dyDescent="0.2">
      <c r="B57" s="18" t="s">
        <v>112</v>
      </c>
      <c r="C57" s="419"/>
      <c r="D57" s="419"/>
      <c r="E57" s="420" t="s">
        <v>113</v>
      </c>
      <c r="F57" s="420"/>
      <c r="G57" s="419"/>
      <c r="H57" s="419"/>
      <c r="I57" s="419"/>
    </row>
    <row r="58" spans="2:9" ht="31.5" customHeight="1" x14ac:dyDescent="0.2">
      <c r="B58" s="18" t="s">
        <v>114</v>
      </c>
      <c r="C58" s="419"/>
      <c r="D58" s="419"/>
      <c r="E58" s="420"/>
      <c r="F58" s="420"/>
      <c r="G58" s="419"/>
      <c r="H58" s="419"/>
      <c r="I58" s="419"/>
    </row>
    <row r="59" spans="2:9" ht="15" hidden="1" x14ac:dyDescent="0.25">
      <c r="B59" s="21"/>
      <c r="C59" s="21"/>
      <c r="D59" s="22"/>
      <c r="E59" s="22"/>
      <c r="F59" s="22"/>
      <c r="G59" s="22"/>
      <c r="H59" s="22"/>
      <c r="I59" s="23"/>
    </row>
    <row r="60" spans="2:9" hidden="1" x14ac:dyDescent="0.2">
      <c r="B60" s="24"/>
      <c r="C60" s="25"/>
      <c r="D60" s="25"/>
      <c r="E60" s="26"/>
      <c r="F60" s="26"/>
      <c r="G60" s="27"/>
      <c r="H60" s="28"/>
      <c r="I60" s="25"/>
    </row>
    <row r="61" spans="2:9" hidden="1" x14ac:dyDescent="0.2">
      <c r="B61" s="24"/>
      <c r="C61" s="25"/>
      <c r="D61" s="25"/>
      <c r="E61" s="26"/>
      <c r="F61" s="26"/>
      <c r="G61" s="27"/>
      <c r="H61" s="28"/>
      <c r="I61" s="25"/>
    </row>
    <row r="62" spans="2:9" hidden="1" x14ac:dyDescent="0.2">
      <c r="B62" s="24"/>
      <c r="C62" s="25"/>
      <c r="D62" s="25"/>
      <c r="E62" s="26"/>
      <c r="F62" s="26"/>
      <c r="G62" s="27"/>
      <c r="H62" s="28"/>
      <c r="I62" s="25"/>
    </row>
    <row r="63" spans="2:9" hidden="1" x14ac:dyDescent="0.2">
      <c r="B63" s="24"/>
      <c r="C63" s="25"/>
      <c r="D63" s="25"/>
      <c r="E63" s="26"/>
      <c r="F63" s="26"/>
      <c r="G63" s="27"/>
      <c r="H63" s="28"/>
      <c r="I63" s="25"/>
    </row>
    <row r="64" spans="2:9" hidden="1" x14ac:dyDescent="0.2">
      <c r="B64" s="24"/>
      <c r="C64" s="25"/>
      <c r="D64" s="25"/>
      <c r="E64" s="26"/>
      <c r="F64" s="26"/>
      <c r="G64" s="27"/>
      <c r="H64" s="28"/>
      <c r="I64" s="25"/>
    </row>
    <row r="65" spans="2:9" hidden="1" x14ac:dyDescent="0.2">
      <c r="B65" s="24"/>
      <c r="C65" s="25"/>
      <c r="D65" s="25"/>
      <c r="E65" s="26"/>
      <c r="F65" s="26"/>
      <c r="G65" s="27"/>
      <c r="H65" s="28"/>
      <c r="I65" s="25"/>
    </row>
    <row r="66" spans="2:9" hidden="1" x14ac:dyDescent="0.2">
      <c r="B66" s="24"/>
      <c r="C66" s="25"/>
      <c r="D66" s="25"/>
      <c r="E66" s="26"/>
      <c r="F66" s="26"/>
      <c r="G66" s="27"/>
      <c r="H66" s="28"/>
      <c r="I66" s="25"/>
    </row>
    <row r="67" spans="2:9" hidden="1" x14ac:dyDescent="0.2">
      <c r="B67" s="24"/>
      <c r="C67" s="25"/>
      <c r="D67" s="25"/>
      <c r="E67" s="26"/>
      <c r="F67" s="26"/>
      <c r="G67" s="27"/>
      <c r="H67" s="28"/>
      <c r="I67" s="25"/>
    </row>
  </sheetData>
  <mergeCells count="93">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H30:H32"/>
    <mergeCell ref="I30:I32"/>
    <mergeCell ref="C33:C35"/>
    <mergeCell ref="D33:D35"/>
    <mergeCell ref="E33:E35"/>
    <mergeCell ref="F33:F35"/>
    <mergeCell ref="G33:G35"/>
    <mergeCell ref="H33:H35"/>
    <mergeCell ref="I33:I35"/>
    <mergeCell ref="C30:C32"/>
    <mergeCell ref="D30:D32"/>
    <mergeCell ref="E30:E32"/>
    <mergeCell ref="F30:F32"/>
    <mergeCell ref="G30:G32"/>
    <mergeCell ref="I36:I38"/>
    <mergeCell ref="H39:H41"/>
    <mergeCell ref="I39:I41"/>
    <mergeCell ref="C36:C38"/>
    <mergeCell ref="D36:D38"/>
    <mergeCell ref="E36:E38"/>
    <mergeCell ref="F36:F38"/>
    <mergeCell ref="G36:G38"/>
    <mergeCell ref="H36:H38"/>
    <mergeCell ref="C39:C41"/>
    <mergeCell ref="D39:D41"/>
    <mergeCell ref="E39:E41"/>
    <mergeCell ref="F39:F41"/>
    <mergeCell ref="G39:G41"/>
    <mergeCell ref="B43:I43"/>
    <mergeCell ref="B44:I48"/>
    <mergeCell ref="C49:I49"/>
    <mergeCell ref="C50:I50"/>
    <mergeCell ref="B52:I52"/>
    <mergeCell ref="C51:I51"/>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 ref="B2:B5"/>
    <mergeCell ref="C2:I2"/>
    <mergeCell ref="C3:I3"/>
    <mergeCell ref="C4:I4"/>
    <mergeCell ref="C5:F5"/>
    <mergeCell ref="G5:I5"/>
  </mergeCells>
  <dataValidations disablePrompts="1" count="6">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$M$20:$M$22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Metas_Magnitud</vt:lpstr>
      <vt:lpstr>Anualización</vt:lpstr>
      <vt:lpstr>HV 1</vt:lpstr>
      <vt:lpstr>ACT_HV1</vt:lpstr>
      <vt:lpstr>HV 2</vt:lpstr>
      <vt:lpstr>ACT_HV2</vt:lpstr>
      <vt:lpstr>HV 3</vt:lpstr>
      <vt:lpstr>ACT_HV3</vt:lpstr>
      <vt:lpstr>HV_4 MIPG</vt:lpstr>
      <vt:lpstr>ACT 4_MIPG</vt:lpstr>
      <vt:lpstr>'HV 1'!Área_de_impresión</vt:lpstr>
      <vt:lpstr>'HV 2'!Área_de_impresión</vt:lpstr>
      <vt:lpstr>'HV 3'!Área_de_impresión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dcterms:created xsi:type="dcterms:W3CDTF">2019-01-28T18:41:09Z</dcterms:created>
  <dcterms:modified xsi:type="dcterms:W3CDTF">2019-07-26T15:00:48Z</dcterms:modified>
</cp:coreProperties>
</file>