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erfil ldguerrero\Documents\5. POAS DARY SSM 2019\1. PLANES OPERATIVOS ANUALES 2019\2. POAS GESTIÓN\JUNIO 2019\Sub_Servicios\"/>
    </mc:Choice>
  </mc:AlternateContent>
  <bookViews>
    <workbookView xWindow="0" yWindow="0" windowWidth="15930" windowHeight="10920"/>
  </bookViews>
  <sheets>
    <sheet name="Metas_Magnitud" sheetId="2" r:id="rId1"/>
    <sheet name="Anualización" sheetId="10" r:id="rId2"/>
    <sheet name="HV 1" sheetId="3" r:id="rId3"/>
    <sheet name="ACT_HV1" sheetId="7" r:id="rId4"/>
    <sheet name="HV 2" sheetId="4" r:id="rId5"/>
    <sheet name="ACT_HV2" sheetId="8" r:id="rId6"/>
    <sheet name="HV 3" sheetId="5" r:id="rId7"/>
    <sheet name="ACT_HV3" sheetId="9" r:id="rId8"/>
    <sheet name="HV_4 MIPG" sheetId="1" r:id="rId9"/>
    <sheet name="ACT 4_MIPG" sheetId="6" r:id="rId10"/>
  </sheets>
  <externalReferences>
    <externalReference r:id="rId11"/>
  </externalReferences>
  <definedNames>
    <definedName name="a" localSheetId="5">#REF!</definedName>
    <definedName name="a" localSheetId="7">#REF!</definedName>
    <definedName name="a">#REF!</definedName>
    <definedName name="_xlnm.Print_Area" localSheetId="2">'HV 1'!$A$1:$I$60</definedName>
    <definedName name="_xlnm.Print_Area" localSheetId="4">'HV 2'!$A$1:$I$60</definedName>
    <definedName name="_xlnm.Print_Area" localSheetId="6">'HV 3'!$A$1:$I$60</definedName>
    <definedName name="CONDICION_POBLACIONAL">[1]Variables!$C$1:$C$24</definedName>
    <definedName name="GRUPO_ETAREO">[1]Variables!$A$1:$A$8</definedName>
    <definedName name="GRUPO_ETAREOS" localSheetId="9">#REF!</definedName>
    <definedName name="GRUPO_ETAREOS" localSheetId="3">#REF!</definedName>
    <definedName name="GRUPO_ETAREOS" localSheetId="5">#REF!</definedName>
    <definedName name="GRUPO_ETAREOS" localSheetId="7">#REF!</definedName>
    <definedName name="GRUPO_ETAREOS" localSheetId="2">#REF!</definedName>
    <definedName name="GRUPO_ETAREOS" localSheetId="4">#REF!</definedName>
    <definedName name="GRUPO_ETAREOS" localSheetId="6">#REF!</definedName>
    <definedName name="GRUPO_ETAREOS" localSheetId="8">#REF!</definedName>
    <definedName name="GRUPO_ETAREOS">#REF!</definedName>
    <definedName name="GRUPO_ETARIO" localSheetId="9">#REF!</definedName>
    <definedName name="GRUPO_ETARIO" localSheetId="3">#REF!</definedName>
    <definedName name="GRUPO_ETARIO" localSheetId="5">#REF!</definedName>
    <definedName name="GRUPO_ETARIO" localSheetId="7">#REF!</definedName>
    <definedName name="GRUPO_ETARIO" localSheetId="2">#REF!</definedName>
    <definedName name="GRUPO_ETARIO" localSheetId="4">#REF!</definedName>
    <definedName name="GRUPO_ETARIO" localSheetId="6">#REF!</definedName>
    <definedName name="GRUPO_ETARIO" localSheetId="8">#REF!</definedName>
    <definedName name="GRUPO_ETARIO">#REF!</definedName>
    <definedName name="GRUPO_ETNICO" localSheetId="9">#REF!</definedName>
    <definedName name="GRUPO_ETNICO" localSheetId="3">#REF!</definedName>
    <definedName name="GRUPO_ETNICO" localSheetId="5">#REF!</definedName>
    <definedName name="GRUPO_ETNICO" localSheetId="7">#REF!</definedName>
    <definedName name="GRUPO_ETNICO" localSheetId="2">#REF!</definedName>
    <definedName name="GRUPO_ETNICO" localSheetId="4">#REF!</definedName>
    <definedName name="GRUPO_ETNICO" localSheetId="6">#REF!</definedName>
    <definedName name="GRUPO_ETNICO" localSheetId="8">#REF!</definedName>
    <definedName name="GRUPO_ETNICO">#REF!</definedName>
    <definedName name="GRUPOETNICO" localSheetId="9">#REF!</definedName>
    <definedName name="GRUPOETNICO" localSheetId="3">#REF!</definedName>
    <definedName name="GRUPOETNICO" localSheetId="5">#REF!</definedName>
    <definedName name="GRUPOETNICO" localSheetId="7">#REF!</definedName>
    <definedName name="GRUPOETNICO" localSheetId="2">#REF!</definedName>
    <definedName name="GRUPOETNICO" localSheetId="4">#REF!</definedName>
    <definedName name="GRUPOETNICO" localSheetId="6">#REF!</definedName>
    <definedName name="GRUPOETNICO" localSheetId="8">#REF!</definedName>
    <definedName name="GRUPOETNICO">#REF!</definedName>
    <definedName name="GRUPOETNICO1" localSheetId="5">#REF!</definedName>
    <definedName name="GRUPOETNICO1" localSheetId="7">#REF!</definedName>
    <definedName name="GRUPOETNICO1">#REF!</definedName>
    <definedName name="GRUPOS_ETNICOS">[1]Variables!$H$1:$H$8</definedName>
    <definedName name="LOCALIDAD" localSheetId="9">#REF!</definedName>
    <definedName name="LOCALIDAD" localSheetId="3">#REF!</definedName>
    <definedName name="LOCALIDAD" localSheetId="5">#REF!</definedName>
    <definedName name="LOCALIDAD" localSheetId="7">#REF!</definedName>
    <definedName name="LOCALIDAD" localSheetId="2">#REF!</definedName>
    <definedName name="LOCALIDAD" localSheetId="4">#REF!</definedName>
    <definedName name="LOCALIDAD" localSheetId="6">#REF!</definedName>
    <definedName name="LOCALIDAD" localSheetId="8">#REF!</definedName>
    <definedName name="LOCALIDAD">#REF!</definedName>
    <definedName name="LOCALIZACION" localSheetId="9">#REF!</definedName>
    <definedName name="LOCALIZACION" localSheetId="3">#REF!</definedName>
    <definedName name="LOCALIZACION" localSheetId="5">#REF!</definedName>
    <definedName name="LOCALIZACION" localSheetId="7">#REF!</definedName>
    <definedName name="LOCALIZACION" localSheetId="2">#REF!</definedName>
    <definedName name="LOCALIZACION" localSheetId="4">#REF!</definedName>
    <definedName name="LOCALIZACION" localSheetId="6">#REF!</definedName>
    <definedName name="LOCALIZACION" localSheetId="8">#REF!</definedName>
    <definedName name="LOCALIZAC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4" l="1"/>
  <c r="H30" i="4" s="1"/>
  <c r="I30" i="4" s="1"/>
  <c r="G33" i="4"/>
  <c r="G36" i="4"/>
  <c r="G39" i="4"/>
  <c r="G30" i="4"/>
  <c r="L12" i="10"/>
  <c r="L13" i="10"/>
  <c r="C10" i="8" l="1"/>
  <c r="F39" i="5" l="1"/>
  <c r="F36" i="5"/>
  <c r="F33" i="5"/>
  <c r="F30" i="5"/>
  <c r="C10" i="7" l="1"/>
  <c r="C10" i="9"/>
  <c r="C10" i="6"/>
  <c r="Q23" i="2"/>
  <c r="Q22" i="2"/>
  <c r="N23" i="2"/>
  <c r="N22" i="2"/>
  <c r="K23" i="2"/>
  <c r="K22" i="2"/>
  <c r="H23" i="2"/>
  <c r="H22" i="2"/>
  <c r="S23" i="2"/>
  <c r="R23" i="2"/>
  <c r="P23" i="2"/>
  <c r="O23" i="2"/>
  <c r="M23" i="2"/>
  <c r="L23" i="2"/>
  <c r="J23" i="2"/>
  <c r="I23" i="2"/>
  <c r="G19" i="2"/>
  <c r="T23" i="2" l="1"/>
  <c r="I15" i="9"/>
  <c r="G15" i="9"/>
  <c r="E15" i="9"/>
  <c r="D15" i="9"/>
  <c r="I15" i="8"/>
  <c r="G15" i="8"/>
  <c r="E15" i="8"/>
  <c r="D15" i="8"/>
  <c r="I15" i="7"/>
  <c r="G15" i="7"/>
  <c r="E15" i="7"/>
  <c r="D15" i="7"/>
  <c r="G23" i="2"/>
  <c r="G22" i="2"/>
  <c r="F22" i="2"/>
  <c r="E22" i="2"/>
  <c r="I15" i="6"/>
  <c r="G15" i="6"/>
  <c r="E15" i="6"/>
  <c r="D15" i="6"/>
  <c r="G39" i="5"/>
  <c r="G36" i="5"/>
  <c r="G33" i="5"/>
  <c r="H30" i="5"/>
  <c r="I30" i="5" s="1"/>
  <c r="G30" i="5"/>
  <c r="D30" i="5"/>
  <c r="D33" i="5" s="1"/>
  <c r="D33" i="4"/>
  <c r="F30" i="4"/>
  <c r="F33" i="4" s="1"/>
  <c r="F36" i="4" s="1"/>
  <c r="F39" i="4" s="1"/>
  <c r="G39" i="3"/>
  <c r="F39" i="3"/>
  <c r="G36" i="3"/>
  <c r="F36" i="3"/>
  <c r="G33" i="3"/>
  <c r="F33" i="3"/>
  <c r="D33" i="3"/>
  <c r="G30" i="3"/>
  <c r="F30" i="3"/>
  <c r="D30" i="3"/>
  <c r="Q24" i="2"/>
  <c r="N24" i="2"/>
  <c r="K24" i="2"/>
  <c r="H24" i="2"/>
  <c r="S22" i="2"/>
  <c r="R22" i="2"/>
  <c r="P22" i="2"/>
  <c r="O22" i="2"/>
  <c r="M22" i="2"/>
  <c r="L22" i="2"/>
  <c r="J22" i="2"/>
  <c r="I22" i="2"/>
  <c r="H20" i="2"/>
  <c r="G20" i="2"/>
  <c r="U19" i="2"/>
  <c r="S19" i="2"/>
  <c r="R19" i="2"/>
  <c r="Q19" i="2"/>
  <c r="P19" i="2"/>
  <c r="O19" i="2"/>
  <c r="N19" i="2"/>
  <c r="M19" i="2"/>
  <c r="L19" i="2"/>
  <c r="K19" i="2"/>
  <c r="J19" i="2"/>
  <c r="I19" i="2"/>
  <c r="I21" i="2" s="1"/>
  <c r="H19" i="2"/>
  <c r="F19" i="2"/>
  <c r="E19" i="2"/>
  <c r="S17" i="2"/>
  <c r="R17" i="2"/>
  <c r="Q17" i="2"/>
  <c r="P17" i="2"/>
  <c r="O17" i="2"/>
  <c r="N17" i="2"/>
  <c r="M17" i="2"/>
  <c r="L17" i="2"/>
  <c r="K17" i="2"/>
  <c r="J17" i="2"/>
  <c r="I17" i="2"/>
  <c r="H17" i="2"/>
  <c r="G17" i="2"/>
  <c r="U16" i="2"/>
  <c r="S16" i="2"/>
  <c r="S18" i="2" s="1"/>
  <c r="R16" i="2"/>
  <c r="R18" i="2" s="1"/>
  <c r="Q16" i="2"/>
  <c r="Q18" i="2" s="1"/>
  <c r="P16" i="2"/>
  <c r="P18" i="2" s="1"/>
  <c r="O16" i="2"/>
  <c r="O18" i="2" s="1"/>
  <c r="N16" i="2"/>
  <c r="N18" i="2" s="1"/>
  <c r="M16" i="2"/>
  <c r="L16" i="2"/>
  <c r="L18" i="2" s="1"/>
  <c r="K16" i="2"/>
  <c r="J16" i="2"/>
  <c r="J18" i="2" s="1"/>
  <c r="I16" i="2"/>
  <c r="I18" i="2" s="1"/>
  <c r="H16" i="2"/>
  <c r="G16" i="2"/>
  <c r="F16" i="2"/>
  <c r="E16" i="2"/>
  <c r="S15" i="2"/>
  <c r="R15" i="2"/>
  <c r="P15" i="2"/>
  <c r="O15" i="2"/>
  <c r="M15" i="2"/>
  <c r="L15" i="2"/>
  <c r="J15" i="2"/>
  <c r="I15" i="2"/>
  <c r="H14" i="2"/>
  <c r="G14" i="2"/>
  <c r="U13" i="2"/>
  <c r="Q13" i="2"/>
  <c r="N13" i="2"/>
  <c r="K13" i="2"/>
  <c r="H13" i="2"/>
  <c r="G13" i="2"/>
  <c r="F13" i="2"/>
  <c r="E13" i="2"/>
  <c r="C12" i="10" s="1"/>
  <c r="C7" i="2"/>
  <c r="D7" i="10" s="1"/>
  <c r="G39" i="1"/>
  <c r="G36" i="1"/>
  <c r="G33" i="1"/>
  <c r="G30" i="1"/>
  <c r="F30" i="1"/>
  <c r="F33" i="1" s="1"/>
  <c r="F36" i="1" s="1"/>
  <c r="F39" i="1" s="1"/>
  <c r="D30" i="1"/>
  <c r="H36" i="4" l="1"/>
  <c r="I36" i="4" s="1"/>
  <c r="H33" i="4"/>
  <c r="I33" i="4" s="1"/>
  <c r="K18" i="2"/>
  <c r="H18" i="2"/>
  <c r="H30" i="3"/>
  <c r="I30" i="3" s="1"/>
  <c r="K15" i="2"/>
  <c r="Q15" i="2"/>
  <c r="H39" i="5"/>
  <c r="I39" i="5" s="1"/>
  <c r="H33" i="5"/>
  <c r="I33" i="5" s="1"/>
  <c r="L21" i="2"/>
  <c r="M24" i="2"/>
  <c r="T13" i="2"/>
  <c r="M18" i="2"/>
  <c r="T17" i="2"/>
  <c r="T19" i="2"/>
  <c r="J21" i="2"/>
  <c r="L24" i="2"/>
  <c r="M21" i="2"/>
  <c r="O24" i="2"/>
  <c r="O21" i="2"/>
  <c r="I24" i="2"/>
  <c r="P24" i="2"/>
  <c r="P21" i="2"/>
  <c r="J24" i="2"/>
  <c r="T16" i="2"/>
  <c r="H15" i="2"/>
  <c r="K21" i="2"/>
  <c r="R21" i="2"/>
  <c r="R24" i="2"/>
  <c r="T22" i="2"/>
  <c r="T24" i="2" s="1"/>
  <c r="L15" i="10" s="1"/>
  <c r="S24" i="2"/>
  <c r="N21" i="2"/>
  <c r="T20" i="2"/>
  <c r="S21" i="2" s="1"/>
  <c r="H21" i="2"/>
  <c r="Q21" i="2"/>
  <c r="N15" i="2"/>
  <c r="T14" i="2"/>
  <c r="H33" i="3"/>
  <c r="I33" i="3" s="1"/>
  <c r="D36" i="3"/>
  <c r="H33" i="1"/>
  <c r="I33" i="1" s="1"/>
  <c r="H30" i="1"/>
  <c r="I30" i="1" s="1"/>
  <c r="H39" i="4" l="1"/>
  <c r="I39" i="4" s="1"/>
  <c r="T18" i="2"/>
  <c r="H36" i="5"/>
  <c r="I36" i="5" s="1"/>
  <c r="T15" i="2"/>
  <c r="T21" i="2"/>
  <c r="L14" i="10" s="1"/>
  <c r="D39" i="3"/>
  <c r="H39" i="3" s="1"/>
  <c r="I39" i="3" s="1"/>
  <c r="H36" i="3"/>
  <c r="I36" i="3" s="1"/>
  <c r="H39" i="1"/>
  <c r="I39" i="1" s="1"/>
  <c r="H36" i="1"/>
  <c r="I36" i="1" s="1"/>
</calcChain>
</file>

<file path=xl/comments1.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2.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3.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4.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<sst xmlns="http://schemas.openxmlformats.org/spreadsheetml/2006/main" count="771" uniqueCount="255">
  <si>
    <t>Producto</t>
  </si>
  <si>
    <t>PROCESO DIRECCIONAMIENTO ESTRATÉGICO</t>
  </si>
  <si>
    <t>Proceso</t>
  </si>
  <si>
    <t>Formato de Hoja de Vida Indicador</t>
  </si>
  <si>
    <t>Actividad</t>
  </si>
  <si>
    <t xml:space="preserve">CODIGO: PE01-PR01-F03 </t>
  </si>
  <si>
    <t>HOJA DE VIDA INDICADOR</t>
  </si>
  <si>
    <t>SECRETARÍA DISTRITAL DE MOVILIDAD</t>
  </si>
  <si>
    <t>SECCIÓN 1. Identificación del Indicador</t>
  </si>
  <si>
    <t>Constante</t>
  </si>
  <si>
    <t xml:space="preserve">1. Código Meta </t>
  </si>
  <si>
    <t>N/A</t>
  </si>
  <si>
    <t xml:space="preserve">2.  Descripción Meta </t>
  </si>
  <si>
    <t>Apoyo</t>
  </si>
  <si>
    <t>Creciente</t>
  </si>
  <si>
    <t>3. Fuente PMR</t>
  </si>
  <si>
    <t>NO</t>
  </si>
  <si>
    <t>4. Dependencia responsable</t>
  </si>
  <si>
    <t>5. Meta con territorialización</t>
  </si>
  <si>
    <t>Misional</t>
  </si>
  <si>
    <t>Decreciente</t>
  </si>
  <si>
    <t>6. Proyecto</t>
  </si>
  <si>
    <t>7. Código del Proyecto</t>
  </si>
  <si>
    <t>Estratégico</t>
  </si>
  <si>
    <t>Suma</t>
  </si>
  <si>
    <t>8. Proceso</t>
  </si>
  <si>
    <t>9. Código del proceso</t>
  </si>
  <si>
    <t>Evaluación</t>
  </si>
  <si>
    <t>10. Objetivo estratégico</t>
  </si>
  <si>
    <t xml:space="preserve">7. Prestar servicios eficientes, oportunos y de calidad a la ciudadanía, tanto en gestión como en trámites de la movilidad </t>
  </si>
  <si>
    <t>11. Meta Producto</t>
  </si>
  <si>
    <t>SI</t>
  </si>
  <si>
    <t>12. Nombre del indicador</t>
  </si>
  <si>
    <t>Cumplimiento del MIPG</t>
  </si>
  <si>
    <t>13. Tipología</t>
  </si>
  <si>
    <t>Eficacia</t>
  </si>
  <si>
    <t>Anual</t>
  </si>
  <si>
    <t>14. Fecha de programación</t>
  </si>
  <si>
    <t>Enero de 2019</t>
  </si>
  <si>
    <t>15. Tipo anualización</t>
  </si>
  <si>
    <t>Semestral</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</si>
  <si>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</si>
  <si>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</si>
  <si>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</si>
  <si>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</si>
  <si>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 xml:space="preserve">Registros administrativos. </t>
  </si>
  <si>
    <t>Mensual</t>
  </si>
  <si>
    <t xml:space="preserve">2. Fomentar la cultura ciudadana y el respeto entre todos los usuarios de todas las formas de transporte, protegiendo en especial los actores vulnerables y los modos activos </t>
  </si>
  <si>
    <t>18. Fórmula de Cálculo</t>
  </si>
  <si>
    <t>(Total actividades ejecutadas / Total actividades programadas)*100</t>
  </si>
  <si>
    <t>3. Propender por la sostenibilidad ambiental, económica y social de la movilidad en una visión integral de planeación de ciudad y movilidad</t>
  </si>
  <si>
    <t>19. Unidad de medida del indicador</t>
  </si>
  <si>
    <t>Porcentaje</t>
  </si>
  <si>
    <t>4. Ser ejemplo en la rendición de cuentas a la ciudadanía</t>
  </si>
  <si>
    <t xml:space="preserve">20.  Nombre de las Variables </t>
  </si>
  <si>
    <t>VARIABLE 1 - Numerador</t>
  </si>
  <si>
    <t>VARIABLE 2 - Denominador</t>
  </si>
  <si>
    <t>Eficiencia</t>
  </si>
  <si>
    <t>5. Ser transparente, incluyente, equitativa en género y garantista de la participación e involucramiento ciudadanos y del sector privado</t>
  </si>
  <si>
    <t xml:space="preserve">Total actividades ejecutadas </t>
  </si>
  <si>
    <t>Total actividades programadas</t>
  </si>
  <si>
    <t>Efectividad</t>
  </si>
  <si>
    <t xml:space="preserve">6. Proveer un ecosistema adecuado para la innovación y adopción  de nuevas y mejores tecnologías de movilidad y de información y comunicación </t>
  </si>
  <si>
    <t>21. Unidad de medida (de la variable)</t>
  </si>
  <si>
    <t>Cantidad</t>
  </si>
  <si>
    <t>22. Descripción de la variable</t>
  </si>
  <si>
    <t>Corresponde a las actividades del Modelo Integrado de Planeación y Gestión - MIPG efectivamente realizadas y evidenciadas.</t>
  </si>
  <si>
    <t>8. Contar con un excelente equipo humano y condiciones laborales que hagan de la Secretaría Distrital de Movilidad un lugar atractivo para trabajar y desarrollarse profesionalmente</t>
  </si>
  <si>
    <t>23. Inicio de la Serie</t>
  </si>
  <si>
    <t>25. Línea base</t>
  </si>
  <si>
    <t>N.A.</t>
  </si>
  <si>
    <t>24. Fin de la Serie</t>
  </si>
  <si>
    <t>Diciembre de 2019</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</si>
  <si>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</si>
  <si>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</si>
  <si>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</si>
  <si>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</si>
  <si>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</si>
  <si>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</si>
  <si>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</si>
  <si>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</si>
  <si>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</si>
  <si>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</si>
  <si>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</si>
  <si>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</si>
  <si>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</si>
  <si>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</si>
  <si>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</si>
  <si>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</si>
  <si>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</si>
  <si>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</si>
  <si>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</si>
  <si>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</si>
  <si>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</si>
  <si>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</si>
  <si>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</si>
  <si>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</si>
  <si>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</si>
  <si>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</si>
  <si>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</si>
  <si>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</si>
  <si>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</si>
  <si>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En cumplimiento de las directrices institucionales se implementan los diferentes componentes que permiten afianzar la gestión de la SDM en el marco de la transparencia y la aplicación de los principios y valores institucionales, lo cual permitirá generar confianza ante sus partes interesadas.</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</si>
  <si>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</si>
  <si>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</si>
  <si>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</si>
  <si>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</si>
  <si>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</si>
  <si>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</si>
  <si>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</si>
  <si>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</si>
  <si>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</si>
  <si>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</si>
  <si>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</si>
  <si>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</si>
  <si>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CODIGO: PE01-PR01-F02</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</si>
  <si>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</si>
  <si>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</si>
  <si>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</si>
  <si>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</si>
  <si>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</si>
  <si>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</si>
  <si>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</si>
  <si>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</si>
  <si>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</si>
  <si>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</si>
  <si>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</si>
  <si>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</si>
  <si>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</si>
  <si>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</si>
  <si>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</si>
  <si>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</si>
  <si>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</si>
  <si>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</si>
  <si>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</si>
  <si>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</si>
  <si>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</si>
  <si>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</si>
  <si>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</si>
  <si>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5. Ser referente mundial al contar con un equipo humano comprometido y competente.</t>
  </si>
  <si>
    <t>Componente Institucional</t>
  </si>
  <si>
    <t>% de Cumplimiento = (Numerador / Denominador )*100</t>
  </si>
  <si>
    <t>Expedir los actos administrativos que impulsan procesalmente las investigaciones administrativas por infracciones a las normas de transporte público</t>
  </si>
  <si>
    <t>Enero 2019</t>
  </si>
  <si>
    <t>(No. de actos administrativos que impulsan procesalmente las investigaciones expedidos   / No. investigaciones administrativas  que se encuentren en trámite  a 31 de diciembre de la vigencia inmediatamente anterior)*100</t>
  </si>
  <si>
    <t>No. De actos administrativos que impulsan procesalmente las investigaciones administrativas por infracciones a las normas de transporte público, respecto de las investigaciones en trámite a 31 de diciembre de la vigencia inmediatamente anterior</t>
  </si>
  <si>
    <t>No. investigaciones administrativas  que se encuentren en trámite  a 31 de diciembre de la vigencia inmediatamente anterior</t>
  </si>
  <si>
    <t xml:space="preserve">Cantidad </t>
  </si>
  <si>
    <t>Son todos los actos y actuaciones administrativas que se expidan y que impulsen procesalmente las investigaciones administrativas por infracción a las nomas de transporte público</t>
  </si>
  <si>
    <t>% de meta programado</t>
  </si>
  <si>
    <t xml:space="preserve">Edwin Felipe Vélez Cuervo o María Margarita Gómez Escobar </t>
  </si>
  <si>
    <t xml:space="preserve">Juan Carlos Espeleta Sánchez </t>
  </si>
  <si>
    <t xml:space="preserve">Diana Vidal Caicedo </t>
  </si>
  <si>
    <t>% meta programada</t>
  </si>
  <si>
    <t xml:space="preserve">Se materializan los  principios de legalidad y  celeridad de las actuaciones administrativas mediante los pronunciamientos que en derecho correspondan respecto de los informes de infracción de transporte, quejas y/o reportes.  </t>
  </si>
  <si>
    <t xml:space="preserve">Juan Carlos Espeleta Sanchez </t>
  </si>
  <si>
    <t xml:space="preserve">Investigaciones administrativas resueltas de fondo y cuyos hechos hayan acaeciedo en la  antepenúltima vigencia y que se encuentren en trámite. </t>
  </si>
  <si>
    <t>(No. de investigaciones administrativas resueltas de fondo / No. de investigaciones cuyos hechos hayan acaecido en la antepenúltima vigencia y que se encuentren en trámite)*100</t>
  </si>
  <si>
    <t>No. de investigaciones administrativas resueltas de fondo.</t>
  </si>
  <si>
    <t xml:space="preserve">No. de investigaciones cuyos hechos hayan acaecido en la antepenúltima  vigencia y que se encuentren en trámite al inciar la presente vigencia. </t>
  </si>
  <si>
    <t xml:space="preserve">Son las investigaciones en las cuales se expide el acto administrativo de fondo, resolviendo en primera instancia la actuación administrativa  sancionando, absolviendo, cerrando o todas aquellas que pongan fin al proceso. </t>
  </si>
  <si>
    <t xml:space="preserve">Son el número de investigaciones administrativas cuyos hechos acaecieron  en la antepenúltima vigencia y que se encuentran en trámite, es decir, respecto de las mismas  no se ha expedido un acto administrativo de fondo que haya adquirido firmeza. </t>
  </si>
  <si>
    <t>% META  PROGRAMADA</t>
  </si>
  <si>
    <r>
      <t>Formato de Anexo de Ac</t>
    </r>
    <r>
      <rPr>
        <b/>
        <sz val="10"/>
        <color indexed="8"/>
        <rFont val="Arial"/>
        <family val="2"/>
      </rPr>
      <t>tividades</t>
    </r>
  </si>
  <si>
    <t>CODIGO Y NOMBRE DEL PROYECTO DE INVERSIÓN O DEL POA SIN INVERSIÓN</t>
  </si>
  <si>
    <t>SUBSECRETARÍA RESPONSABLE:</t>
  </si>
  <si>
    <t>ORDENADOR DEL GASTO:</t>
  </si>
  <si>
    <t xml:space="preserve">Dra. Diana Vidal </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</si>
  <si>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</si>
  <si>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</si>
  <si>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</si>
  <si>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</si>
  <si>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</si>
  <si>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</si>
  <si>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</si>
  <si>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</si>
  <si>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</si>
  <si>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</si>
  <si>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</si>
  <si>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</si>
  <si>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Dimensión evaluación de resultados</t>
  </si>
  <si>
    <t>N.A</t>
  </si>
  <si>
    <t>TOTAL MAGNITUD VIGENCIA</t>
  </si>
  <si>
    <r>
      <t>Sección No. 1: PROGRAMACIÓN  VIGENCIA _</t>
    </r>
    <r>
      <rPr>
        <b/>
        <u/>
        <sz val="11"/>
        <color indexed="56"/>
        <rFont val="Calibri"/>
        <family val="2"/>
      </rPr>
      <t>2019</t>
    </r>
  </si>
  <si>
    <t>SEGUIMIENTO PLAN OPERATIVO ANUAL - POA                                         VIGENCIA:2019</t>
  </si>
  <si>
    <t xml:space="preserve">Subdirección de Control e Investigaciones de Transporte Público </t>
  </si>
  <si>
    <t xml:space="preserve">Sistema de información (SICON)  y/o herramienta tecnológica institucionalmente adoptada que haga sus veces y base de datos de la Subdirección de Control e Investigaciones de Transporte Público. </t>
  </si>
  <si>
    <t xml:space="preserve">Sistema de información (SICON) y/o herramienta tecnológica institucionalmente adoptada que haga sus veces y base de datos de la Subdirección de Control e Investigaciones de Transporte Público. </t>
  </si>
  <si>
    <t xml:space="preserve">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 </t>
  </si>
  <si>
    <t>Proferir los actos administrativos que en derecho correspondan y que resuelvan de fondo  los procesos administrativos sancionatorios adelantados por la Subdirección de Control e Investigaciones de Transporte Público,  y cuyos hechos hayan acecido en la antepenúltima vigencia (entendida como la segunda vigencia,  anterior a la vigencia actual) y que se encuentren en trámite al iniciar la vigencia actual. La magnitud de la meta se alcanza al finalizar la vigencia.</t>
  </si>
  <si>
    <t>Subdirección de Control e Investigaciones de Transporte Público</t>
  </si>
  <si>
    <t xml:space="preserve">Corresponde a las actividades registradas en cada componente del Modelo Integrado de Planeación y Gestión - MIPG donde participa la Subdirección de Control e Investigaciones de Transporte Público, de conformidad con el anexo de actividades de este indicador. </t>
  </si>
  <si>
    <t>POA sin inversión de la Subdirección de Control e Investigaciones de Transporte Público</t>
  </si>
  <si>
    <t>Subsecretaría de Servicios a la Ciudadanía</t>
  </si>
  <si>
    <t>4. Realizar el 100% de las actividades programadas en el Modelo Integrado de Planeación y Gestión - MIPG de la vigencia, por la Subdirección de Control e Investigaciones al Transporte Público</t>
  </si>
  <si>
    <t xml:space="preserve">Verificar el cumplimiento de los compromisos adquiridos por la Subdirección de Control e Investigaciones al Transporte Público en el Modelo Integrado de Planeación y Gestión - MIPG de la vigencia.
</t>
  </si>
  <si>
    <t>Son actuaciones administrativas de naturaleza  sancionatoria,  sobre las cuales se está surtiendo el proceso administrativo  iniciándose  con el acto administrativo  que impulsa procesalmente las investigaciones administrativas por infracción a las nomas de transporte público</t>
  </si>
  <si>
    <t>PM05</t>
  </si>
  <si>
    <t xml:space="preserve">2 y 26 </t>
  </si>
  <si>
    <t xml:space="preserve">Para la vigencia 2019, no se incrementa el valor de la meta, toda vez que, se presentan circunstancias entre otras como: Aumento de las funciones asignadas a la Subdirección como resultado del  rediseño institucional (Decreto No. 672 de 2018), incremento de los informes,  reportes y/o quejas,   necesidad de requerimientos previos a la apertura de la investigación administrativa, etc.,  afectando o incidiendo en el cumplimiento de la meta, razones para mantener el valor de la meta señalado. </t>
  </si>
  <si>
    <t>2. Proferir el 60%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</si>
  <si>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 xml:space="preserve">Actos administrativos expedidos respecto de  los informes de infracción de transporte, quejas, reportes, visitas administrativas y/o chequeos documentales  allegados  y que sean competencia de la Subdirección de Control e Investigaciones de Transporte Público. </t>
  </si>
  <si>
    <t>Proferir los actos administrativos que en derecho correspondan respecto de los informes de infracción de transporte, quejas, reportes, visitas administrativas y/o chequeos documentales , que sean competencia de la Subdirección de Control e Investigaciones de Transporte Público. La magnitud de la meta se alcanza al finalizar la vigencia.</t>
  </si>
  <si>
    <t>(No. de actos administrativos expedidos respecto de los informes de infracción de transporte, quejas, reportes, visitas administrativas y/o chequeos documentales  / No.  de informes de infracción de transporte, quejas, reportes, visitas administrativas y/o chequeos documentales  que sean competencia de la Subdirección)*100</t>
  </si>
  <si>
    <t xml:space="preserve">No. de actos administrativos expedidos  respecto de los informes de infracción de transporte, quejas, reportes, visitas administrativas y/o chequeos documentales </t>
  </si>
  <si>
    <t xml:space="preserve">No.  de informes de informes de infracción de transporte, quejas, reportes, visitas administrativas y/o chequeos documentales </t>
  </si>
  <si>
    <t xml:space="preserve">Son los actos administrativos que se suscriban por el Subdirector donde se haga el pronunciamiento jurídico frente a los informes de infracción de transporte, quejas, reportes, visitas administrativas y/o chequeos documentales </t>
  </si>
  <si>
    <t xml:space="preserve">Corresponde al total de los informes de infracción de transporte, quejas, reportes, visitas administrativas y/o chequeos documentales , que sean competencia de la Subdirección.  </t>
  </si>
  <si>
    <t>Expedir los actos adminsitrativos que en derecho correspondan de conformidad con la normatividad vigente y la competencia de la Subdirección</t>
  </si>
  <si>
    <t>VERSIÓN: 1.0</t>
  </si>
  <si>
    <t>VERSIÓN 1.0</t>
  </si>
  <si>
    <t>CÓDIGO: PE01-PR01-F07</t>
  </si>
  <si>
    <t xml:space="preserve">SISTEMA INTEGRADO DE GESTION DISTRITAL BAJO EL ESTÁNDAR MIPG
</t>
  </si>
  <si>
    <t>Formato de programación y seguimiento al Plan Operativo Anual de gestión sin inversión</t>
  </si>
  <si>
    <t>Código: PE01-PR01-F02</t>
  </si>
  <si>
    <t>Versión: 1.0</t>
  </si>
  <si>
    <t>SUBSECRETARIA RESPONSABLE:</t>
  </si>
  <si>
    <t>Subsecretaría de Servicios a la  Ciudadanía</t>
  </si>
  <si>
    <t>PROGRAMACIÓN CUATRIENIO</t>
  </si>
  <si>
    <t>% CUMPLIMIENTO CUATRIENIO</t>
  </si>
  <si>
    <t>TIPO DE ANUALIZACIÓN</t>
  </si>
  <si>
    <t xml:space="preserve">VARIABLE </t>
  </si>
  <si>
    <t>MAGNITUD CUATRIENIO</t>
  </si>
  <si>
    <t>VIGENCIA 2016</t>
  </si>
  <si>
    <t>VIGENCIA 2017</t>
  </si>
  <si>
    <t>VIGENCIA 2018</t>
  </si>
  <si>
    <t>VIGENCIA 2019</t>
  </si>
  <si>
    <t>VIGENCIA 2020</t>
  </si>
  <si>
    <t>MAGNITUD META - Vigencia</t>
  </si>
  <si>
    <t>SISTEMA INTEGRADO DE GESTION DISTRITAL BAJO EL ESTÁNDAR MIPG</t>
  </si>
  <si>
    <t>SISTEMA INTEGRADO DE GESTION DISTRITAL  BAJO EL ESTÁNDAR MIPG</t>
  </si>
  <si>
    <t xml:space="preserve">1. Impulsar procesalmente el 70% de las investigaciones administrativas por infracción a las normas de transporte público que se encuentren en trámite al  31 de diciembre de la vigencia inmediatamente anterior. </t>
  </si>
  <si>
    <t>En razón del aumento de funciones asignadas a la Subdirección de Control e Investigaciones al Transporte Público como consecuencia del rediseño institucional (Decreto No. 672 de 2018)  y al incremento de las investigaciones administrativas, se hace necesario reducir la magnitud de la meta</t>
  </si>
  <si>
    <t xml:space="preserve">Dar el oportuno impulso procesal respecto de las investigaciones administrativas por presunta violación a las normas de transporte público  en curso. </t>
  </si>
  <si>
    <t>Expedir los actos administrativos que en derecho correspondan de conformidad con la normatividad vigente y la competencia de la Subdirección</t>
  </si>
  <si>
    <t xml:space="preserve">Ana María Corredor Yunis /                                                                                                                                                         
Juan Carlos Espeleta Sánchez </t>
  </si>
  <si>
    <t xml:space="preserve">Ana Maria Corredor Yunis /                                                                                                                                                         
Juan Carlos Espeleta Sánchez </t>
  </si>
  <si>
    <t xml:space="preserve">La confianza percibida al materializarse los  principios de legalidad, eficacia, economía y  celeridad,  con las decisiones oportunas que se profirieran de fondo.  </t>
  </si>
  <si>
    <t xml:space="preserve">La Subdirección de Control e Investigaciones al Transporte Público, presentó el informe de gestión y de resultados en el cual incluyó detalladamente aspectos como: Principales logros, planta de personal, concpeto general, conclusiones y recomendaciones para la vigencia 2019.  </t>
  </si>
  <si>
    <t>La Subdirección de Control e Investigaciones al Transporte Público, presentó el informe de gestión y de resultados  correspondiente a la vigencia 2018.</t>
  </si>
  <si>
    <t xml:space="preserve">La Subdirección de Control e Investigaciones al Transporte Público, presentó el informe de gestión y de resultados correspondiente a la vigencia 2018 en el cual incluyó detalladamente aspectos como: Principales logros, planta de personal, concepto general, conclusiones y recomendaciones para la vigencia 2019.  </t>
  </si>
  <si>
    <t>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</si>
  <si>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Proferir dentro de las investigaciones administrativas por infracciones a las normas de transporte público que se encuentren en curso a 31 de diciembre de la vigencia inmediatamente anterior, los  actos administrativos que impulsan procesalmente las investigaciones administrativas por infracciones a las normas de transporte público.  La magnitud de la meta se alcanza al finalizar la vigencia.</t>
  </si>
  <si>
    <t>n.a</t>
  </si>
  <si>
    <t>La Subdirección de Control e Investigaciones al Transporte Público respecto de (2.089) investigaciones administrativas en trámite a 31 de diciembre de 2018, profirió (578) actos administrativos que impulsan procesalmente las mismas, alcanzando un importante porcentaje de ejecución respecto del valor de la meta programada</t>
  </si>
  <si>
    <t xml:space="preserve">
La Subdirección de Control e Investigaciones de Transporte Público, durante el segundo trimestre de la vigencia 2019, impulsó procesalmente las investigaciones administrativas por presunta violación a las normas de transporte público, profiriendo un importante número de actos administrativos contribuyendo no solo al cumplimiento de la meta sino a la materialización del principio de celeridad en las actuaciones administrativas. El cumplimiento de la meta se podrá alcanzar al finalizar la vigencia.
</t>
  </si>
  <si>
    <t xml:space="preserve">La Subdirección de Control e Investigaciones de Transporte Público durante el segundo trimestre de la vigencia 2019, profirió un importante número de actos administrativos respecto de los reportes allegados que son de su competencia, sin embargo, se presentaron circunstancias que sin duda afectan negativamente su ejecución. (incremento de los informes de infracción, pronunciamiento del Consejo de Estado y contratación de personal) 
</t>
  </si>
  <si>
    <t>Durante el segundo semestre de 2019 se impactó negativamente la ejecución del indicador, entre otras, por las siguientes circunstancias: 1. Incremento de los Informes únicos de Infracción de transporte en un 150% como resultado del control en vía (operativos) realizados por la Policía. 2. Ausencia o insuficiencia del personal en razón del proceso de contratación de presentación de servicios. 3.  Concepto  respecto de la Resolución 10800 de 2003 (Codificación a las infracciones) proferido por la Sala de Consulta y Servicio Civil del Consejo de Estado Consejero Ponente Germán Bula Escobar, el cual, una vez conocido por la Subdirección de Control e Investigaciones al Transporte Público en aras de prever el daño antijurídico y demás sanciones, adelanta mesas de trabajo con la finalidad de disponer de un criterio jurídico avalado institucionalmente, previo a proferir actos administrativos originados en la Resolución No. 10800 de 2003. La meta programada se alcanzará al finalizar la vigencia.</t>
  </si>
  <si>
    <t>Este indicador reporta una notoria e importante ejecución en el segundo trimestre de la vigencia 2019, incrementándose la expedición de los actos administrativos que resuelven las investigaciones administrativas,  previendo la  ocurrencia del  fenómeno jurídico de la caducidad  de la facultad sancionatoria en las investigaciones administrativas por presunta violación a las normas de transporte público, garantizándose la oportunidad de las decisiones de fondo proferidas por la Subdirección de Control e Investigaciones al Transporte Público.</t>
  </si>
  <si>
    <t>El cumplimiento de la meta programada se alcanza al finalizar la vigencia, sin embargo,la ejecución del segundo trimentre representa un importante logro de la Subdirección el incremento en el número de actos administrativos proferidos que resuelven de fondo las investigaciones administrativas que se encuentran en trámite y cuyos hechos datan del año 2016, constituyendo prioridad de la Subdirección de Control e Investigaciones al Transporte Público orientada a  prever la ocurrencia del fenómeno jurídico de la caducidad de la facultad sancionatoria.</t>
  </si>
  <si>
    <t xml:space="preserve"> La Subdirección de Control e Investigaciones de Transporte Público durante el segundo trimestre de la vigencia 2019, profirió un importante número de actos administrativos respecto de los reportes allegados que son de su competencia, sin embargo, se presentaron circunstancias que sin duda afectan negativamente su ejecución. (incremento de los informes de infracción, pronunciamiento del Consejo de Estado y contratación de personal) 
</t>
  </si>
  <si>
    <t xml:space="preserve"> Este indicador reporta una notoria e importante ejecución en el segundo trimestre de la vigencia 2019, incrementándose la expedición de los actos administrativos que resuelven las investigaciones administrativas,  previendo la  ocurrencia del  fenómeno jurídico de la caducidad  de la facultad sancionatoria en las investigaciones administrativas por presunta violación a las normas de transporte público, garantizándose la oportunidad de las decisiones de fondo proferidas por la Subdirección de Control e Investigaciones al Transporte Público.</t>
  </si>
  <si>
    <t>OBJETIVO ESTRATÉGICO Y DE CALIDAD</t>
  </si>
  <si>
    <t>Realizar el informe de gestión de la vigencia 2018, el cual dadá las bases para la programación de metas para 2019</t>
  </si>
  <si>
    <t>Fue realizado en el mes de enero de 2019,  obdece a lo requerido en MIPG.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</si>
</sst>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 #,##0.00_ ;_ * \-#,##0.00_ ;_ * &quot;-&quot;??_ ;_ @_ "/>
    <numFmt numFmtId="165" formatCode="0.0%"/>
    <numFmt numFmtId="166" formatCode="0.0"/>
    <numFmt numFmtId="167" formatCode="_(* #,##0.00_);_(* \(#,##0.00\);_(* &quot;-&quot;??_);_(@_)"/>
    <numFmt numFmtId="168" formatCode="_(* #,##0_);_(* \(#,##0\);_(* &quot;-&quot;??_);_(@_)"/>
    <numFmt numFmtId="169" formatCode="#,##0_ ;\-#,##0\ "/>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theme="1"/>
      <name val="Arial"/>
      <family val="2"/>
    </font>
    <font>
      <sz val="10"/>
      <color theme="1"/>
      <name val="Arial"/>
      <family val="2"/>
    </font>
    <font>
      <sz val="9"/>
      <color theme="1"/>
      <name val="Arial"/>
      <family val="2"/>
    </font>
    <font>
      <sz val="9"/>
      <color theme="0" tint="-0.14999847407452621"/>
      <name val="Arial"/>
      <family val="2"/>
    </font>
    <font>
      <b/>
      <sz val="11"/>
      <color theme="1"/>
      <name val="Arial"/>
      <family val="2"/>
    </font>
    <font>
      <sz val="10"/>
      <name val="Arial"/>
      <family val="2"/>
    </font>
    <font>
      <b/>
      <sz val="11"/>
      <name val="Arial"/>
      <family val="2"/>
    </font>
    <font>
      <b/>
      <sz val="9"/>
      <color theme="1"/>
      <name val="Arial"/>
      <family val="2"/>
    </font>
    <font>
      <b/>
      <sz val="9"/>
      <name val="Arial"/>
      <family val="2"/>
    </font>
    <font>
      <sz val="9"/>
      <name val="Arial"/>
      <family val="2"/>
    </font>
    <font>
      <u/>
      <sz val="9"/>
      <name val="Arial"/>
      <family val="2"/>
    </font>
    <font>
      <sz val="9"/>
      <color theme="4"/>
      <name val="Arial"/>
      <family val="2"/>
    </font>
    <font>
      <b/>
      <sz val="9"/>
      <color theme="4"/>
      <name val="Arial"/>
      <family val="2"/>
    </font>
    <font>
      <sz val="9"/>
      <color rgb="FFFF0000"/>
      <name val="Arial"/>
      <family val="2"/>
    </font>
    <font>
      <b/>
      <sz val="9"/>
      <color rgb="FFFF0000"/>
      <name val="Arial"/>
      <family val="2"/>
    </font>
    <font>
      <sz val="7"/>
      <color theme="1"/>
      <name val="Arial"/>
      <family val="2"/>
    </font>
    <font>
      <b/>
      <sz val="10"/>
      <name val="Arial"/>
      <family val="2"/>
    </font>
    <font>
      <b/>
      <sz val="14"/>
      <color theme="1"/>
      <name val="Arial"/>
      <family val="2"/>
    </font>
    <font>
      <b/>
      <sz val="16"/>
      <color theme="1"/>
      <name val="Calibri"/>
      <family val="2"/>
      <scheme val="minor"/>
    </font>
    <font>
      <b/>
      <sz val="18"/>
      <color theme="1"/>
      <name val="Calibri"/>
      <family val="2"/>
      <scheme val="minor"/>
    </font>
    <font>
      <b/>
      <sz val="12"/>
      <color theme="1"/>
      <name val="Arial"/>
      <family val="2"/>
    </font>
    <font>
      <sz val="11"/>
      <color theme="1"/>
      <name val="Arial"/>
      <family val="2"/>
    </font>
    <font>
      <sz val="11"/>
      <name val="Arial"/>
      <family val="2"/>
    </font>
    <font>
      <sz val="9"/>
      <color theme="0" tint="-0.34998626667073579"/>
      <name val="Arial"/>
      <family val="2"/>
    </font>
    <font>
      <sz val="9"/>
      <color theme="0" tint="-0.249977111117893"/>
      <name val="Arial"/>
      <family val="2"/>
    </font>
    <font>
      <b/>
      <sz val="9"/>
      <color theme="0"/>
      <name val="Arial"/>
      <family val="2"/>
    </font>
    <font>
      <sz val="9"/>
      <color theme="0"/>
      <name val="Arial"/>
      <family val="2"/>
    </font>
    <font>
      <sz val="10"/>
      <color rgb="FFFF0000"/>
      <name val="Arial"/>
      <family val="2"/>
    </font>
    <font>
      <b/>
      <sz val="10"/>
      <color indexed="8"/>
      <name val="Arial"/>
      <family val="2"/>
    </font>
    <font>
      <b/>
      <sz val="11"/>
      <color theme="3" tint="-0.499984740745262"/>
      <name val="Calibri"/>
      <family val="2"/>
      <scheme val="minor"/>
    </font>
    <font>
      <b/>
      <u/>
      <sz val="11"/>
      <color indexed="56"/>
      <name val="Calibri"/>
      <family val="2"/>
    </font>
    <font>
      <sz val="11"/>
      <name val="Calibri"/>
      <family val="2"/>
      <scheme val="minor"/>
    </font>
    <font>
      <b/>
      <sz val="11"/>
      <color theme="1"/>
      <name val="Calibri"/>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0"/>
      <color theme="0"/>
      <name val="Arial"/>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s>
  <cellStyleXfs count="8">
    <xf numFmtId="0" fontId="0" fillId="0" borderId="0"/>
    <xf numFmtId="41" fontId="1" fillId="0" borderId="0" applyFont="0" applyFill="0" applyBorder="0" applyAlignment="0" applyProtection="0"/>
    <xf numFmtId="9" fontId="1"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9" fontId="9" fillId="0" borderId="0" applyFont="0" applyFill="0" applyBorder="0" applyAlignment="0" applyProtection="0"/>
    <xf numFmtId="167" fontId="1" fillId="0" borderId="0" applyFont="0" applyFill="0" applyBorder="0" applyAlignment="0" applyProtection="0"/>
  </cellStyleXfs>
  <cellXfs count="461">
    <xf numFmtId="0" fontId="0" fillId="0" borderId="0" xfId="0"/>
    <xf numFmtId="0" fontId="4" fillId="0" borderId="0" xfId="0" applyFont="1" applyAlignment="1">
      <alignment horizontal="center"/>
    </xf>
    <xf numFmtId="0" fontId="5" fillId="0" borderId="0" xfId="0" applyFont="1"/>
    <xf numFmtId="0" fontId="4" fillId="0" borderId="0" xfId="0" applyFont="1"/>
    <xf numFmtId="0" fontId="6" fillId="0" borderId="0" xfId="0" applyFont="1" applyFill="1"/>
    <xf numFmtId="0" fontId="6" fillId="0" borderId="0" xfId="0" applyFont="1"/>
    <xf numFmtId="0" fontId="7" fillId="0" borderId="0" xfId="0" applyFont="1" applyFill="1"/>
    <xf numFmtId="0" fontId="7" fillId="0" borderId="0" xfId="3" applyFont="1" applyFill="1" applyAlignment="1" applyProtection="1">
      <alignment vertical="center" wrapText="1"/>
    </xf>
    <xf numFmtId="0" fontId="12" fillId="5" borderId="1" xfId="4" applyFont="1" applyFill="1" applyBorder="1" applyAlignment="1">
      <alignment horizontal="left" vertical="center" wrapText="1"/>
    </xf>
    <xf numFmtId="0" fontId="13" fillId="2" borderId="1" xfId="4" applyFont="1" applyFill="1" applyBorder="1" applyAlignment="1">
      <alignment horizontal="center" vertical="center"/>
    </xf>
    <xf numFmtId="0" fontId="13" fillId="3" borderId="1" xfId="4" applyFont="1" applyFill="1" applyBorder="1" applyAlignment="1">
      <alignment horizontal="center" vertical="center"/>
    </xf>
    <xf numFmtId="0" fontId="12" fillId="5" borderId="1" xfId="4" applyFont="1" applyFill="1" applyBorder="1" applyAlignment="1">
      <alignment vertical="center" wrapText="1"/>
    </xf>
    <xf numFmtId="0" fontId="7" fillId="0" borderId="0" xfId="3" applyFont="1" applyFill="1" applyAlignment="1" applyProtection="1">
      <alignment vertical="center"/>
    </xf>
    <xf numFmtId="0" fontId="12" fillId="5" borderId="1" xfId="4" applyFont="1" applyFill="1" applyBorder="1" applyAlignment="1">
      <alignment vertical="top" wrapText="1"/>
    </xf>
    <xf numFmtId="0" fontId="12" fillId="5" borderId="1" xfId="4"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4" applyFont="1" applyFill="1" applyBorder="1" applyAlignment="1">
      <alignment horizontal="center" vertical="center"/>
    </xf>
    <xf numFmtId="0" fontId="12" fillId="5" borderId="1" xfId="4" applyFont="1" applyFill="1" applyBorder="1" applyAlignment="1" applyProtection="1">
      <alignment horizontal="justify" vertical="center" wrapText="1"/>
      <protection locked="0"/>
    </xf>
    <xf numFmtId="0" fontId="12" fillId="5" borderId="1" xfId="4" applyFont="1" applyFill="1" applyBorder="1" applyAlignment="1">
      <alignment horizontal="justify" vertical="center" wrapText="1"/>
    </xf>
    <xf numFmtId="0" fontId="12" fillId="5" borderId="1" xfId="4" applyFont="1" applyFill="1" applyBorder="1" applyAlignment="1" applyProtection="1">
      <alignment horizontal="center" vertical="center" wrapText="1"/>
      <protection locked="0"/>
    </xf>
    <xf numFmtId="14" fontId="17" fillId="0" borderId="1" xfId="4" applyNumberFormat="1" applyFont="1" applyFill="1" applyBorder="1" applyAlignment="1" applyProtection="1">
      <alignment vertical="center" wrapText="1"/>
      <protection locked="0"/>
    </xf>
    <xf numFmtId="0" fontId="19" fillId="0" borderId="0" xfId="0" applyFont="1" applyProtection="1"/>
    <xf numFmtId="0" fontId="0" fillId="0" borderId="0" xfId="0" applyProtection="1"/>
    <xf numFmtId="0" fontId="19" fillId="0" borderId="0" xfId="0" applyFont="1" applyAlignment="1" applyProtection="1">
      <alignment horizontal="center"/>
    </xf>
    <xf numFmtId="0" fontId="20" fillId="3" borderId="0" xfId="4" applyFont="1" applyFill="1" applyAlignment="1">
      <alignment horizontal="center" vertical="center"/>
    </xf>
    <xf numFmtId="0" fontId="9" fillId="3" borderId="0" xfId="4" applyFont="1" applyFill="1" applyAlignment="1">
      <alignment vertical="center"/>
    </xf>
    <xf numFmtId="0" fontId="9" fillId="3" borderId="0" xfId="4" applyFont="1" applyFill="1" applyAlignment="1">
      <alignment vertical="top" wrapText="1"/>
    </xf>
    <xf numFmtId="9" fontId="20" fillId="3" borderId="0" xfId="6" applyFont="1" applyFill="1" applyAlignment="1">
      <alignment vertical="center"/>
    </xf>
    <xf numFmtId="9" fontId="9" fillId="3" borderId="0" xfId="6" applyFont="1" applyFill="1" applyAlignment="1">
      <alignment vertical="center"/>
    </xf>
    <xf numFmtId="0" fontId="0" fillId="2" borderId="0" xfId="0" applyFill="1" applyBorder="1" applyProtection="1">
      <protection locked="0"/>
    </xf>
    <xf numFmtId="0" fontId="22" fillId="2" borderId="0" xfId="0" applyFont="1" applyFill="1" applyBorder="1" applyAlignment="1" applyProtection="1">
      <alignment vertical="center"/>
      <protection locked="0"/>
    </xf>
    <xf numFmtId="0" fontId="22" fillId="2" borderId="0" xfId="0" applyFont="1" applyFill="1" applyBorder="1" applyAlignment="1" applyProtection="1">
      <alignment vertical="center" wrapText="1"/>
      <protection locked="0"/>
    </xf>
    <xf numFmtId="0" fontId="22" fillId="2" borderId="0" xfId="0" applyFont="1" applyFill="1" applyBorder="1" applyAlignment="1" applyProtection="1">
      <alignment horizontal="center" vertical="center" wrapText="1"/>
      <protection locked="0"/>
    </xf>
    <xf numFmtId="166" fontId="22" fillId="2" borderId="0" xfId="0" applyNumberFormat="1" applyFont="1" applyFill="1" applyBorder="1" applyAlignment="1" applyProtection="1">
      <alignment horizontal="center" vertical="center" wrapText="1"/>
      <protection locked="0"/>
    </xf>
    <xf numFmtId="0" fontId="23" fillId="2" borderId="0" xfId="0" applyFont="1" applyFill="1" applyBorder="1" applyAlignment="1" applyProtection="1">
      <alignment vertical="center" wrapText="1"/>
      <protection locked="0"/>
    </xf>
    <xf numFmtId="0" fontId="0" fillId="0" borderId="0" xfId="0" applyFill="1" applyProtection="1">
      <protection locked="0"/>
    </xf>
    <xf numFmtId="0" fontId="22" fillId="0" borderId="0" xfId="0" applyFont="1" applyBorder="1" applyAlignment="1" applyProtection="1">
      <alignment horizontal="center" vertical="center" wrapText="1"/>
      <protection locked="0"/>
    </xf>
    <xf numFmtId="0" fontId="22" fillId="0" borderId="0" xfId="0" applyFont="1" applyBorder="1" applyAlignment="1" applyProtection="1">
      <alignment vertical="center" wrapText="1"/>
      <protection locked="0"/>
    </xf>
    <xf numFmtId="0" fontId="23" fillId="0" borderId="0" xfId="0" applyFont="1" applyBorder="1" applyAlignment="1" applyProtection="1">
      <alignment horizontal="center" vertical="center" wrapText="1"/>
      <protection locked="0"/>
    </xf>
    <xf numFmtId="0" fontId="0" fillId="0" borderId="0" xfId="0" applyBorder="1" applyProtection="1">
      <protection locked="0"/>
    </xf>
    <xf numFmtId="0" fontId="0" fillId="0" borderId="0" xfId="0" applyFont="1" applyBorder="1" applyAlignment="1" applyProtection="1">
      <protection locked="0"/>
    </xf>
    <xf numFmtId="0" fontId="24" fillId="0" borderId="18" xfId="0" applyFont="1" applyBorder="1" applyAlignment="1" applyProtection="1">
      <alignment vertical="center" wrapText="1"/>
      <protection locked="0"/>
    </xf>
    <xf numFmtId="0" fontId="6" fillId="0" borderId="0" xfId="0" applyFont="1" applyFill="1" applyProtection="1">
      <protection locked="0"/>
    </xf>
    <xf numFmtId="0" fontId="6" fillId="0" borderId="0" xfId="0" applyFont="1" applyFill="1" applyAlignment="1" applyProtection="1">
      <alignment horizontal="center" vertical="center"/>
      <protection locked="0"/>
    </xf>
    <xf numFmtId="0" fontId="10" fillId="7" borderId="22" xfId="3" applyFont="1" applyFill="1" applyBorder="1" applyAlignment="1" applyProtection="1">
      <alignment horizontal="center" vertical="center" wrapText="1"/>
      <protection locked="0"/>
    </xf>
    <xf numFmtId="10" fontId="10" fillId="7" borderId="1" xfId="3" applyNumberFormat="1" applyFont="1" applyFill="1" applyBorder="1" applyAlignment="1" applyProtection="1">
      <alignment horizontal="center" vertical="center" wrapText="1"/>
      <protection hidden="1"/>
    </xf>
    <xf numFmtId="0" fontId="26" fillId="9" borderId="1" xfId="0" applyNumberFormat="1" applyFont="1" applyFill="1" applyBorder="1" applyAlignment="1" applyProtection="1">
      <alignment horizontal="justify" vertical="center" wrapText="1"/>
      <protection locked="0"/>
    </xf>
    <xf numFmtId="168" fontId="8" fillId="10" borderId="1" xfId="7" applyNumberFormat="1" applyFont="1" applyFill="1" applyBorder="1" applyAlignment="1" applyProtection="1">
      <alignment horizontal="center" vertical="center" wrapText="1"/>
      <protection hidden="1"/>
    </xf>
    <xf numFmtId="0" fontId="25" fillId="0" borderId="0" xfId="0" applyFont="1" applyProtection="1">
      <protection locked="0"/>
    </xf>
    <xf numFmtId="168" fontId="25" fillId="0" borderId="0" xfId="0" applyNumberFormat="1" applyFont="1" applyProtection="1">
      <protection locked="0"/>
    </xf>
    <xf numFmtId="0" fontId="10" fillId="9" borderId="1" xfId="0" applyNumberFormat="1" applyFont="1" applyFill="1" applyBorder="1" applyAlignment="1" applyProtection="1">
      <alignment horizontal="justify" vertical="center" wrapText="1"/>
      <protection locked="0"/>
    </xf>
    <xf numFmtId="10" fontId="8" fillId="10" borderId="1" xfId="0" applyNumberFormat="1" applyFont="1" applyFill="1" applyBorder="1" applyAlignment="1" applyProtection="1">
      <alignment vertical="center"/>
      <protection hidden="1"/>
    </xf>
    <xf numFmtId="167" fontId="8" fillId="10" borderId="1" xfId="7" applyFont="1" applyFill="1" applyBorder="1" applyAlignment="1" applyProtection="1">
      <alignment horizontal="center" vertical="center" wrapText="1"/>
      <protection hidden="1"/>
    </xf>
    <xf numFmtId="10" fontId="8" fillId="10" borderId="1" xfId="2" applyNumberFormat="1" applyFont="1" applyFill="1" applyBorder="1" applyAlignment="1" applyProtection="1">
      <alignment vertical="center"/>
      <protection hidden="1"/>
    </xf>
    <xf numFmtId="167" fontId="25" fillId="0" borderId="0" xfId="0" applyNumberFormat="1" applyFont="1" applyProtection="1">
      <protection locked="0"/>
    </xf>
    <xf numFmtId="0" fontId="0" fillId="0" borderId="0" xfId="0" applyProtection="1">
      <protection locked="0"/>
    </xf>
    <xf numFmtId="0" fontId="5" fillId="0" borderId="0" xfId="0" applyFont="1" applyFill="1"/>
    <xf numFmtId="0" fontId="27" fillId="0" borderId="0" xfId="3" applyFont="1" applyFill="1" applyAlignment="1" applyProtection="1">
      <alignment vertical="center" wrapText="1"/>
    </xf>
    <xf numFmtId="0" fontId="20" fillId="0" borderId="0" xfId="4" applyFont="1" applyFill="1" applyBorder="1" applyAlignment="1" applyProtection="1">
      <alignment horizontal="center" vertical="center"/>
    </xf>
    <xf numFmtId="0" fontId="4" fillId="0" borderId="0" xfId="4" applyFont="1" applyFill="1" applyBorder="1" applyAlignment="1">
      <alignment horizontal="center" vertical="center"/>
    </xf>
    <xf numFmtId="0" fontId="8" fillId="0" borderId="0" xfId="4" applyFont="1" applyFill="1" applyBorder="1" applyAlignment="1">
      <alignment horizontal="center" vertical="center"/>
    </xf>
    <xf numFmtId="0" fontId="12" fillId="5" borderId="29" xfId="4" applyFont="1" applyFill="1" applyBorder="1" applyAlignment="1">
      <alignment horizontal="left" vertical="center" wrapText="1"/>
    </xf>
    <xf numFmtId="0" fontId="13" fillId="3" borderId="7" xfId="4" applyFont="1" applyFill="1" applyBorder="1" applyAlignment="1">
      <alignment horizontal="center" vertical="center" wrapText="1"/>
    </xf>
    <xf numFmtId="0" fontId="13" fillId="0" borderId="0" xfId="4" applyFont="1" applyFill="1" applyBorder="1" applyAlignment="1">
      <alignment horizontal="center" vertical="top" wrapText="1"/>
    </xf>
    <xf numFmtId="0" fontId="12" fillId="5" borderId="23" xfId="4" applyFont="1" applyFill="1" applyBorder="1" applyAlignment="1">
      <alignment horizontal="left" vertical="center" wrapText="1"/>
    </xf>
    <xf numFmtId="0" fontId="13" fillId="2" borderId="8" xfId="4" applyFont="1" applyFill="1" applyBorder="1" applyAlignment="1">
      <alignment horizontal="center" vertical="center"/>
    </xf>
    <xf numFmtId="0" fontId="13" fillId="0" borderId="0" xfId="4" applyFont="1" applyFill="1" applyBorder="1" applyAlignment="1">
      <alignment horizontal="center" vertical="center"/>
    </xf>
    <xf numFmtId="1" fontId="12" fillId="0" borderId="0" xfId="5" applyNumberFormat="1" applyFont="1" applyFill="1" applyBorder="1" applyAlignment="1">
      <alignment horizontal="center" vertical="center" wrapText="1"/>
    </xf>
    <xf numFmtId="0" fontId="12" fillId="0" borderId="0" xfId="6" applyNumberFormat="1" applyFont="1" applyFill="1" applyBorder="1" applyAlignment="1">
      <alignment horizontal="center" vertical="center" wrapText="1"/>
    </xf>
    <xf numFmtId="0" fontId="27" fillId="0" borderId="0" xfId="3" applyFont="1" applyFill="1" applyAlignment="1" applyProtection="1">
      <alignment vertical="center"/>
    </xf>
    <xf numFmtId="0" fontId="13" fillId="0" borderId="0" xfId="4" applyFont="1" applyFill="1" applyBorder="1" applyAlignment="1">
      <alignment horizontal="left" vertical="center" wrapText="1"/>
    </xf>
    <xf numFmtId="0" fontId="13" fillId="0" borderId="0"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9" fontId="12" fillId="0" borderId="0" xfId="6" applyFont="1" applyFill="1" applyBorder="1" applyAlignment="1">
      <alignment horizontal="center" vertical="center"/>
    </xf>
    <xf numFmtId="0" fontId="13" fillId="0" borderId="0" xfId="4" applyNumberFormat="1" applyFont="1" applyFill="1" applyBorder="1" applyAlignment="1">
      <alignment horizontal="center" vertical="center" wrapText="1"/>
    </xf>
    <xf numFmtId="0" fontId="28" fillId="0" borderId="0" xfId="3" applyFont="1" applyFill="1" applyAlignment="1" applyProtection="1">
      <alignment vertical="center"/>
    </xf>
    <xf numFmtId="165" fontId="13" fillId="0" borderId="0" xfId="6" applyNumberFormat="1" applyFont="1" applyFill="1" applyBorder="1" applyAlignment="1">
      <alignment horizontal="center" vertical="top" wrapText="1"/>
    </xf>
    <xf numFmtId="9" fontId="13" fillId="0" borderId="0" xfId="6" applyFont="1" applyFill="1" applyBorder="1" applyAlignment="1">
      <alignment horizontal="center" vertical="top" wrapText="1"/>
    </xf>
    <xf numFmtId="0" fontId="12" fillId="5" borderId="31" xfId="4" applyFont="1" applyFill="1" applyBorder="1" applyAlignment="1">
      <alignment horizontal="left" vertical="center" wrapText="1"/>
    </xf>
    <xf numFmtId="0" fontId="12" fillId="5" borderId="5" xfId="4" applyFont="1" applyFill="1" applyBorder="1" applyAlignment="1">
      <alignment vertical="top" wrapText="1"/>
    </xf>
    <xf numFmtId="0" fontId="11" fillId="0" borderId="0" xfId="4" applyFont="1" applyFill="1" applyBorder="1" applyAlignment="1">
      <alignment horizontal="center" vertical="center"/>
    </xf>
    <xf numFmtId="0" fontId="12" fillId="5" borderId="23" xfId="4" applyFont="1" applyFill="1" applyBorder="1" applyAlignment="1">
      <alignment horizontal="center" vertical="center" wrapText="1"/>
    </xf>
    <xf numFmtId="0" fontId="12" fillId="5" borderId="8"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12" fillId="2" borderId="23" xfId="4" applyFont="1" applyFill="1" applyBorder="1" applyAlignment="1">
      <alignment horizontal="center" vertical="center"/>
    </xf>
    <xf numFmtId="9" fontId="6" fillId="0" borderId="0" xfId="2" applyFont="1" applyFill="1" applyBorder="1" applyAlignment="1">
      <alignment horizontal="center" vertical="center" wrapText="1"/>
    </xf>
    <xf numFmtId="3" fontId="6" fillId="0" borderId="0" xfId="0" applyNumberFormat="1" applyFont="1" applyFill="1"/>
    <xf numFmtId="0" fontId="12" fillId="2" borderId="23" xfId="4" applyFont="1" applyFill="1" applyBorder="1" applyAlignment="1" applyProtection="1">
      <alignment horizontal="justify" vertical="center" wrapText="1"/>
      <protection locked="0"/>
    </xf>
    <xf numFmtId="0" fontId="17" fillId="0" borderId="0" xfId="4" applyFont="1" applyFill="1" applyBorder="1" applyAlignment="1" applyProtection="1">
      <alignment horizontal="center" vertical="center" wrapText="1"/>
      <protection locked="0"/>
    </xf>
    <xf numFmtId="0" fontId="31" fillId="0" borderId="0" xfId="4" applyFont="1" applyFill="1" applyBorder="1" applyAlignment="1" applyProtection="1">
      <alignment horizontal="center" vertical="center" wrapText="1"/>
      <protection locked="0"/>
    </xf>
    <xf numFmtId="0" fontId="20" fillId="0" borderId="0" xfId="4" applyFont="1" applyFill="1" applyBorder="1" applyAlignment="1">
      <alignment horizontal="center" vertical="center"/>
    </xf>
    <xf numFmtId="0" fontId="6" fillId="0" borderId="0" xfId="0" applyFont="1" applyFill="1" applyBorder="1" applyAlignment="1">
      <alignment horizontal="center" vertical="center"/>
    </xf>
    <xf numFmtId="0" fontId="12" fillId="5" borderId="23" xfId="4" applyFont="1" applyFill="1" applyBorder="1" applyAlignment="1">
      <alignment horizontal="justify" vertical="center" wrapText="1"/>
    </xf>
    <xf numFmtId="0" fontId="12" fillId="0" borderId="0" xfId="4" applyFont="1" applyFill="1" applyBorder="1" applyAlignment="1" applyProtection="1">
      <alignment horizontal="center" vertical="center" wrapText="1"/>
      <protection locked="0"/>
    </xf>
    <xf numFmtId="14" fontId="13" fillId="2" borderId="1" xfId="4" applyNumberFormat="1" applyFont="1" applyFill="1" applyBorder="1" applyAlignment="1" applyProtection="1">
      <alignment horizontal="center" vertical="center" wrapText="1"/>
      <protection locked="0"/>
    </xf>
    <xf numFmtId="0" fontId="12" fillId="5" borderId="34" xfId="4" applyFont="1" applyFill="1" applyBorder="1" applyAlignment="1">
      <alignment horizontal="justify" vertical="center" wrapText="1"/>
    </xf>
    <xf numFmtId="14" fontId="13" fillId="0" borderId="1" xfId="4" applyNumberFormat="1" applyFont="1" applyFill="1" applyBorder="1" applyAlignment="1" applyProtection="1">
      <alignment horizontal="center" vertical="center" wrapText="1"/>
      <protection locked="0"/>
    </xf>
    <xf numFmtId="0" fontId="6" fillId="0" borderId="0" xfId="0" applyFont="1" applyFill="1" applyAlignment="1" applyProtection="1">
      <alignment horizontal="center"/>
    </xf>
    <xf numFmtId="0" fontId="13" fillId="0" borderId="0" xfId="4" applyFont="1" applyFill="1" applyAlignment="1">
      <alignment vertical="center"/>
    </xf>
    <xf numFmtId="0" fontId="12" fillId="5" borderId="35" xfId="4" applyFont="1" applyFill="1" applyBorder="1" applyAlignment="1">
      <alignment horizontal="justify" vertical="center" wrapText="1"/>
    </xf>
    <xf numFmtId="0" fontId="9" fillId="0" borderId="0" xfId="4" applyFont="1" applyFill="1" applyAlignment="1">
      <alignment vertical="center"/>
    </xf>
    <xf numFmtId="0" fontId="12" fillId="5" borderId="5" xfId="4" applyFont="1" applyFill="1" applyBorder="1" applyAlignment="1">
      <alignment vertical="center" wrapText="1"/>
    </xf>
    <xf numFmtId="0" fontId="12" fillId="5" borderId="23" xfId="4" applyFont="1" applyFill="1" applyBorder="1" applyAlignment="1">
      <alignment horizontal="center" vertical="center"/>
    </xf>
    <xf numFmtId="0" fontId="12" fillId="5" borderId="23" xfId="4" applyFont="1" applyFill="1" applyBorder="1" applyAlignment="1" applyProtection="1">
      <alignment horizontal="justify" vertical="center" wrapText="1"/>
      <protection locked="0"/>
    </xf>
    <xf numFmtId="0" fontId="5" fillId="0" borderId="14" xfId="0" applyFont="1" applyBorder="1"/>
    <xf numFmtId="0" fontId="6" fillId="0" borderId="14" xfId="0" applyFont="1" applyBorder="1"/>
    <xf numFmtId="9" fontId="6" fillId="0" borderId="14" xfId="2" applyFont="1" applyFill="1" applyBorder="1" applyAlignment="1">
      <alignment horizontal="center" vertical="center" wrapText="1"/>
    </xf>
    <xf numFmtId="0" fontId="12" fillId="3" borderId="0" xfId="4" applyFont="1" applyFill="1" applyAlignment="1">
      <alignment horizontal="center" vertical="center"/>
    </xf>
    <xf numFmtId="0" fontId="13" fillId="3" borderId="0" xfId="4" applyFont="1" applyFill="1" applyAlignment="1">
      <alignment vertical="center"/>
    </xf>
    <xf numFmtId="0" fontId="13" fillId="3" borderId="0" xfId="4" applyFont="1" applyFill="1" applyAlignment="1">
      <alignment vertical="top" wrapText="1"/>
    </xf>
    <xf numFmtId="9" fontId="12" fillId="3" borderId="0" xfId="6" applyFont="1" applyFill="1" applyAlignment="1">
      <alignment vertical="center"/>
    </xf>
    <xf numFmtId="9" fontId="13" fillId="3" borderId="0" xfId="6" applyFont="1" applyFill="1" applyAlignment="1">
      <alignment vertical="center"/>
    </xf>
    <xf numFmtId="0" fontId="5" fillId="0" borderId="0" xfId="0" applyFont="1" applyBorder="1" applyAlignment="1" applyProtection="1">
      <alignment horizontal="center"/>
      <protection locked="0"/>
    </xf>
    <xf numFmtId="0" fontId="4" fillId="0" borderId="0" xfId="0" applyFont="1" applyBorder="1" applyAlignment="1" applyProtection="1">
      <alignment horizontal="center" vertical="center" wrapText="1"/>
      <protection locked="0"/>
    </xf>
    <xf numFmtId="0" fontId="3" fillId="0" borderId="0" xfId="0" applyFont="1" applyBorder="1" applyAlignment="1">
      <alignment horizontal="center"/>
    </xf>
    <xf numFmtId="0" fontId="11" fillId="0" borderId="11" xfId="0" applyFont="1" applyBorder="1" applyAlignment="1" applyProtection="1">
      <alignment horizontal="justify" vertical="center" wrapText="1"/>
    </xf>
    <xf numFmtId="0" fontId="11" fillId="0" borderId="0" xfId="0" applyFont="1" applyBorder="1" applyAlignment="1" applyProtection="1">
      <alignment vertical="center" wrapText="1"/>
    </xf>
    <xf numFmtId="0" fontId="11" fillId="0" borderId="18" xfId="0" applyFont="1" applyBorder="1" applyAlignment="1" applyProtection="1">
      <alignment vertical="center" wrapText="1"/>
    </xf>
    <xf numFmtId="0" fontId="11" fillId="0" borderId="0" xfId="0" applyFont="1" applyBorder="1" applyAlignment="1" applyProtection="1">
      <alignment horizontal="center" vertical="center" wrapText="1"/>
    </xf>
    <xf numFmtId="0" fontId="3" fillId="13"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5" fillId="0" borderId="1" xfId="0" applyFont="1" applyFill="1" applyBorder="1" applyAlignment="1">
      <alignment horizontal="justify" vertical="center" wrapText="1"/>
    </xf>
    <xf numFmtId="10" fontId="0" fillId="0" borderId="1" xfId="2" applyNumberFormat="1" applyFont="1" applyFill="1" applyBorder="1" applyAlignment="1">
      <alignment horizontal="center" vertical="center" wrapText="1"/>
    </xf>
    <xf numFmtId="17" fontId="35" fillId="0" borderId="1" xfId="0" applyNumberFormat="1" applyFont="1" applyFill="1" applyBorder="1" applyAlignment="1" applyProtection="1">
      <alignment horizontal="center" vertical="center" wrapText="1"/>
      <protection locked="0"/>
    </xf>
    <xf numFmtId="17" fontId="0" fillId="0" borderId="1" xfId="0" applyNumberFormat="1" applyFont="1" applyFill="1" applyBorder="1" applyAlignment="1" applyProtection="1">
      <alignment horizontal="right" vertical="center" wrapText="1"/>
      <protection locked="0"/>
    </xf>
    <xf numFmtId="0" fontId="0" fillId="0" borderId="1" xfId="0" applyFont="1" applyFill="1" applyBorder="1" applyAlignment="1">
      <alignment vertical="top" wrapText="1"/>
    </xf>
    <xf numFmtId="10" fontId="36" fillId="13" borderId="1" xfId="2" applyNumberFormat="1" applyFont="1" applyFill="1" applyBorder="1" applyAlignment="1">
      <alignment horizontal="center" vertical="center" wrapText="1"/>
    </xf>
    <xf numFmtId="167" fontId="36" fillId="13" borderId="2" xfId="7" applyFont="1" applyFill="1" applyBorder="1" applyAlignment="1">
      <alignment vertical="center" wrapText="1"/>
    </xf>
    <xf numFmtId="9" fontId="36" fillId="13" borderId="4" xfId="2" applyFont="1" applyFill="1" applyBorder="1" applyAlignment="1">
      <alignment vertical="center" wrapText="1"/>
    </xf>
    <xf numFmtId="9" fontId="36" fillId="13" borderId="1" xfId="2" applyFont="1" applyFill="1" applyBorder="1" applyAlignment="1">
      <alignment horizontal="center" vertical="center" wrapText="1"/>
    </xf>
    <xf numFmtId="41" fontId="3" fillId="5" borderId="1" xfId="1" applyFont="1" applyFill="1" applyBorder="1" applyAlignment="1">
      <alignment horizontal="center" vertical="center" wrapText="1"/>
    </xf>
    <xf numFmtId="0" fontId="3" fillId="5" borderId="1" xfId="0" applyFont="1" applyFill="1" applyBorder="1" applyAlignment="1">
      <alignment vertical="center" wrapText="1"/>
    </xf>
    <xf numFmtId="0" fontId="0" fillId="0" borderId="0" xfId="0" applyAlignment="1">
      <alignment horizontal="center"/>
    </xf>
    <xf numFmtId="10" fontId="0" fillId="0" borderId="0" xfId="0" applyNumberFormat="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0" fontId="0" fillId="0" borderId="5" xfId="2" applyNumberFormat="1" applyFont="1" applyFill="1" applyBorder="1" applyAlignment="1">
      <alignment horizontal="center" vertical="center" wrapText="1"/>
    </xf>
    <xf numFmtId="0" fontId="0" fillId="0" borderId="1" xfId="0" applyFont="1" applyBorder="1" applyAlignment="1">
      <alignment horizontal="justify" vertical="center" wrapText="1"/>
    </xf>
    <xf numFmtId="10" fontId="8" fillId="10" borderId="1" xfId="2" applyNumberFormat="1" applyFont="1" applyFill="1" applyBorder="1" applyAlignment="1" applyProtection="1">
      <alignment horizontal="center" vertical="center" wrapText="1"/>
      <protection hidden="1"/>
    </xf>
    <xf numFmtId="0" fontId="0" fillId="2" borderId="0" xfId="0" applyFill="1" applyBorder="1" applyProtection="1"/>
    <xf numFmtId="0" fontId="37" fillId="2" borderId="0" xfId="0" applyFont="1" applyFill="1" applyBorder="1" applyProtection="1"/>
    <xf numFmtId="0" fontId="37" fillId="0" borderId="0" xfId="0" applyFont="1" applyBorder="1" applyProtection="1"/>
    <xf numFmtId="0" fontId="37" fillId="0" borderId="0" xfId="0" applyFont="1" applyProtection="1"/>
    <xf numFmtId="0" fontId="38" fillId="0" borderId="0" xfId="0" applyFont="1" applyProtection="1"/>
    <xf numFmtId="0" fontId="39" fillId="7" borderId="1" xfId="0" applyFont="1" applyFill="1" applyBorder="1" applyAlignment="1" applyProtection="1">
      <alignment horizontal="center" vertical="center" wrapText="1"/>
    </xf>
    <xf numFmtId="0" fontId="40" fillId="0" borderId="0" xfId="0" applyFont="1" applyProtection="1"/>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justify" vertical="center" wrapText="1"/>
    </xf>
    <xf numFmtId="0" fontId="40" fillId="0" borderId="1" xfId="0" applyFont="1" applyBorder="1" applyAlignment="1" applyProtection="1">
      <alignment horizontal="center" vertical="center" wrapText="1"/>
    </xf>
    <xf numFmtId="0" fontId="41" fillId="9" borderId="1" xfId="0" applyFont="1" applyFill="1" applyBorder="1" applyAlignment="1" applyProtection="1">
      <alignment horizontal="center" vertical="center" wrapText="1"/>
    </xf>
    <xf numFmtId="10" fontId="40" fillId="2" borderId="1" xfId="2" applyNumberFormat="1" applyFont="1" applyFill="1" applyBorder="1" applyAlignment="1" applyProtection="1">
      <alignment horizontal="right" vertical="center" wrapText="1"/>
    </xf>
    <xf numFmtId="9" fontId="40" fillId="2" borderId="1" xfId="2" applyFont="1" applyFill="1" applyBorder="1" applyAlignment="1" applyProtection="1">
      <alignment horizontal="right" vertical="center" wrapText="1"/>
    </xf>
    <xf numFmtId="0" fontId="6" fillId="2" borderId="0" xfId="0" applyFont="1" applyFill="1"/>
    <xf numFmtId="0" fontId="30" fillId="2" borderId="0" xfId="0" applyFont="1" applyFill="1"/>
    <xf numFmtId="0" fontId="42" fillId="2" borderId="0" xfId="0" applyFont="1" applyFill="1"/>
    <xf numFmtId="0" fontId="5" fillId="2" borderId="0" xfId="0" applyFont="1" applyFill="1"/>
    <xf numFmtId="0" fontId="30" fillId="2" borderId="0" xfId="3" applyFont="1" applyFill="1" applyAlignment="1" applyProtection="1">
      <alignment vertical="center" wrapText="1"/>
    </xf>
    <xf numFmtId="0" fontId="0" fillId="2" borderId="0" xfId="0" applyFill="1"/>
    <xf numFmtId="9" fontId="40" fillId="0" borderId="1" xfId="1"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wrapText="1"/>
    </xf>
    <xf numFmtId="10" fontId="8" fillId="10" borderId="1" xfId="2" applyNumberFormat="1" applyFont="1" applyFill="1" applyBorder="1" applyAlignment="1" applyProtection="1">
      <alignment horizontal="center" vertical="center"/>
      <protection hidden="1"/>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0" fontId="0" fillId="2" borderId="16" xfId="0" applyFill="1" applyBorder="1" applyAlignment="1" applyProtection="1">
      <alignment horizontal="center"/>
    </xf>
    <xf numFmtId="0" fontId="0" fillId="2" borderId="17" xfId="0" applyFill="1" applyBorder="1" applyAlignment="1" applyProtection="1">
      <alignment horizontal="center"/>
    </xf>
    <xf numFmtId="0" fontId="21" fillId="0" borderId="11" xfId="0"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2" borderId="11"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10" fontId="25" fillId="2" borderId="1" xfId="2" applyNumberFormat="1" applyFont="1" applyFill="1" applyBorder="1" applyAlignment="1" applyProtection="1">
      <alignment horizontal="justify" vertical="center" wrapText="1"/>
      <protection hidden="1"/>
    </xf>
    <xf numFmtId="10" fontId="25" fillId="0" borderId="1" xfId="2" applyNumberFormat="1" applyFont="1" applyBorder="1" applyAlignment="1" applyProtection="1">
      <alignment horizontal="center" vertical="center" wrapText="1"/>
      <protection hidden="1"/>
    </xf>
    <xf numFmtId="3" fontId="25" fillId="0" borderId="1" xfId="7" applyNumberFormat="1" applyFont="1" applyBorder="1" applyAlignment="1" applyProtection="1">
      <alignment horizontal="center" vertical="center" wrapText="1"/>
      <protection hidden="1"/>
    </xf>
    <xf numFmtId="168" fontId="25" fillId="0" borderId="1" xfId="7" applyNumberFormat="1" applyFont="1" applyBorder="1" applyAlignment="1" applyProtection="1">
      <alignment horizontal="center" vertical="center" wrapText="1"/>
      <protection hidden="1"/>
    </xf>
    <xf numFmtId="10" fontId="25" fillId="0" borderId="1" xfId="7" applyNumberFormat="1" applyFont="1" applyBorder="1" applyAlignment="1" applyProtection="1">
      <alignment horizontal="center" vertical="center" wrapText="1"/>
      <protection hidden="1"/>
    </xf>
    <xf numFmtId="169" fontId="25" fillId="0" borderId="1" xfId="1" applyNumberFormat="1" applyFont="1" applyBorder="1" applyAlignment="1" applyProtection="1">
      <alignment horizontal="center" vertical="center" wrapText="1"/>
      <protection hidden="1"/>
    </xf>
    <xf numFmtId="0" fontId="25" fillId="0" borderId="1" xfId="7" applyNumberFormat="1" applyFont="1" applyBorder="1" applyAlignment="1" applyProtection="1">
      <alignment horizontal="center" vertical="center" wrapText="1"/>
      <protection hidden="1"/>
    </xf>
    <xf numFmtId="0" fontId="24" fillId="8" borderId="1" xfId="0" applyFont="1" applyFill="1" applyBorder="1" applyAlignment="1" applyProtection="1">
      <alignment horizontal="justify" vertical="center" wrapText="1"/>
      <protection locked="0"/>
    </xf>
    <xf numFmtId="0" fontId="26" fillId="0" borderId="1" xfId="3" applyFont="1" applyFill="1" applyBorder="1" applyAlignment="1" applyProtection="1">
      <alignment horizontal="justify" vertical="center" wrapText="1"/>
      <protection locked="0"/>
    </xf>
    <xf numFmtId="0" fontId="25" fillId="0" borderId="1"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justify" vertical="center" wrapText="1"/>
      <protection locked="0"/>
    </xf>
    <xf numFmtId="0" fontId="24" fillId="0" borderId="11"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10" fillId="6" borderId="2" xfId="0" applyFont="1" applyFill="1" applyBorder="1" applyAlignment="1" applyProtection="1">
      <alignment horizontal="center" vertical="center"/>
      <protection locked="0"/>
    </xf>
    <xf numFmtId="0" fontId="10" fillId="6" borderId="3"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10" fillId="7" borderId="1" xfId="3" applyFont="1" applyFill="1" applyBorder="1" applyAlignment="1" applyProtection="1">
      <alignment horizontal="center" vertical="center" wrapText="1"/>
      <protection locked="0"/>
    </xf>
    <xf numFmtId="0" fontId="10" fillId="7" borderId="2" xfId="3" applyFont="1" applyFill="1" applyBorder="1" applyAlignment="1" applyProtection="1">
      <alignment horizontal="center" vertical="center" wrapText="1"/>
      <protection locked="0"/>
    </xf>
    <xf numFmtId="0" fontId="10" fillId="7" borderId="3" xfId="3" applyFont="1" applyFill="1" applyBorder="1" applyAlignment="1" applyProtection="1">
      <alignment horizontal="center" vertical="center" wrapText="1"/>
      <protection locked="0"/>
    </xf>
    <xf numFmtId="0" fontId="10" fillId="7" borderId="5" xfId="3" applyFont="1" applyFill="1" applyBorder="1" applyAlignment="1" applyProtection="1">
      <alignment horizontal="center" vertical="center" wrapText="1"/>
      <protection locked="0"/>
    </xf>
    <xf numFmtId="0" fontId="10" fillId="7" borderId="7" xfId="3" applyFont="1" applyFill="1" applyBorder="1" applyAlignment="1" applyProtection="1">
      <alignment horizontal="center" vertical="center" wrapText="1"/>
      <protection locked="0"/>
    </xf>
    <xf numFmtId="0" fontId="10" fillId="7" borderId="19" xfId="3" applyFont="1" applyFill="1" applyBorder="1" applyAlignment="1" applyProtection="1">
      <alignment horizontal="center" vertical="center" wrapText="1"/>
      <protection hidden="1"/>
    </xf>
    <xf numFmtId="0" fontId="10" fillId="7" borderId="20" xfId="3" applyFont="1" applyFill="1" applyBorder="1" applyAlignment="1" applyProtection="1">
      <alignment horizontal="center" vertical="center" wrapText="1"/>
      <protection hidden="1"/>
    </xf>
    <xf numFmtId="0" fontId="10" fillId="7" borderId="21" xfId="3" applyFont="1" applyFill="1" applyBorder="1" applyAlignment="1" applyProtection="1">
      <alignment horizontal="center" vertical="center" wrapText="1"/>
      <protection hidden="1"/>
    </xf>
    <xf numFmtId="0" fontId="10" fillId="7" borderId="1" xfId="0" applyFont="1" applyFill="1" applyBorder="1" applyAlignment="1" applyProtection="1">
      <alignment horizontal="center" vertical="center" wrapText="1"/>
      <protection hidden="1"/>
    </xf>
    <xf numFmtId="0" fontId="37" fillId="0" borderId="5" xfId="0" applyFont="1" applyFill="1" applyBorder="1" applyAlignment="1" applyProtection="1">
      <alignment horizontal="center"/>
    </xf>
    <xf numFmtId="0" fontId="37" fillId="0" borderId="6" xfId="0" applyFont="1" applyFill="1" applyBorder="1" applyAlignment="1" applyProtection="1">
      <alignment horizontal="center"/>
    </xf>
    <xf numFmtId="0" fontId="37" fillId="0" borderId="7" xfId="0" applyFont="1" applyFill="1" applyBorder="1" applyAlignment="1" applyProtection="1">
      <alignment horizontal="center"/>
    </xf>
    <xf numFmtId="0" fontId="39" fillId="4" borderId="1"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3" xfId="0" applyFont="1" applyFill="1" applyBorder="1" applyAlignment="1" applyProtection="1">
      <alignment horizontal="center" vertical="center" wrapText="1"/>
    </xf>
    <xf numFmtId="0" fontId="38" fillId="0" borderId="4" xfId="0" applyFont="1" applyFill="1" applyBorder="1" applyAlignment="1" applyProtection="1">
      <alignment horizontal="center" vertical="center" wrapText="1"/>
    </xf>
    <xf numFmtId="0" fontId="38" fillId="2" borderId="2" xfId="0" applyFont="1" applyFill="1" applyBorder="1" applyAlignment="1" applyProtection="1">
      <alignment horizontal="center" vertical="center"/>
    </xf>
    <xf numFmtId="0" fontId="38" fillId="2" borderId="3" xfId="0" applyFont="1" applyFill="1" applyBorder="1" applyAlignment="1" applyProtection="1">
      <alignment horizontal="center" vertical="center"/>
    </xf>
    <xf numFmtId="0" fontId="38" fillId="2" borderId="4" xfId="0" applyFont="1" applyFill="1" applyBorder="1" applyAlignment="1" applyProtection="1">
      <alignment horizontal="center" vertical="center"/>
    </xf>
    <xf numFmtId="0" fontId="38" fillId="0" borderId="11" xfId="0" applyFont="1" applyBorder="1" applyAlignment="1" applyProtection="1">
      <alignment horizontal="center" vertical="center" wrapText="1"/>
    </xf>
    <xf numFmtId="0" fontId="38" fillId="0" borderId="13" xfId="0" applyFont="1" applyBorder="1" applyAlignment="1" applyProtection="1">
      <alignment horizontal="center" vertical="center" wrapText="1"/>
    </xf>
    <xf numFmtId="0" fontId="38" fillId="0" borderId="12" xfId="0" applyFont="1" applyBorder="1" applyAlignment="1" applyProtection="1">
      <alignment horizontal="center" vertical="center" wrapText="1"/>
    </xf>
    <xf numFmtId="0" fontId="39" fillId="6" borderId="1" xfId="0" applyFont="1" applyFill="1" applyBorder="1" applyAlignment="1" applyProtection="1">
      <alignment horizontal="center" vertical="center" wrapText="1"/>
    </xf>
    <xf numFmtId="0" fontId="5" fillId="0" borderId="1" xfId="0" applyFont="1" applyBorder="1" applyAlignment="1" applyProtection="1">
      <alignment horizontal="center"/>
      <protection locked="0"/>
    </xf>
    <xf numFmtId="0" fontId="8" fillId="0"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3" fillId="0" borderId="1" xfId="4" applyFont="1" applyFill="1" applyBorder="1" applyAlignment="1" applyProtection="1">
      <alignment horizontal="center" vertical="center" wrapText="1"/>
      <protection locked="0"/>
    </xf>
    <xf numFmtId="0" fontId="13" fillId="0" borderId="1" xfId="4" applyFont="1" applyFill="1" applyBorder="1" applyAlignment="1" applyProtection="1">
      <alignment horizontal="justify" vertical="center" wrapText="1"/>
      <protection locked="0"/>
    </xf>
    <xf numFmtId="0" fontId="13" fillId="0" borderId="8" xfId="4" applyFont="1" applyFill="1" applyBorder="1" applyAlignment="1" applyProtection="1">
      <alignment horizontal="justify" vertical="center" wrapText="1"/>
      <protection locked="0"/>
    </xf>
    <xf numFmtId="0" fontId="13" fillId="3" borderId="2" xfId="4" applyFont="1" applyFill="1" applyBorder="1" applyAlignment="1" applyProtection="1">
      <alignment horizontal="center" vertical="center" wrapText="1"/>
      <protection locked="0"/>
    </xf>
    <xf numFmtId="0" fontId="13" fillId="3" borderId="4" xfId="4" applyFont="1" applyFill="1" applyBorder="1" applyAlignment="1" applyProtection="1">
      <alignment horizontal="center" vertical="center" wrapText="1"/>
      <protection locked="0"/>
    </xf>
    <xf numFmtId="0" fontId="12" fillId="5" borderId="1" xfId="4" applyFont="1" applyFill="1" applyBorder="1" applyAlignment="1">
      <alignment horizontal="justify" vertical="center"/>
    </xf>
    <xf numFmtId="0" fontId="13" fillId="2" borderId="1" xfId="4" applyFont="1" applyFill="1" applyBorder="1" applyAlignment="1" applyProtection="1">
      <alignment horizontal="center" vertical="center"/>
      <protection locked="0"/>
    </xf>
    <xf numFmtId="0" fontId="13" fillId="2" borderId="8" xfId="4" applyFont="1" applyFill="1" applyBorder="1" applyAlignment="1" applyProtection="1">
      <alignment horizontal="center" vertical="center"/>
      <protection locked="0"/>
    </xf>
    <xf numFmtId="0" fontId="13" fillId="2" borderId="1" xfId="4" applyFont="1" applyFill="1" applyBorder="1" applyAlignment="1" applyProtection="1">
      <alignment horizontal="center" vertical="center" wrapText="1"/>
      <protection locked="0"/>
    </xf>
    <xf numFmtId="0" fontId="12" fillId="5" borderId="1" xfId="4" applyFont="1" applyFill="1" applyBorder="1" applyAlignment="1" applyProtection="1">
      <alignment horizontal="justify" vertical="center" wrapText="1"/>
      <protection locked="0"/>
    </xf>
    <xf numFmtId="0" fontId="12" fillId="5" borderId="19" xfId="4" applyFont="1" applyFill="1" applyBorder="1" applyAlignment="1" applyProtection="1">
      <alignment horizontal="left" vertical="center" wrapText="1"/>
      <protection locked="0"/>
    </xf>
    <xf numFmtId="0" fontId="12" fillId="5" borderId="21" xfId="4" applyFont="1" applyFill="1" applyBorder="1" applyAlignment="1" applyProtection="1">
      <alignment horizontal="left" vertical="center" wrapText="1"/>
      <protection locked="0"/>
    </xf>
    <xf numFmtId="0" fontId="12" fillId="5" borderId="37" xfId="4" applyFont="1" applyFill="1" applyBorder="1" applyAlignment="1" applyProtection="1">
      <alignment horizontal="left" vertical="center" wrapText="1"/>
      <protection locked="0"/>
    </xf>
    <xf numFmtId="0" fontId="12" fillId="5" borderId="38" xfId="4" applyFont="1" applyFill="1" applyBorder="1" applyAlignment="1" applyProtection="1">
      <alignment horizontal="left" vertical="center" wrapText="1"/>
      <protection locked="0"/>
    </xf>
    <xf numFmtId="0" fontId="13" fillId="3" borderId="19" xfId="4" applyFont="1" applyFill="1" applyBorder="1" applyAlignment="1" applyProtection="1">
      <alignment horizontal="center" vertical="center" wrapText="1"/>
      <protection locked="0"/>
    </xf>
    <xf numFmtId="0" fontId="13" fillId="3" borderId="20" xfId="4" applyFont="1" applyFill="1" applyBorder="1" applyAlignment="1" applyProtection="1">
      <alignment horizontal="center" vertical="center" wrapText="1"/>
      <protection locked="0"/>
    </xf>
    <xf numFmtId="0" fontId="13" fillId="3" borderId="28" xfId="4" applyFont="1" applyFill="1" applyBorder="1" applyAlignment="1" applyProtection="1">
      <alignment horizontal="center" vertical="center" wrapText="1"/>
      <protection locked="0"/>
    </xf>
    <xf numFmtId="0" fontId="13" fillId="3" borderId="37" xfId="4" applyFont="1" applyFill="1" applyBorder="1" applyAlignment="1" applyProtection="1">
      <alignment horizontal="center" vertical="center" wrapText="1"/>
      <protection locked="0"/>
    </xf>
    <xf numFmtId="0" fontId="13" fillId="3" borderId="39" xfId="4" applyFont="1" applyFill="1" applyBorder="1" applyAlignment="1" applyProtection="1">
      <alignment horizontal="center" vertical="center" wrapText="1"/>
      <protection locked="0"/>
    </xf>
    <xf numFmtId="0" fontId="13" fillId="3" borderId="17" xfId="4" applyFont="1" applyFill="1" applyBorder="1" applyAlignment="1" applyProtection="1">
      <alignment horizontal="center" vertical="center" wrapText="1"/>
      <protection locked="0"/>
    </xf>
    <xf numFmtId="0" fontId="13" fillId="3" borderId="36" xfId="4" applyFont="1" applyFill="1" applyBorder="1" applyAlignment="1" applyProtection="1">
      <alignment horizontal="center" vertical="center" wrapText="1"/>
      <protection locked="0"/>
    </xf>
    <xf numFmtId="0" fontId="12" fillId="5" borderId="31" xfId="4" applyFont="1" applyFill="1" applyBorder="1" applyAlignment="1">
      <alignment horizontal="justify" vertical="center" wrapText="1"/>
    </xf>
    <xf numFmtId="0" fontId="12" fillId="5" borderId="34" xfId="4" applyFont="1" applyFill="1" applyBorder="1" applyAlignment="1">
      <alignment horizontal="justify" vertical="center" wrapText="1"/>
    </xf>
    <xf numFmtId="0" fontId="12" fillId="5" borderId="1" xfId="4" applyFont="1" applyFill="1" applyBorder="1" applyAlignment="1" applyProtection="1">
      <alignment horizontal="center" vertical="center" wrapText="1"/>
      <protection locked="0"/>
    </xf>
    <xf numFmtId="0" fontId="12" fillId="5" borderId="8" xfId="4" applyFont="1" applyFill="1" applyBorder="1" applyAlignment="1" applyProtection="1">
      <alignment horizontal="center" vertical="center" wrapText="1"/>
      <protection locked="0"/>
    </xf>
    <xf numFmtId="0" fontId="13" fillId="2" borderId="1" xfId="4" applyFont="1" applyFill="1" applyBorder="1" applyAlignment="1" applyProtection="1">
      <alignment horizontal="justify" vertical="center" wrapText="1"/>
      <protection locked="0"/>
    </xf>
    <xf numFmtId="0" fontId="13" fillId="2" borderId="8" xfId="4" applyFont="1" applyFill="1" applyBorder="1" applyAlignment="1" applyProtection="1">
      <alignment horizontal="justify" vertical="center" wrapText="1"/>
      <protection locked="0"/>
    </xf>
    <xf numFmtId="9" fontId="30" fillId="0" borderId="14" xfId="2" applyFont="1" applyFill="1" applyBorder="1" applyAlignment="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1" fillId="4" borderId="23" xfId="4" applyFont="1" applyFill="1" applyBorder="1" applyAlignment="1">
      <alignment horizontal="center" vertical="center"/>
    </xf>
    <xf numFmtId="0" fontId="11" fillId="4" borderId="1" xfId="4" applyFont="1" applyFill="1" applyBorder="1" applyAlignment="1">
      <alignment horizontal="center" vertical="center"/>
    </xf>
    <xf numFmtId="0" fontId="11" fillId="4" borderId="8" xfId="4" applyFont="1" applyFill="1" applyBorder="1" applyAlignment="1">
      <alignment horizontal="center" vertical="center"/>
    </xf>
    <xf numFmtId="10" fontId="15" fillId="2" borderId="32" xfId="2" applyNumberFormat="1" applyFont="1" applyFill="1" applyBorder="1" applyAlignment="1">
      <alignment horizontal="center" vertical="center"/>
    </xf>
    <xf numFmtId="10" fontId="15" fillId="2" borderId="33" xfId="2" applyNumberFormat="1" applyFont="1" applyFill="1" applyBorder="1" applyAlignment="1">
      <alignment horizontal="center" vertical="center"/>
    </xf>
    <xf numFmtId="0" fontId="11" fillId="2" borderId="23" xfId="4" applyFont="1" applyFill="1" applyBorder="1" applyAlignment="1">
      <alignment horizontal="center" vertical="center"/>
    </xf>
    <xf numFmtId="0" fontId="11" fillId="2" borderId="1" xfId="4" applyFont="1" applyFill="1" applyBorder="1" applyAlignment="1">
      <alignment horizontal="center" vertical="center"/>
    </xf>
    <xf numFmtId="0" fontId="11" fillId="2" borderId="8" xfId="4" applyFont="1" applyFill="1" applyBorder="1" applyAlignment="1">
      <alignment horizontal="center" vertical="center"/>
    </xf>
    <xf numFmtId="0" fontId="8" fillId="0" borderId="27" xfId="4" applyFont="1" applyFill="1" applyBorder="1" applyAlignment="1">
      <alignment horizontal="center" vertical="center"/>
    </xf>
    <xf numFmtId="0" fontId="8" fillId="0" borderId="20" xfId="4" applyFont="1" applyFill="1" applyBorder="1" applyAlignment="1">
      <alignment horizontal="center" vertical="center"/>
    </xf>
    <xf numFmtId="0" fontId="8" fillId="0" borderId="28" xfId="4" applyFont="1" applyFill="1" applyBorder="1" applyAlignment="1">
      <alignment horizontal="center" vertical="center"/>
    </xf>
    <xf numFmtId="0" fontId="8" fillId="0" borderId="14"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5" xfId="4" applyFont="1" applyFill="1" applyBorder="1" applyAlignment="1">
      <alignment horizontal="center" vertical="center"/>
    </xf>
    <xf numFmtId="0" fontId="8" fillId="0" borderId="24" xfId="4" applyFont="1" applyFill="1" applyBorder="1" applyAlignment="1">
      <alignment horizontal="center" vertical="center"/>
    </xf>
    <xf numFmtId="0" fontId="8" fillId="0" borderId="25" xfId="4" applyFont="1" applyFill="1" applyBorder="1" applyAlignment="1">
      <alignment horizontal="center" vertical="center"/>
    </xf>
    <xf numFmtId="0" fontId="8" fillId="0" borderId="26" xfId="4" applyFont="1" applyFill="1" applyBorder="1" applyAlignment="1">
      <alignment horizontal="center" vertical="center"/>
    </xf>
    <xf numFmtId="0" fontId="6" fillId="2" borderId="1" xfId="0" applyFont="1" applyFill="1" applyBorder="1" applyAlignment="1">
      <alignment horizontal="justify" vertical="center" wrapText="1"/>
    </xf>
    <xf numFmtId="0" fontId="6" fillId="2" borderId="8" xfId="0" applyFont="1" applyFill="1" applyBorder="1" applyAlignment="1">
      <alignment horizontal="justify" vertical="center" wrapText="1"/>
    </xf>
    <xf numFmtId="3" fontId="15" fillId="2" borderId="5" xfId="6" applyNumberFormat="1" applyFont="1" applyFill="1" applyBorder="1" applyAlignment="1">
      <alignment horizontal="center" vertical="center"/>
    </xf>
    <xf numFmtId="3" fontId="15" fillId="2" borderId="6" xfId="6" applyNumberFormat="1" applyFont="1" applyFill="1" applyBorder="1" applyAlignment="1">
      <alignment horizontal="center" vertical="center"/>
    </xf>
    <xf numFmtId="3" fontId="15" fillId="0" borderId="5" xfId="6" applyNumberFormat="1" applyFont="1" applyFill="1" applyBorder="1" applyAlignment="1">
      <alignment horizontal="center" vertical="center"/>
    </xf>
    <xf numFmtId="3" fontId="15" fillId="0" borderId="6" xfId="6" applyNumberFormat="1" applyFont="1" applyFill="1" applyBorder="1" applyAlignment="1">
      <alignment horizontal="center" vertical="center"/>
    </xf>
    <xf numFmtId="10" fontId="15" fillId="2" borderId="5" xfId="2" applyNumberFormat="1" applyFont="1" applyFill="1" applyBorder="1" applyAlignment="1">
      <alignment horizontal="center" vertical="center"/>
    </xf>
    <xf numFmtId="10" fontId="15" fillId="2" borderId="6" xfId="2" applyNumberFormat="1" applyFont="1" applyFill="1" applyBorder="1" applyAlignment="1">
      <alignment horizontal="center" vertical="center"/>
    </xf>
    <xf numFmtId="3" fontId="15" fillId="0" borderId="7" xfId="6" applyNumberFormat="1" applyFont="1" applyFill="1" applyBorder="1" applyAlignment="1">
      <alignment horizontal="center" vertical="center"/>
    </xf>
    <xf numFmtId="49" fontId="13" fillId="3" borderId="2" xfId="4" applyNumberFormat="1" applyFont="1" applyFill="1" applyBorder="1" applyAlignment="1">
      <alignment horizontal="center" vertical="center" wrapText="1"/>
    </xf>
    <xf numFmtId="49" fontId="13" fillId="3" borderId="3" xfId="4" applyNumberFormat="1" applyFont="1" applyFill="1" applyBorder="1" applyAlignment="1">
      <alignment horizontal="center" vertical="center" wrapText="1"/>
    </xf>
    <xf numFmtId="49" fontId="13" fillId="3" borderId="4" xfId="4" applyNumberFormat="1" applyFont="1" applyFill="1" applyBorder="1" applyAlignment="1">
      <alignment horizontal="center" vertical="center" wrapText="1"/>
    </xf>
    <xf numFmtId="9" fontId="13" fillId="3" borderId="2" xfId="6" applyFont="1" applyFill="1" applyBorder="1" applyAlignment="1">
      <alignment horizontal="center" vertical="center" wrapText="1"/>
    </xf>
    <xf numFmtId="9" fontId="13" fillId="3" borderId="3" xfId="6" applyFont="1" applyFill="1" applyBorder="1" applyAlignment="1">
      <alignment horizontal="center" vertical="center" wrapText="1"/>
    </xf>
    <xf numFmtId="9" fontId="13" fillId="3" borderId="30" xfId="6" applyFont="1" applyFill="1" applyBorder="1" applyAlignment="1">
      <alignment horizontal="center" vertical="center" wrapText="1"/>
    </xf>
    <xf numFmtId="0" fontId="13" fillId="3" borderId="19" xfId="4" applyFont="1" applyFill="1" applyBorder="1" applyAlignment="1">
      <alignment horizontal="center" vertical="center"/>
    </xf>
    <xf numFmtId="0" fontId="13" fillId="3" borderId="20" xfId="4" applyFont="1" applyFill="1" applyBorder="1" applyAlignment="1">
      <alignment horizontal="center" vertical="center"/>
    </xf>
    <xf numFmtId="0" fontId="13" fillId="3" borderId="21" xfId="4" applyFont="1" applyFill="1" applyBorder="1" applyAlignment="1">
      <alignment horizontal="center" vertical="center"/>
    </xf>
    <xf numFmtId="165" fontId="13" fillId="0" borderId="2" xfId="6" applyNumberFormat="1" applyFont="1" applyFill="1" applyBorder="1" applyAlignment="1">
      <alignment horizontal="center" vertical="center" wrapText="1"/>
    </xf>
    <xf numFmtId="165" fontId="13" fillId="0" borderId="3" xfId="6" applyNumberFormat="1" applyFont="1" applyFill="1" applyBorder="1" applyAlignment="1">
      <alignment horizontal="center" vertical="center" wrapText="1"/>
    </xf>
    <xf numFmtId="165" fontId="13" fillId="0" borderId="30" xfId="6" applyNumberFormat="1" applyFont="1" applyFill="1" applyBorder="1" applyAlignment="1">
      <alignment horizontal="center" vertical="center" wrapText="1"/>
    </xf>
    <xf numFmtId="0" fontId="13" fillId="0" borderId="1" xfId="4" applyFont="1" applyFill="1" applyBorder="1" applyAlignment="1">
      <alignment horizontal="justify" vertical="center" wrapText="1"/>
    </xf>
    <xf numFmtId="0" fontId="13" fillId="0" borderId="8" xfId="4" applyFont="1" applyFill="1" applyBorder="1" applyAlignment="1">
      <alignment horizontal="justify" vertical="center" wrapText="1"/>
    </xf>
    <xf numFmtId="0" fontId="14" fillId="3" borderId="1" xfId="4" applyFont="1" applyFill="1" applyBorder="1" applyAlignment="1">
      <alignment horizontal="center" vertical="center"/>
    </xf>
    <xf numFmtId="0" fontId="14" fillId="3" borderId="8" xfId="4" applyFont="1" applyFill="1" applyBorder="1" applyAlignment="1">
      <alignment horizontal="center" vertical="center"/>
    </xf>
    <xf numFmtId="0" fontId="12" fillId="5" borderId="31" xfId="4" applyFont="1" applyFill="1" applyBorder="1" applyAlignment="1">
      <alignment horizontal="left" vertical="center" wrapText="1"/>
    </xf>
    <xf numFmtId="0" fontId="12" fillId="5" borderId="29" xfId="4" applyFont="1" applyFill="1" applyBorder="1" applyAlignment="1">
      <alignment horizontal="left" vertical="center" wrapText="1"/>
    </xf>
    <xf numFmtId="0" fontId="12" fillId="5" borderId="1" xfId="4" applyFont="1" applyFill="1" applyBorder="1" applyAlignment="1">
      <alignment horizontal="center" vertical="center"/>
    </xf>
    <xf numFmtId="9" fontId="12" fillId="5" borderId="1" xfId="6" applyFont="1" applyFill="1" applyBorder="1" applyAlignment="1">
      <alignment horizontal="center" vertical="center"/>
    </xf>
    <xf numFmtId="9" fontId="12" fillId="5" borderId="8" xfId="6" applyFont="1" applyFill="1" applyBorder="1" applyAlignment="1">
      <alignment horizontal="center" vertical="center"/>
    </xf>
    <xf numFmtId="0" fontId="13" fillId="2" borderId="1" xfId="4" applyFont="1" applyFill="1" applyBorder="1" applyAlignment="1">
      <alignment horizontal="center" vertical="center"/>
    </xf>
    <xf numFmtId="0" fontId="13" fillId="2" borderId="8" xfId="4" applyFont="1" applyFill="1" applyBorder="1" applyAlignment="1">
      <alignment horizontal="center" vertical="center"/>
    </xf>
    <xf numFmtId="0" fontId="13" fillId="0" borderId="2" xfId="4" applyFont="1" applyFill="1" applyBorder="1" applyAlignment="1">
      <alignment horizontal="justify" vertical="center" wrapText="1"/>
    </xf>
    <xf numFmtId="0" fontId="13" fillId="0" borderId="3" xfId="4" applyFont="1" applyFill="1" applyBorder="1" applyAlignment="1">
      <alignment horizontal="justify" vertical="center" wrapText="1"/>
    </xf>
    <xf numFmtId="0" fontId="13" fillId="0" borderId="4" xfId="4" applyFont="1" applyFill="1" applyBorder="1" applyAlignment="1">
      <alignment horizontal="justify" vertical="center" wrapText="1"/>
    </xf>
    <xf numFmtId="0" fontId="13" fillId="0" borderId="30" xfId="4" applyFont="1" applyFill="1" applyBorder="1" applyAlignment="1">
      <alignment horizontal="justify" vertical="center" wrapText="1"/>
    </xf>
    <xf numFmtId="0" fontId="13" fillId="2" borderId="2" xfId="4" applyFont="1" applyFill="1" applyBorder="1" applyAlignment="1">
      <alignment horizontal="justify" vertical="center" wrapText="1"/>
    </xf>
    <xf numFmtId="0" fontId="13" fillId="2" borderId="3" xfId="4" applyFont="1" applyFill="1" applyBorder="1" applyAlignment="1">
      <alignment horizontal="justify" vertical="center" wrapText="1"/>
    </xf>
    <xf numFmtId="0" fontId="13" fillId="3" borderId="30" xfId="4" applyFont="1" applyFill="1" applyBorder="1" applyAlignment="1">
      <alignment horizontal="justify" vertical="center" wrapText="1"/>
    </xf>
    <xf numFmtId="0" fontId="13" fillId="0" borderId="2" xfId="4" applyFont="1" applyBorder="1" applyAlignment="1">
      <alignment horizontal="center" vertical="center" wrapText="1"/>
    </xf>
    <xf numFmtId="0" fontId="13" fillId="0" borderId="3" xfId="4" applyFont="1" applyBorder="1" applyAlignment="1">
      <alignment horizontal="center" vertical="center" wrapText="1"/>
    </xf>
    <xf numFmtId="0" fontId="13" fillId="0" borderId="4" xfId="4" applyFont="1" applyBorder="1" applyAlignment="1">
      <alignment horizontal="center" vertical="center" wrapText="1"/>
    </xf>
    <xf numFmtId="1" fontId="13" fillId="2" borderId="1" xfId="5" applyNumberFormat="1" applyFont="1" applyFill="1" applyBorder="1" applyAlignment="1">
      <alignment horizontal="center" vertical="center" wrapText="1"/>
    </xf>
    <xf numFmtId="1" fontId="13" fillId="2" borderId="8" xfId="5" applyNumberFormat="1" applyFont="1" applyFill="1" applyBorder="1" applyAlignment="1">
      <alignment horizontal="center" vertical="center" wrapText="1"/>
    </xf>
    <xf numFmtId="9" fontId="13" fillId="3" borderId="1" xfId="6" applyFont="1" applyFill="1" applyBorder="1" applyAlignment="1">
      <alignment horizontal="center" vertical="center"/>
    </xf>
    <xf numFmtId="0" fontId="13" fillId="2" borderId="1" xfId="6" applyNumberFormat="1" applyFont="1" applyFill="1" applyBorder="1" applyAlignment="1">
      <alignment horizontal="center" vertical="center" wrapText="1"/>
    </xf>
    <xf numFmtId="0" fontId="13" fillId="2" borderId="8" xfId="6" applyNumberFormat="1" applyFont="1" applyFill="1" applyBorder="1" applyAlignment="1">
      <alignment horizontal="center" vertical="center" wrapText="1"/>
    </xf>
    <xf numFmtId="0" fontId="13" fillId="0" borderId="1" xfId="4" applyFont="1" applyFill="1" applyBorder="1" applyAlignment="1">
      <alignment horizontal="left" vertical="center" wrapText="1"/>
    </xf>
    <xf numFmtId="0" fontId="13" fillId="0" borderId="8" xfId="4" applyFont="1" applyFill="1" applyBorder="1" applyAlignment="1">
      <alignment horizontal="left"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30" xfId="4" applyFont="1" applyFill="1" applyBorder="1" applyAlignment="1">
      <alignment horizontal="center" vertical="center"/>
    </xf>
    <xf numFmtId="0" fontId="13" fillId="2" borderId="4" xfId="4" applyFont="1" applyFill="1" applyBorder="1" applyAlignment="1">
      <alignment horizontal="justify" vertical="center" wrapText="1"/>
    </xf>
    <xf numFmtId="49" fontId="13" fillId="3" borderId="2" xfId="4" applyNumberFormat="1" applyFont="1" applyFill="1" applyBorder="1" applyAlignment="1">
      <alignment horizontal="center" vertical="center"/>
    </xf>
    <xf numFmtId="49" fontId="13" fillId="3" borderId="3" xfId="4" applyNumberFormat="1" applyFont="1" applyFill="1" applyBorder="1" applyAlignment="1">
      <alignment horizontal="center" vertical="center"/>
    </xf>
    <xf numFmtId="0" fontId="12" fillId="5" borderId="2" xfId="4" applyFont="1" applyFill="1" applyBorder="1" applyAlignment="1">
      <alignment horizontal="center" vertical="center" wrapText="1"/>
    </xf>
    <xf numFmtId="0" fontId="12" fillId="5" borderId="4" xfId="4" applyFont="1" applyFill="1" applyBorder="1" applyAlignment="1">
      <alignment horizontal="center" vertical="center" wrapText="1"/>
    </xf>
    <xf numFmtId="0" fontId="13" fillId="3" borderId="2" xfId="4" applyFont="1" applyFill="1" applyBorder="1" applyAlignment="1">
      <alignment horizontal="center" vertical="center" wrapText="1"/>
    </xf>
    <xf numFmtId="0" fontId="13" fillId="3" borderId="4" xfId="4" applyFont="1" applyFill="1" applyBorder="1" applyAlignment="1">
      <alignment horizontal="center" vertical="center" wrapText="1"/>
    </xf>
    <xf numFmtId="0" fontId="10" fillId="3" borderId="24" xfId="4" applyFont="1" applyFill="1" applyBorder="1" applyAlignment="1" applyProtection="1">
      <alignment horizontal="center" vertical="center"/>
    </xf>
    <xf numFmtId="0" fontId="10" fillId="3" borderId="25" xfId="4" applyFont="1" applyFill="1" applyBorder="1" applyAlignment="1" applyProtection="1">
      <alignment horizontal="center" vertical="center"/>
    </xf>
    <xf numFmtId="0" fontId="10" fillId="3" borderId="26" xfId="4" applyFont="1" applyFill="1" applyBorder="1" applyAlignment="1" applyProtection="1">
      <alignment horizontal="center" vertical="center"/>
    </xf>
    <xf numFmtId="0" fontId="12" fillId="5" borderId="7" xfId="4" applyFont="1" applyFill="1" applyBorder="1" applyAlignment="1">
      <alignment horizontal="center" vertical="center" wrapText="1"/>
    </xf>
    <xf numFmtId="0" fontId="5" fillId="0" borderId="40" xfId="0" applyFont="1" applyBorder="1" applyAlignment="1" applyProtection="1">
      <alignment horizontal="center"/>
      <protection locked="0"/>
    </xf>
    <xf numFmtId="0" fontId="5" fillId="0" borderId="41" xfId="0" applyFont="1" applyBorder="1" applyAlignment="1" applyProtection="1">
      <alignment horizontal="center"/>
      <protection locked="0"/>
    </xf>
    <xf numFmtId="0" fontId="5" fillId="0" borderId="42" xfId="0" applyFont="1" applyBorder="1" applyAlignment="1" applyProtection="1">
      <alignment horizontal="center"/>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2" fillId="12" borderId="43" xfId="0" applyFont="1" applyFill="1" applyBorder="1" applyAlignment="1">
      <alignment horizontal="center"/>
    </xf>
    <xf numFmtId="0" fontId="2" fillId="12" borderId="0" xfId="0" applyFont="1" applyFill="1" applyBorder="1" applyAlignment="1">
      <alignment horizontal="center"/>
    </xf>
    <xf numFmtId="0" fontId="3" fillId="13" borderId="2"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13" fillId="2" borderId="1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1" xfId="0" applyFont="1" applyFill="1" applyBorder="1" applyAlignment="1" applyProtection="1">
      <alignment horizontal="justify" vertical="center" wrapText="1"/>
    </xf>
    <xf numFmtId="0" fontId="6" fillId="2" borderId="12" xfId="0" applyFont="1" applyFill="1" applyBorder="1" applyAlignment="1" applyProtection="1">
      <alignment horizontal="justify" vertical="center" wrapText="1"/>
    </xf>
    <xf numFmtId="0" fontId="6" fillId="2" borderId="13" xfId="0" applyFont="1" applyFill="1" applyBorder="1" applyAlignment="1" applyProtection="1">
      <alignment horizontal="justify" vertical="center" wrapText="1"/>
    </xf>
    <xf numFmtId="0" fontId="33" fillId="11" borderId="2" xfId="0" applyFont="1" applyFill="1" applyBorder="1" applyAlignment="1">
      <alignment horizontal="center"/>
    </xf>
    <xf numFmtId="0" fontId="33" fillId="11" borderId="3" xfId="0" applyFont="1" applyFill="1" applyBorder="1" applyAlignment="1">
      <alignment horizontal="center"/>
    </xf>
    <xf numFmtId="0" fontId="33" fillId="11" borderId="4" xfId="0" applyFont="1" applyFill="1" applyBorder="1" applyAlignment="1">
      <alignment horizontal="center"/>
    </xf>
    <xf numFmtId="0" fontId="6" fillId="0" borderId="1" xfId="0" applyFont="1" applyBorder="1" applyAlignment="1">
      <alignment horizontal="justify" vertical="top" wrapText="1"/>
    </xf>
    <xf numFmtId="0" fontId="8" fillId="2" borderId="27" xfId="4" applyFont="1" applyFill="1" applyBorder="1" applyAlignment="1">
      <alignment horizontal="center" vertical="center"/>
    </xf>
    <xf numFmtId="0" fontId="8" fillId="2" borderId="20" xfId="4" applyFont="1" applyFill="1" applyBorder="1" applyAlignment="1">
      <alignment horizontal="center" vertical="center"/>
    </xf>
    <xf numFmtId="0" fontId="8" fillId="2" borderId="28" xfId="4" applyFont="1" applyFill="1" applyBorder="1" applyAlignment="1">
      <alignment horizontal="center" vertical="center"/>
    </xf>
    <xf numFmtId="0" fontId="8" fillId="2" borderId="14" xfId="4" applyFont="1" applyFill="1" applyBorder="1" applyAlignment="1">
      <alignment horizontal="center" vertical="center"/>
    </xf>
    <xf numFmtId="0" fontId="8" fillId="2" borderId="0" xfId="4" applyFont="1" applyFill="1" applyBorder="1" applyAlignment="1">
      <alignment horizontal="center" vertical="center"/>
    </xf>
    <xf numFmtId="0" fontId="8" fillId="2" borderId="15" xfId="4" applyFont="1" applyFill="1" applyBorder="1" applyAlignment="1">
      <alignment horizontal="center" vertical="center"/>
    </xf>
    <xf numFmtId="0" fontId="8" fillId="2" borderId="24" xfId="4" applyFont="1" applyFill="1" applyBorder="1" applyAlignment="1">
      <alignment horizontal="center" vertical="center"/>
    </xf>
    <xf numFmtId="0" fontId="8" fillId="2" borderId="25" xfId="4" applyFont="1" applyFill="1" applyBorder="1" applyAlignment="1">
      <alignment horizontal="center" vertical="center"/>
    </xf>
    <xf numFmtId="0" fontId="8" fillId="2" borderId="26" xfId="4" applyFont="1" applyFill="1" applyBorder="1" applyAlignment="1">
      <alignment horizontal="center" vertical="center"/>
    </xf>
    <xf numFmtId="10" fontId="15" fillId="3" borderId="32" xfId="2" applyNumberFormat="1" applyFont="1" applyFill="1" applyBorder="1" applyAlignment="1">
      <alignment horizontal="center" vertical="center"/>
    </xf>
    <xf numFmtId="10" fontId="15" fillId="3" borderId="33" xfId="2" applyNumberFormat="1" applyFont="1" applyFill="1" applyBorder="1" applyAlignment="1">
      <alignment horizontal="center" vertical="center"/>
    </xf>
    <xf numFmtId="3" fontId="15" fillId="3" borderId="5" xfId="6" applyNumberFormat="1" applyFont="1" applyFill="1" applyBorder="1" applyAlignment="1">
      <alignment horizontal="center" vertical="center"/>
    </xf>
    <xf numFmtId="3" fontId="15" fillId="3" borderId="6" xfId="6" applyNumberFormat="1" applyFont="1" applyFill="1" applyBorder="1" applyAlignment="1">
      <alignment horizontal="center" vertical="center"/>
    </xf>
    <xf numFmtId="10" fontId="15" fillId="3" borderId="5" xfId="2" applyNumberFormat="1" applyFont="1" applyFill="1" applyBorder="1" applyAlignment="1">
      <alignment horizontal="center" vertical="center"/>
    </xf>
    <xf numFmtId="10" fontId="15" fillId="3" borderId="6" xfId="2" applyNumberFormat="1" applyFont="1" applyFill="1" applyBorder="1" applyAlignment="1">
      <alignment horizontal="center" vertical="center"/>
    </xf>
    <xf numFmtId="165" fontId="13" fillId="0" borderId="2" xfId="6" applyNumberFormat="1" applyFont="1" applyFill="1" applyBorder="1" applyAlignment="1">
      <alignment horizontal="justify" vertical="center" wrapText="1"/>
    </xf>
    <xf numFmtId="165" fontId="13" fillId="0" borderId="3" xfId="6" applyNumberFormat="1" applyFont="1" applyFill="1" applyBorder="1" applyAlignment="1">
      <alignment horizontal="justify" vertical="center" wrapText="1"/>
    </xf>
    <xf numFmtId="165" fontId="13" fillId="0" borderId="30" xfId="6" applyNumberFormat="1" applyFont="1" applyFill="1" applyBorder="1" applyAlignment="1">
      <alignment horizontal="justify" vertical="center" wrapText="1"/>
    </xf>
    <xf numFmtId="10" fontId="13" fillId="0" borderId="2" xfId="6" applyNumberFormat="1" applyFont="1" applyFill="1" applyBorder="1" applyAlignment="1">
      <alignment horizontal="center" vertical="center" wrapText="1"/>
    </xf>
    <xf numFmtId="10" fontId="13" fillId="0" borderId="3" xfId="6" applyNumberFormat="1" applyFont="1" applyFill="1" applyBorder="1" applyAlignment="1">
      <alignment horizontal="center" vertical="center" wrapText="1"/>
    </xf>
    <xf numFmtId="10" fontId="13" fillId="0" borderId="30" xfId="6" applyNumberFormat="1"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8" xfId="4" applyFont="1" applyFill="1" applyBorder="1" applyAlignment="1">
      <alignment horizontal="center" vertical="center" wrapText="1"/>
    </xf>
    <xf numFmtId="0" fontId="10" fillId="3" borderId="14" xfId="4" applyFont="1" applyFill="1" applyBorder="1" applyAlignment="1" applyProtection="1">
      <alignment horizontal="center" vertical="center"/>
    </xf>
    <xf numFmtId="0" fontId="10" fillId="3" borderId="0" xfId="4" applyFont="1" applyFill="1" applyBorder="1" applyAlignment="1" applyProtection="1">
      <alignment horizontal="center" vertical="center"/>
    </xf>
    <xf numFmtId="0" fontId="10" fillId="3" borderId="15" xfId="4" applyFont="1" applyFill="1" applyBorder="1" applyAlignment="1" applyProtection="1">
      <alignment horizontal="center" vertical="center"/>
    </xf>
    <xf numFmtId="0" fontId="13" fillId="3" borderId="3" xfId="4" applyFont="1" applyFill="1" applyBorder="1" applyAlignment="1">
      <alignment horizontal="center" vertical="center" wrapText="1"/>
    </xf>
    <xf numFmtId="0" fontId="13" fillId="2" borderId="2" xfId="4" applyFont="1" applyFill="1" applyBorder="1" applyAlignment="1" applyProtection="1">
      <alignment horizontal="justify" vertical="center" wrapText="1"/>
      <protection locked="0"/>
    </xf>
    <xf numFmtId="0" fontId="13" fillId="2" borderId="3" xfId="4" applyFont="1" applyFill="1" applyBorder="1" applyAlignment="1" applyProtection="1">
      <alignment horizontal="justify" vertical="center" wrapText="1"/>
      <protection locked="0"/>
    </xf>
    <xf numFmtId="0" fontId="13" fillId="2" borderId="30" xfId="4" applyFont="1" applyFill="1" applyBorder="1" applyAlignment="1" applyProtection="1">
      <alignment horizontal="justify" vertical="center" wrapText="1"/>
      <protection locked="0"/>
    </xf>
    <xf numFmtId="0" fontId="11" fillId="0" borderId="27" xfId="4" applyFont="1" applyFill="1" applyBorder="1" applyAlignment="1">
      <alignment horizontal="center" vertical="center"/>
    </xf>
    <xf numFmtId="0" fontId="11" fillId="0" borderId="20" xfId="4" applyFont="1" applyFill="1" applyBorder="1" applyAlignment="1">
      <alignment horizontal="center" vertical="center"/>
    </xf>
    <xf numFmtId="0" fontId="11" fillId="0" borderId="28" xfId="4" applyFont="1" applyFill="1" applyBorder="1" applyAlignment="1">
      <alignment horizontal="center" vertical="center"/>
    </xf>
    <xf numFmtId="0" fontId="11" fillId="0" borderId="14" xfId="4" applyFont="1" applyFill="1" applyBorder="1" applyAlignment="1">
      <alignment horizontal="center" vertical="center"/>
    </xf>
    <xf numFmtId="0" fontId="11" fillId="0" borderId="0" xfId="4" applyFont="1" applyFill="1" applyBorder="1" applyAlignment="1">
      <alignment horizontal="center" vertical="center"/>
    </xf>
    <xf numFmtId="0" fontId="11" fillId="0" borderId="15" xfId="4" applyFont="1" applyFill="1" applyBorder="1" applyAlignment="1">
      <alignment horizontal="center" vertical="center"/>
    </xf>
    <xf numFmtId="0" fontId="11" fillId="0" borderId="24" xfId="4" applyFont="1" applyFill="1" applyBorder="1" applyAlignment="1">
      <alignment horizontal="center" vertical="center"/>
    </xf>
    <xf numFmtId="0" fontId="11" fillId="0" borderId="25" xfId="4" applyFont="1" applyFill="1" applyBorder="1" applyAlignment="1">
      <alignment horizontal="center" vertical="center"/>
    </xf>
    <xf numFmtId="0" fontId="11" fillId="0" borderId="26" xfId="4" applyFont="1" applyFill="1" applyBorder="1" applyAlignment="1">
      <alignment horizontal="center" vertical="center"/>
    </xf>
    <xf numFmtId="0" fontId="13" fillId="2" borderId="2" xfId="4" applyFont="1" applyFill="1" applyBorder="1" applyAlignment="1" applyProtection="1">
      <alignment horizontal="justify" vertical="top" wrapText="1"/>
      <protection locked="0"/>
    </xf>
    <xf numFmtId="0" fontId="13" fillId="2" borderId="3" xfId="4" applyFont="1" applyFill="1" applyBorder="1" applyAlignment="1" applyProtection="1">
      <alignment horizontal="justify" vertical="top" wrapText="1"/>
      <protection locked="0"/>
    </xf>
    <xf numFmtId="0" fontId="13" fillId="2" borderId="30" xfId="4" applyFont="1" applyFill="1" applyBorder="1" applyAlignment="1" applyProtection="1">
      <alignment horizontal="justify" vertical="top" wrapText="1"/>
      <protection locked="0"/>
    </xf>
    <xf numFmtId="0" fontId="13" fillId="3" borderId="2" xfId="4" applyFont="1" applyFill="1" applyBorder="1" applyAlignment="1">
      <alignment horizontal="left" vertical="center" wrapText="1"/>
    </xf>
    <xf numFmtId="0" fontId="13" fillId="3" borderId="3" xfId="4" applyFont="1" applyFill="1" applyBorder="1" applyAlignment="1">
      <alignment horizontal="left" vertical="center" wrapText="1"/>
    </xf>
    <xf numFmtId="0" fontId="13" fillId="3" borderId="30" xfId="4" applyFont="1" applyFill="1" applyBorder="1" applyAlignment="1">
      <alignment horizontal="left" vertical="center" wrapText="1"/>
    </xf>
    <xf numFmtId="0" fontId="12" fillId="3" borderId="14" xfId="4" applyFont="1" applyFill="1" applyBorder="1" applyAlignment="1" applyProtection="1">
      <alignment horizontal="center" vertical="center"/>
    </xf>
    <xf numFmtId="0" fontId="12" fillId="3" borderId="0" xfId="4" applyFont="1" applyFill="1" applyBorder="1" applyAlignment="1" applyProtection="1">
      <alignment horizontal="center" vertical="center"/>
    </xf>
    <xf numFmtId="0" fontId="12" fillId="3" borderId="15" xfId="4" applyFont="1" applyFill="1" applyBorder="1" applyAlignment="1" applyProtection="1">
      <alignment horizontal="center" vertical="center"/>
    </xf>
    <xf numFmtId="0" fontId="13" fillId="3" borderId="1" xfId="4" applyFont="1" applyFill="1" applyBorder="1" applyAlignment="1" applyProtection="1">
      <alignment horizontal="center" vertical="center" wrapText="1"/>
      <protection locked="0"/>
    </xf>
    <xf numFmtId="0" fontId="12" fillId="5" borderId="1" xfId="4" applyFont="1" applyFill="1" applyBorder="1" applyAlignment="1" applyProtection="1">
      <alignment horizontal="left" vertical="center" wrapText="1"/>
      <protection locked="0"/>
    </xf>
    <xf numFmtId="0" fontId="12" fillId="5" borderId="1" xfId="4" applyFont="1" applyFill="1" applyBorder="1" applyAlignment="1">
      <alignment horizontal="justify" vertical="center" wrapText="1"/>
    </xf>
    <xf numFmtId="0" fontId="17" fillId="0" borderId="1" xfId="4" applyFont="1" applyFill="1" applyBorder="1" applyAlignment="1" applyProtection="1">
      <alignment horizontal="center" vertical="center" wrapText="1"/>
      <protection locked="0"/>
    </xf>
    <xf numFmtId="0" fontId="18" fillId="0" borderId="1" xfId="4" applyFont="1" applyFill="1" applyBorder="1" applyAlignment="1" applyProtection="1">
      <alignment horizontal="center" vertical="center" wrapText="1"/>
      <protection locked="0"/>
    </xf>
    <xf numFmtId="0" fontId="11" fillId="0" borderId="1" xfId="4" applyFont="1" applyFill="1" applyBorder="1" applyAlignment="1">
      <alignment horizontal="center" vertical="center"/>
    </xf>
    <xf numFmtId="0" fontId="6" fillId="2" borderId="1" xfId="0" applyFont="1" applyFill="1" applyBorder="1" applyAlignment="1">
      <alignment horizontal="center" vertical="center"/>
    </xf>
    <xf numFmtId="0" fontId="13" fillId="2" borderId="1" xfId="0" applyFont="1" applyFill="1" applyBorder="1" applyAlignment="1">
      <alignment horizontal="justify" vertical="center"/>
    </xf>
    <xf numFmtId="9" fontId="15" fillId="0" borderId="5" xfId="2" applyFont="1" applyBorder="1" applyAlignment="1">
      <alignment horizontal="center" vertical="center" wrapText="1"/>
    </xf>
    <xf numFmtId="9" fontId="15" fillId="0" borderId="6" xfId="2" applyFont="1" applyBorder="1" applyAlignment="1">
      <alignment horizontal="center" vertical="center" wrapText="1"/>
    </xf>
    <xf numFmtId="9" fontId="15" fillId="0" borderId="7" xfId="2" applyFont="1" applyBorder="1" applyAlignment="1">
      <alignment horizontal="center" vertical="center" wrapText="1"/>
    </xf>
    <xf numFmtId="9" fontId="6" fillId="0" borderId="5" xfId="2" applyFont="1" applyBorder="1" applyAlignment="1">
      <alignment horizontal="center" vertical="center" wrapText="1"/>
    </xf>
    <xf numFmtId="9" fontId="6" fillId="0" borderId="6" xfId="2" applyFont="1" applyBorder="1" applyAlignment="1">
      <alignment horizontal="center" vertical="center" wrapText="1"/>
    </xf>
    <xf numFmtId="9" fontId="6" fillId="0" borderId="7" xfId="2" applyFont="1" applyBorder="1" applyAlignment="1">
      <alignment horizontal="center" vertical="center" wrapText="1"/>
    </xf>
    <xf numFmtId="9" fontId="15" fillId="2" borderId="5" xfId="2" applyFont="1" applyFill="1" applyBorder="1" applyAlignment="1">
      <alignment horizontal="center" vertical="center"/>
    </xf>
    <xf numFmtId="9" fontId="15" fillId="2" borderId="6" xfId="2" applyFont="1" applyFill="1" applyBorder="1" applyAlignment="1">
      <alignment horizontal="center" vertical="center"/>
    </xf>
    <xf numFmtId="9" fontId="15" fillId="2" borderId="7" xfId="2" applyFont="1" applyFill="1" applyBorder="1" applyAlignment="1">
      <alignment horizontal="center" vertical="center"/>
    </xf>
    <xf numFmtId="9" fontId="16" fillId="0" borderId="5" xfId="2" applyFont="1" applyBorder="1" applyAlignment="1">
      <alignment horizontal="center" vertical="center" wrapText="1"/>
    </xf>
    <xf numFmtId="9" fontId="16" fillId="0" borderId="6" xfId="2" applyFont="1" applyBorder="1" applyAlignment="1">
      <alignment horizontal="center" vertical="center" wrapText="1"/>
    </xf>
    <xf numFmtId="9" fontId="16" fillId="0" borderId="7" xfId="2" applyFont="1" applyBorder="1" applyAlignment="1">
      <alignment horizontal="center" vertical="center" wrapText="1"/>
    </xf>
    <xf numFmtId="0" fontId="13" fillId="3" borderId="1" xfId="4" applyFont="1" applyFill="1" applyBorder="1" applyAlignment="1" applyProtection="1">
      <alignment horizontal="justify" vertical="center" wrapText="1"/>
      <protection locked="0"/>
    </xf>
    <xf numFmtId="9" fontId="13" fillId="3" borderId="1" xfId="6" applyFont="1" applyFill="1" applyBorder="1" applyAlignment="1">
      <alignment horizontal="center" vertical="center" wrapText="1"/>
    </xf>
    <xf numFmtId="0" fontId="13" fillId="0" borderId="1" xfId="4" applyFont="1" applyFill="1" applyBorder="1" applyAlignment="1">
      <alignment horizontal="center" vertical="center"/>
    </xf>
    <xf numFmtId="165" fontId="13" fillId="0" borderId="1" xfId="6" applyNumberFormat="1" applyFont="1" applyFill="1" applyBorder="1" applyAlignment="1">
      <alignment horizontal="center" vertical="center" wrapText="1"/>
    </xf>
    <xf numFmtId="0" fontId="12" fillId="4" borderId="1" xfId="4" applyFont="1" applyFill="1" applyBorder="1" applyAlignment="1">
      <alignment horizontal="center" vertical="center"/>
    </xf>
    <xf numFmtId="0" fontId="12" fillId="5" borderId="1" xfId="4" applyFont="1" applyFill="1" applyBorder="1" applyAlignment="1">
      <alignment horizontal="left" vertical="center" wrapText="1"/>
    </xf>
    <xf numFmtId="0" fontId="13" fillId="2" borderId="1" xfId="4" applyFont="1" applyFill="1" applyBorder="1" applyAlignment="1">
      <alignment horizontal="left" vertical="center" wrapText="1"/>
    </xf>
    <xf numFmtId="0" fontId="13" fillId="0" borderId="1" xfId="4" applyFont="1" applyBorder="1" applyAlignment="1">
      <alignment horizontal="center" vertical="center" wrapText="1"/>
    </xf>
    <xf numFmtId="9" fontId="13" fillId="2" borderId="1" xfId="6" applyFont="1" applyFill="1" applyBorder="1" applyAlignment="1">
      <alignment horizontal="center" vertical="center"/>
    </xf>
    <xf numFmtId="0" fontId="13" fillId="0" borderId="4" xfId="4" applyFont="1" applyFill="1" applyBorder="1" applyAlignment="1">
      <alignment horizontal="center" vertical="center"/>
    </xf>
    <xf numFmtId="0" fontId="13" fillId="2" borderId="1" xfId="4" applyFont="1" applyFill="1" applyBorder="1" applyAlignment="1">
      <alignment horizontal="center" vertical="center" wrapText="1"/>
    </xf>
    <xf numFmtId="49" fontId="13" fillId="3" borderId="1" xfId="4" applyNumberFormat="1" applyFont="1" applyFill="1" applyBorder="1" applyAlignment="1">
      <alignment horizontal="center" vertical="center"/>
    </xf>
    <xf numFmtId="0" fontId="12" fillId="5" borderId="1" xfId="4" applyFont="1" applyFill="1" applyBorder="1" applyAlignment="1">
      <alignment horizontal="center" vertical="center" wrapText="1"/>
    </xf>
    <xf numFmtId="0" fontId="10" fillId="3" borderId="1" xfId="4" applyFont="1" applyFill="1" applyBorder="1" applyAlignment="1" applyProtection="1">
      <alignment horizontal="center" vertical="center"/>
    </xf>
    <xf numFmtId="0" fontId="8" fillId="0" borderId="1" xfId="4" applyFont="1" applyFill="1" applyBorder="1" applyAlignment="1">
      <alignment horizontal="center" vertical="center"/>
    </xf>
    <xf numFmtId="165" fontId="40" fillId="0" borderId="1" xfId="1" applyNumberFormat="1" applyFont="1" applyFill="1" applyBorder="1" applyAlignment="1" applyProtection="1">
      <alignment horizontal="center" vertical="center" wrapText="1"/>
    </xf>
    <xf numFmtId="165" fontId="40" fillId="0" borderId="1" xfId="2" applyNumberFormat="1" applyFont="1" applyFill="1" applyBorder="1" applyAlignment="1" applyProtection="1">
      <alignment horizontal="center" vertical="center" wrapText="1"/>
    </xf>
    <xf numFmtId="0" fontId="0" fillId="0" borderId="1" xfId="0" applyFont="1" applyFill="1" applyBorder="1" applyAlignment="1">
      <alignment horizontal="justify" vertical="top" wrapText="1"/>
    </xf>
    <xf numFmtId="0" fontId="35" fillId="0" borderId="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cellXfs>
  <cellStyles count="8">
    <cellStyle name="Millares [0]" xfId="1" builtinId="6"/>
    <cellStyle name="Millares 2" xfId="7"/>
    <cellStyle name="Millares 3" xfId="5"/>
    <cellStyle name="Normal" xfId="0" builtinId="0"/>
    <cellStyle name="Normal 2" xfId="3"/>
    <cellStyle name="Normal 4" xfId="4"/>
    <cellStyle name="Porcentaje" xfId="2" builtinId="5"/>
    <cellStyle name="Porcentual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1'!$J$29</c:f>
              <c:strCache>
                <c:ptCount val="1"/>
                <c:pt idx="0">
                  <c:v>% de meta programado</c:v>
                </c:pt>
              </c:strCache>
            </c:strRef>
          </c:tx>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1'!$J$30:$J$41</c:f>
              <c:numCache>
                <c:formatCode>0%</c:formatCode>
                <c:ptCount val="12"/>
                <c:pt idx="0">
                  <c:v>0.8</c:v>
                </c:pt>
                <c:pt idx="3">
                  <c:v>0.8</c:v>
                </c:pt>
                <c:pt idx="6">
                  <c:v>0.8</c:v>
                </c:pt>
                <c:pt idx="9">
                  <c:v>0.8</c:v>
                </c:pt>
              </c:numCache>
            </c:numRef>
          </c:val>
          <c:smooth val="0"/>
          <c:extLst>
            <c:ext xmlns:c16="http://schemas.microsoft.com/office/drawing/2014/chart" uri="{C3380CC4-5D6E-409C-BE32-E72D297353CC}">
              <c16:uniqueId val="{00000000-3FE3-4549-B706-642B4ED7A962}"/>
            </c:ext>
          </c:extLst>
        </c:ser>
        <c:ser>
          <c:idx val="1"/>
          <c:order val="1"/>
          <c:tx>
            <c:strRef>
              <c:f>'HV 1'!$H$29</c:f>
              <c:strCache>
                <c:ptCount val="1"/>
                <c:pt idx="0">
                  <c:v>% Cumplimiento en la vigencia</c:v>
                </c:pt>
              </c:strCache>
            </c:strRef>
          </c:tx>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1'!$H$30:$H$41</c:f>
              <c:numCache>
                <c:formatCode>0.00%</c:formatCode>
                <c:ptCount val="12"/>
                <c:pt idx="0">
                  <c:v>0.21206318812829106</c:v>
                </c:pt>
                <c:pt idx="3">
                  <c:v>0.48875059837242701</c:v>
                </c:pt>
                <c:pt idx="6">
                  <c:v>0.48875059837242701</c:v>
                </c:pt>
                <c:pt idx="9">
                  <c:v>0.48875059837242701</c:v>
                </c:pt>
              </c:numCache>
            </c:numRef>
          </c:val>
          <c:smooth val="0"/>
          <c:extLst>
            <c:ext xmlns:c16="http://schemas.microsoft.com/office/drawing/2014/chart" uri="{C3380CC4-5D6E-409C-BE32-E72D297353CC}">
              <c16:uniqueId val="{00000001-3FE3-4549-B706-642B4ED7A962}"/>
            </c:ext>
          </c:extLst>
        </c:ser>
        <c:dLbls>
          <c:showLegendKey val="0"/>
          <c:showVal val="0"/>
          <c:showCatName val="0"/>
          <c:showSerName val="0"/>
          <c:showPercent val="0"/>
          <c:showBubbleSize val="0"/>
        </c:dLbls>
        <c:marker val="1"/>
        <c:smooth val="0"/>
        <c:axId val="1877358016"/>
        <c:axId val="1"/>
      </c:lineChart>
      <c:catAx>
        <c:axId val="1877358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77358016"/>
        <c:crosses val="autoZero"/>
        <c:crossBetween val="between"/>
      </c:valAx>
    </c:plotArea>
    <c:legend>
      <c:legendPos val="r"/>
      <c:layout>
        <c:manualLayout>
          <c:xMode val="edge"/>
          <c:yMode val="edge"/>
          <c:x val="0.63335389326334202"/>
          <c:y val="0.36191642711327748"/>
          <c:w val="0.33959448818897631"/>
          <c:h val="0.2730248718910136"/>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2'!$J$29</c:f>
              <c:strCache>
                <c:ptCount val="1"/>
                <c:pt idx="0">
                  <c:v>% meta programada</c:v>
                </c:pt>
              </c:strCache>
            </c:strRef>
          </c:tx>
          <c:cat>
            <c:strRef>
              <c:f>'HV 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2'!$J$30:$J$41</c:f>
              <c:numCache>
                <c:formatCode>0%</c:formatCode>
                <c:ptCount val="12"/>
                <c:pt idx="0">
                  <c:v>0.6</c:v>
                </c:pt>
                <c:pt idx="3">
                  <c:v>0.6</c:v>
                </c:pt>
                <c:pt idx="6">
                  <c:v>0.6</c:v>
                </c:pt>
                <c:pt idx="9">
                  <c:v>0.6</c:v>
                </c:pt>
              </c:numCache>
            </c:numRef>
          </c:val>
          <c:smooth val="0"/>
          <c:extLst>
            <c:ext xmlns:c16="http://schemas.microsoft.com/office/drawing/2014/chart" uri="{C3380CC4-5D6E-409C-BE32-E72D297353CC}">
              <c16:uniqueId val="{00000000-609A-4CCD-83DB-48964BBF97C9}"/>
            </c:ext>
          </c:extLst>
        </c:ser>
        <c:ser>
          <c:idx val="1"/>
          <c:order val="1"/>
          <c:tx>
            <c:strRef>
              <c:f>'HV 2'!$H$29</c:f>
              <c:strCache>
                <c:ptCount val="1"/>
                <c:pt idx="0">
                  <c:v>% Cumplimiento en la vigencia</c:v>
                </c:pt>
              </c:strCache>
            </c:strRef>
          </c:tx>
          <c:cat>
            <c:strRef>
              <c:f>'HV 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2'!$H$30:$H$41</c:f>
              <c:numCache>
                <c:formatCode>0.00%</c:formatCode>
                <c:ptCount val="12"/>
                <c:pt idx="0">
                  <c:v>0.50121951219512195</c:v>
                </c:pt>
                <c:pt idx="3">
                  <c:v>0.34534671532846717</c:v>
                </c:pt>
                <c:pt idx="6">
                  <c:v>0</c:v>
                </c:pt>
                <c:pt idx="9">
                  <c:v>0</c:v>
                </c:pt>
              </c:numCache>
            </c:numRef>
          </c:val>
          <c:smooth val="0"/>
          <c:extLst>
            <c:ext xmlns:c16="http://schemas.microsoft.com/office/drawing/2014/chart" uri="{C3380CC4-5D6E-409C-BE32-E72D297353CC}">
              <c16:uniqueId val="{00000001-609A-4CCD-83DB-48964BBF97C9}"/>
            </c:ext>
          </c:extLst>
        </c:ser>
        <c:dLbls>
          <c:showLegendKey val="0"/>
          <c:showVal val="0"/>
          <c:showCatName val="0"/>
          <c:showSerName val="0"/>
          <c:showPercent val="0"/>
          <c:showBubbleSize val="0"/>
        </c:dLbls>
        <c:marker val="1"/>
        <c:smooth val="0"/>
        <c:axId val="1877354688"/>
        <c:axId val="1"/>
      </c:lineChart>
      <c:catAx>
        <c:axId val="187735468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77354688"/>
        <c:crosses val="autoZero"/>
        <c:crossBetween val="between"/>
      </c:valAx>
    </c:plotArea>
    <c:legend>
      <c:legendPos val="r"/>
      <c:layout>
        <c:manualLayout>
          <c:xMode val="edge"/>
          <c:yMode val="edge"/>
          <c:x val="0.66025295970951614"/>
          <c:y val="0.27925482998835671"/>
          <c:w val="0.31468187863800257"/>
          <c:h val="0.34718173386221463"/>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3'!$J$29</c:f>
              <c:strCache>
                <c:ptCount val="1"/>
                <c:pt idx="0">
                  <c:v>% META  PROGRAMADA</c:v>
                </c:pt>
              </c:strCache>
            </c:strRef>
          </c:tx>
          <c:cat>
            <c:strRef>
              <c:f>'HV 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3'!$J$30:$J$41</c:f>
              <c:numCache>
                <c:formatCode>0%</c:formatCode>
                <c:ptCount val="12"/>
                <c:pt idx="0">
                  <c:v>1</c:v>
                </c:pt>
                <c:pt idx="3">
                  <c:v>1</c:v>
                </c:pt>
                <c:pt idx="6">
                  <c:v>1</c:v>
                </c:pt>
                <c:pt idx="9">
                  <c:v>1</c:v>
                </c:pt>
              </c:numCache>
            </c:numRef>
          </c:val>
          <c:smooth val="0"/>
          <c:extLst>
            <c:ext xmlns:c16="http://schemas.microsoft.com/office/drawing/2014/chart" uri="{C3380CC4-5D6E-409C-BE32-E72D297353CC}">
              <c16:uniqueId val="{00000000-1397-41D6-A82F-6A3DD307283B}"/>
            </c:ext>
          </c:extLst>
        </c:ser>
        <c:ser>
          <c:idx val="1"/>
          <c:order val="1"/>
          <c:tx>
            <c:strRef>
              <c:f>'HV 3'!$H$29</c:f>
              <c:strCache>
                <c:ptCount val="1"/>
                <c:pt idx="0">
                  <c:v>% Cumplimiento en la vigencia</c:v>
                </c:pt>
              </c:strCache>
            </c:strRef>
          </c:tx>
          <c:cat>
            <c:strRef>
              <c:f>'HV 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3'!$H$30:$H$41</c:f>
              <c:numCache>
                <c:formatCode>0.00%</c:formatCode>
                <c:ptCount val="12"/>
                <c:pt idx="0">
                  <c:v>0.282793867120954</c:v>
                </c:pt>
                <c:pt idx="3">
                  <c:v>0.61499148211243615</c:v>
                </c:pt>
                <c:pt idx="6">
                  <c:v>0</c:v>
                </c:pt>
                <c:pt idx="9">
                  <c:v>0</c:v>
                </c:pt>
              </c:numCache>
            </c:numRef>
          </c:val>
          <c:smooth val="0"/>
          <c:extLst>
            <c:ext xmlns:c16="http://schemas.microsoft.com/office/drawing/2014/chart" uri="{C3380CC4-5D6E-409C-BE32-E72D297353CC}">
              <c16:uniqueId val="{00000001-1397-41D6-A82F-6A3DD307283B}"/>
            </c:ext>
          </c:extLst>
        </c:ser>
        <c:dLbls>
          <c:showLegendKey val="0"/>
          <c:showVal val="0"/>
          <c:showCatName val="0"/>
          <c:showSerName val="0"/>
          <c:showPercent val="0"/>
          <c:showBubbleSize val="0"/>
        </c:dLbls>
        <c:marker val="1"/>
        <c:smooth val="0"/>
        <c:axId val="1883398208"/>
        <c:axId val="1"/>
      </c:lineChart>
      <c:catAx>
        <c:axId val="188339820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83398208"/>
        <c:crosses val="autoZero"/>
        <c:crossBetween val="between"/>
      </c:valAx>
    </c:plotArea>
    <c:legend>
      <c:legendPos val="r"/>
      <c:layout>
        <c:manualLayout>
          <c:xMode val="edge"/>
          <c:yMode val="edge"/>
          <c:x val="0.67431703079368599"/>
          <c:y val="0.26070876275600685"/>
          <c:w val="0.30458707626335435"/>
          <c:h val="0.35020581886723623"/>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'HV_4 MIPG'!$F$29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'HV_4 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'HV_4 MIPG'!$F$30:$F$41</c:f>
              <c:numCache>
                <c:formatCode>0%</c:formatCode>
                <c:ptCount val="12"/>
                <c:pt idx="0">
                  <c:v>1</c:v>
                </c:pt>
                <c:pt idx="3">
                  <c:v>1</c:v>
                </c:pt>
                <c:pt idx="6">
                  <c:v>1</c:v>
                </c:pt>
                <c:pt idx="9">
                  <c:v>1</c:v>
                </c:pt>
              </c:numCache>
            </c:numRef>
          </c:val>
          <c:smooth val="0"/>
          <c:extLst>
            <c:ext xmlns:c16="http://schemas.microsoft.com/office/drawing/2014/chart" uri="{C3380CC4-5D6E-409C-BE32-E72D297353CC}">
              <c16:uniqueId val="{00000007-B64F-4434-B14A-DD4EA704EFC6}"/>
            </c:ext>
          </c:extLst>
        </c:ser>
        <c:ser>
          <c:idx val="1"/>
          <c:order val="1"/>
          <c:tx>
            <c:strRef>
              <c:f>'HV_4 MIPG'!$D$29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'HV_4 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'HV_4 MIPG'!$D$30:$D$41</c:f>
              <c:numCache>
                <c:formatCode>0%</c:formatCode>
                <c:ptCount val="12"/>
                <c:pt idx="0">
                  <c:v>1</c:v>
                </c:pt>
              </c:numCache>
            </c:numRef>
          </c:val>
          <c:smooth val="0"/>
          <c:extLst>
            <c:ext xmlns:c16="http://schemas.microsoft.com/office/drawing/2014/chart" uri="{C3380CC4-5D6E-409C-BE32-E72D297353CC}">
              <c16:uniqueId val="{00000008-B64F-4434-B14A-DD4EA704EFC6}"/>
            </c:ext>
          </c:extLst>
        </c:ser>
        <c:dLbls>
          <c:showLegendKey val="0"/>
          <c:showVal val="0"/>
          <c:showCatName val="0"/>
          <c:showSerName val="0"/>
          <c:showPercent val="0"/>
          <c:showBubbleSize val="0"/>
        </c:dLbls>
        <c:marker val="1"/>
        <c:smooth val="0"/>
        <c:axId val="1325596512"/>
        <c:axId val="1325596928"/>
      </c:lineChart>
      <c:catAx>
        <c:axId val="132559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25596928"/>
        <c:crosses val="autoZero"/>
        <c:auto val="1"/>
        <c:lblAlgn val="ctr"/>
        <c:lblOffset val="100"/>
        <c:noMultiLvlLbl val="0"/>
      </c:catAx>
      <c:valAx>
        <c:axId val="1325596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25596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228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104775</xdr:rowOff>
    </xdr:from>
    <xdr:to>
      <xdr:col>1</xdr:col>
      <xdr:colOff>1457325</xdr:colOff>
      <xdr:row>3</xdr:row>
      <xdr:rowOff>285750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0669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295275</xdr:colOff>
      <xdr:row>0</xdr:row>
      <xdr:rowOff>0</xdr:rowOff>
    </xdr:from>
    <xdr:to>
      <xdr:col>1</xdr:col>
      <xdr:colOff>1295400</xdr:colOff>
      <xdr:row>3</xdr:row>
      <xdr:rowOff>142875</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8953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xdr:row>
      <xdr:rowOff>95250</xdr:rowOff>
    </xdr:from>
    <xdr:to>
      <xdr:col>1</xdr:col>
      <xdr:colOff>1102143</xdr:colOff>
      <xdr:row>4</xdr:row>
      <xdr:rowOff>142875</xdr:rowOff>
    </xdr:to>
    <xdr:pic>
      <xdr:nvPicPr>
        <xdr:cNvPr id="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266700" y="238125"/>
          <a:ext cx="959268"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714375</xdr:colOff>
      <xdr:row>43</xdr:row>
      <xdr:rowOff>180975</xdr:rowOff>
    </xdr:from>
    <xdr:to>
      <xdr:col>6</xdr:col>
      <xdr:colOff>1181100</xdr:colOff>
      <xdr:row>46</xdr:row>
      <xdr:rowOff>285750</xdr:rowOff>
    </xdr:to>
    <xdr:graphicFrame macro="">
      <xdr:nvGraphicFramePr>
        <xdr:cNvPr id="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23813</xdr:rowOff>
    </xdr:from>
    <xdr:to>
      <xdr:col>1</xdr:col>
      <xdr:colOff>1314450</xdr:colOff>
      <xdr:row>4</xdr:row>
      <xdr:rowOff>214313</xdr:rowOff>
    </xdr:to>
    <xdr:pic>
      <xdr:nvPicPr>
        <xdr:cNvPr id="7"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4813" y="95251"/>
          <a:ext cx="9810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38100</xdr:rowOff>
    </xdr:from>
    <xdr:to>
      <xdr:col>1</xdr:col>
      <xdr:colOff>1057275</xdr:colOff>
      <xdr:row>3</xdr:row>
      <xdr:rowOff>180975</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810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419100</xdr:colOff>
      <xdr:row>43</xdr:row>
      <xdr:rowOff>104775</xdr:rowOff>
    </xdr:from>
    <xdr:to>
      <xdr:col>6</xdr:col>
      <xdr:colOff>1247775</xdr:colOff>
      <xdr:row>47</xdr:row>
      <xdr:rowOff>371475</xdr:rowOff>
    </xdr:to>
    <xdr:graphicFrame macro="">
      <xdr:nvGraphicFramePr>
        <xdr:cNvPr id="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457200</xdr:colOff>
      <xdr:row>0</xdr:row>
      <xdr:rowOff>57150</xdr:rowOff>
    </xdr:from>
    <xdr:to>
      <xdr:col>1</xdr:col>
      <xdr:colOff>1447800</xdr:colOff>
      <xdr:row>3</xdr:row>
      <xdr:rowOff>200025</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715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276225</xdr:colOff>
      <xdr:row>43</xdr:row>
      <xdr:rowOff>152400</xdr:rowOff>
    </xdr:from>
    <xdr:to>
      <xdr:col>7</xdr:col>
      <xdr:colOff>114300</xdr:colOff>
      <xdr:row>47</xdr:row>
      <xdr:rowOff>590550</xdr:rowOff>
    </xdr:to>
    <xdr:graphicFrame macro="">
      <xdr:nvGraphicFramePr>
        <xdr:cNvPr id="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295275</xdr:colOff>
      <xdr:row>0</xdr:row>
      <xdr:rowOff>0</xdr:rowOff>
    </xdr:from>
    <xdr:to>
      <xdr:col>1</xdr:col>
      <xdr:colOff>1295400</xdr:colOff>
      <xdr:row>3</xdr:row>
      <xdr:rowOff>142875</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8953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964406</xdr:colOff>
      <xdr:row>43</xdr:row>
      <xdr:rowOff>57149</xdr:rowOff>
    </xdr:from>
    <xdr:to>
      <xdr:col>6</xdr:col>
      <xdr:colOff>1428750</xdr:colOff>
      <xdr:row>47</xdr:row>
      <xdr:rowOff>466724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
  <sheetViews>
    <sheetView showGridLines="0" tabSelected="1" zoomScale="60" zoomScaleNormal="60" zoomScaleSheetLayoutView="80" workbookViewId="0">
      <selection activeCell="G15" sqref="G15"/>
    </sheetView>
  </sheetViews>
  <sheetFormatPr baseColWidth="10" defaultRowHeight="15" x14ac:dyDescent="0.25"/>
  <cols>
    <col min="1" max="1" width="9.140625" style="55" customWidth="1"/>
    <col min="2" max="2" width="26.28515625" style="55" customWidth="1"/>
    <col min="3" max="3" width="28.140625" style="55" customWidth="1"/>
    <col min="4" max="4" width="24.5703125" style="55" customWidth="1"/>
    <col min="5" max="5" width="55" style="55" customWidth="1"/>
    <col min="6" max="6" width="31.140625" style="55" customWidth="1"/>
    <col min="7" max="7" width="35.140625" style="55" customWidth="1"/>
    <col min="8" max="19" width="13.28515625" style="55" customWidth="1"/>
    <col min="20" max="20" width="19.5703125" style="55" customWidth="1"/>
    <col min="21" max="21" width="24.140625" style="55" customWidth="1"/>
    <col min="22" max="22" width="25.85546875" style="55" customWidth="1"/>
    <col min="23" max="254" width="11.42578125" style="55"/>
    <col min="255" max="255" width="9.140625" style="55" customWidth="1"/>
    <col min="256" max="256" width="26.28515625" style="55" customWidth="1"/>
    <col min="257" max="257" width="28.140625" style="55" customWidth="1"/>
    <col min="258" max="258" width="31.7109375" style="55" customWidth="1"/>
    <col min="259" max="259" width="24.5703125" style="55" customWidth="1"/>
    <col min="260" max="260" width="55" style="55" customWidth="1"/>
    <col min="261" max="261" width="31.140625" style="55" customWidth="1"/>
    <col min="262" max="262" width="32.5703125" style="55" customWidth="1"/>
    <col min="263" max="263" width="35.140625" style="55" customWidth="1"/>
    <col min="264" max="275" width="0" style="55" hidden="1" customWidth="1"/>
    <col min="276" max="276" width="19.5703125" style="55" customWidth="1"/>
    <col min="277" max="277" width="24.140625" style="55" customWidth="1"/>
    <col min="278" max="278" width="25.85546875" style="55" customWidth="1"/>
    <col min="279" max="510" width="11.42578125" style="55"/>
    <col min="511" max="511" width="9.140625" style="55" customWidth="1"/>
    <col min="512" max="512" width="26.28515625" style="55" customWidth="1"/>
    <col min="513" max="513" width="28.140625" style="55" customWidth="1"/>
    <col min="514" max="514" width="31.7109375" style="55" customWidth="1"/>
    <col min="515" max="515" width="24.5703125" style="55" customWidth="1"/>
    <col min="516" max="516" width="55" style="55" customWidth="1"/>
    <col min="517" max="517" width="31.140625" style="55" customWidth="1"/>
    <col min="518" max="518" width="32.5703125" style="55" customWidth="1"/>
    <col min="519" max="519" width="35.140625" style="55" customWidth="1"/>
    <col min="520" max="531" width="0" style="55" hidden="1" customWidth="1"/>
    <col min="532" max="532" width="19.5703125" style="55" customWidth="1"/>
    <col min="533" max="533" width="24.140625" style="55" customWidth="1"/>
    <col min="534" max="534" width="25.85546875" style="55" customWidth="1"/>
    <col min="535" max="766" width="11.42578125" style="55"/>
    <col min="767" max="767" width="9.140625" style="55" customWidth="1"/>
    <col min="768" max="768" width="26.28515625" style="55" customWidth="1"/>
    <col min="769" max="769" width="28.140625" style="55" customWidth="1"/>
    <col min="770" max="770" width="31.7109375" style="55" customWidth="1"/>
    <col min="771" max="771" width="24.5703125" style="55" customWidth="1"/>
    <col min="772" max="772" width="55" style="55" customWidth="1"/>
    <col min="773" max="773" width="31.140625" style="55" customWidth="1"/>
    <col min="774" max="774" width="32.5703125" style="55" customWidth="1"/>
    <col min="775" max="775" width="35.140625" style="55" customWidth="1"/>
    <col min="776" max="787" width="0" style="55" hidden="1" customWidth="1"/>
    <col min="788" max="788" width="19.5703125" style="55" customWidth="1"/>
    <col min="789" max="789" width="24.140625" style="55" customWidth="1"/>
    <col min="790" max="790" width="25.85546875" style="55" customWidth="1"/>
    <col min="791" max="1022" width="11.42578125" style="55"/>
    <col min="1023" max="1023" width="9.140625" style="55" customWidth="1"/>
    <col min="1024" max="1024" width="26.28515625" style="55" customWidth="1"/>
    <col min="1025" max="1025" width="28.140625" style="55" customWidth="1"/>
    <col min="1026" max="1026" width="31.7109375" style="55" customWidth="1"/>
    <col min="1027" max="1027" width="24.5703125" style="55" customWidth="1"/>
    <col min="1028" max="1028" width="55" style="55" customWidth="1"/>
    <col min="1029" max="1029" width="31.140625" style="55" customWidth="1"/>
    <col min="1030" max="1030" width="32.5703125" style="55" customWidth="1"/>
    <col min="1031" max="1031" width="35.140625" style="55" customWidth="1"/>
    <col min="1032" max="1043" width="0" style="55" hidden="1" customWidth="1"/>
    <col min="1044" max="1044" width="19.5703125" style="55" customWidth="1"/>
    <col min="1045" max="1045" width="24.140625" style="55" customWidth="1"/>
    <col min="1046" max="1046" width="25.85546875" style="55" customWidth="1"/>
    <col min="1047" max="1278" width="11.42578125" style="55"/>
    <col min="1279" max="1279" width="9.140625" style="55" customWidth="1"/>
    <col min="1280" max="1280" width="26.28515625" style="55" customWidth="1"/>
    <col min="1281" max="1281" width="28.140625" style="55" customWidth="1"/>
    <col min="1282" max="1282" width="31.7109375" style="55" customWidth="1"/>
    <col min="1283" max="1283" width="24.5703125" style="55" customWidth="1"/>
    <col min="1284" max="1284" width="55" style="55" customWidth="1"/>
    <col min="1285" max="1285" width="31.140625" style="55" customWidth="1"/>
    <col min="1286" max="1286" width="32.5703125" style="55" customWidth="1"/>
    <col min="1287" max="1287" width="35.140625" style="55" customWidth="1"/>
    <col min="1288" max="1299" width="0" style="55" hidden="1" customWidth="1"/>
    <col min="1300" max="1300" width="19.5703125" style="55" customWidth="1"/>
    <col min="1301" max="1301" width="24.140625" style="55" customWidth="1"/>
    <col min="1302" max="1302" width="25.85546875" style="55" customWidth="1"/>
    <col min="1303" max="1534" width="11.42578125" style="55"/>
    <col min="1535" max="1535" width="9.140625" style="55" customWidth="1"/>
    <col min="1536" max="1536" width="26.28515625" style="55" customWidth="1"/>
    <col min="1537" max="1537" width="28.140625" style="55" customWidth="1"/>
    <col min="1538" max="1538" width="31.7109375" style="55" customWidth="1"/>
    <col min="1539" max="1539" width="24.5703125" style="55" customWidth="1"/>
    <col min="1540" max="1540" width="55" style="55" customWidth="1"/>
    <col min="1541" max="1541" width="31.140625" style="55" customWidth="1"/>
    <col min="1542" max="1542" width="32.5703125" style="55" customWidth="1"/>
    <col min="1543" max="1543" width="35.140625" style="55" customWidth="1"/>
    <col min="1544" max="1555" width="0" style="55" hidden="1" customWidth="1"/>
    <col min="1556" max="1556" width="19.5703125" style="55" customWidth="1"/>
    <col min="1557" max="1557" width="24.140625" style="55" customWidth="1"/>
    <col min="1558" max="1558" width="25.85546875" style="55" customWidth="1"/>
    <col min="1559" max="1790" width="11.42578125" style="55"/>
    <col min="1791" max="1791" width="9.140625" style="55" customWidth="1"/>
    <col min="1792" max="1792" width="26.28515625" style="55" customWidth="1"/>
    <col min="1793" max="1793" width="28.140625" style="55" customWidth="1"/>
    <col min="1794" max="1794" width="31.7109375" style="55" customWidth="1"/>
    <col min="1795" max="1795" width="24.5703125" style="55" customWidth="1"/>
    <col min="1796" max="1796" width="55" style="55" customWidth="1"/>
    <col min="1797" max="1797" width="31.140625" style="55" customWidth="1"/>
    <col min="1798" max="1798" width="32.5703125" style="55" customWidth="1"/>
    <col min="1799" max="1799" width="35.140625" style="55" customWidth="1"/>
    <col min="1800" max="1811" width="0" style="55" hidden="1" customWidth="1"/>
    <col min="1812" max="1812" width="19.5703125" style="55" customWidth="1"/>
    <col min="1813" max="1813" width="24.140625" style="55" customWidth="1"/>
    <col min="1814" max="1814" width="25.85546875" style="55" customWidth="1"/>
    <col min="1815" max="2046" width="11.42578125" style="55"/>
    <col min="2047" max="2047" width="9.140625" style="55" customWidth="1"/>
    <col min="2048" max="2048" width="26.28515625" style="55" customWidth="1"/>
    <col min="2049" max="2049" width="28.140625" style="55" customWidth="1"/>
    <col min="2050" max="2050" width="31.7109375" style="55" customWidth="1"/>
    <col min="2051" max="2051" width="24.5703125" style="55" customWidth="1"/>
    <col min="2052" max="2052" width="55" style="55" customWidth="1"/>
    <col min="2053" max="2053" width="31.140625" style="55" customWidth="1"/>
    <col min="2054" max="2054" width="32.5703125" style="55" customWidth="1"/>
    <col min="2055" max="2055" width="35.140625" style="55" customWidth="1"/>
    <col min="2056" max="2067" width="0" style="55" hidden="1" customWidth="1"/>
    <col min="2068" max="2068" width="19.5703125" style="55" customWidth="1"/>
    <col min="2069" max="2069" width="24.140625" style="55" customWidth="1"/>
    <col min="2070" max="2070" width="25.85546875" style="55" customWidth="1"/>
    <col min="2071" max="2302" width="11.42578125" style="55"/>
    <col min="2303" max="2303" width="9.140625" style="55" customWidth="1"/>
    <col min="2304" max="2304" width="26.28515625" style="55" customWidth="1"/>
    <col min="2305" max="2305" width="28.140625" style="55" customWidth="1"/>
    <col min="2306" max="2306" width="31.7109375" style="55" customWidth="1"/>
    <col min="2307" max="2307" width="24.5703125" style="55" customWidth="1"/>
    <col min="2308" max="2308" width="55" style="55" customWidth="1"/>
    <col min="2309" max="2309" width="31.140625" style="55" customWidth="1"/>
    <col min="2310" max="2310" width="32.5703125" style="55" customWidth="1"/>
    <col min="2311" max="2311" width="35.140625" style="55" customWidth="1"/>
    <col min="2312" max="2323" width="0" style="55" hidden="1" customWidth="1"/>
    <col min="2324" max="2324" width="19.5703125" style="55" customWidth="1"/>
    <col min="2325" max="2325" width="24.140625" style="55" customWidth="1"/>
    <col min="2326" max="2326" width="25.85546875" style="55" customWidth="1"/>
    <col min="2327" max="2558" width="11.42578125" style="55"/>
    <col min="2559" max="2559" width="9.140625" style="55" customWidth="1"/>
    <col min="2560" max="2560" width="26.28515625" style="55" customWidth="1"/>
    <col min="2561" max="2561" width="28.140625" style="55" customWidth="1"/>
    <col min="2562" max="2562" width="31.7109375" style="55" customWidth="1"/>
    <col min="2563" max="2563" width="24.5703125" style="55" customWidth="1"/>
    <col min="2564" max="2564" width="55" style="55" customWidth="1"/>
    <col min="2565" max="2565" width="31.140625" style="55" customWidth="1"/>
    <col min="2566" max="2566" width="32.5703125" style="55" customWidth="1"/>
    <col min="2567" max="2567" width="35.140625" style="55" customWidth="1"/>
    <col min="2568" max="2579" width="0" style="55" hidden="1" customWidth="1"/>
    <col min="2580" max="2580" width="19.5703125" style="55" customWidth="1"/>
    <col min="2581" max="2581" width="24.140625" style="55" customWidth="1"/>
    <col min="2582" max="2582" width="25.85546875" style="55" customWidth="1"/>
    <col min="2583" max="2814" width="11.42578125" style="55"/>
    <col min="2815" max="2815" width="9.140625" style="55" customWidth="1"/>
    <col min="2816" max="2816" width="26.28515625" style="55" customWidth="1"/>
    <col min="2817" max="2817" width="28.140625" style="55" customWidth="1"/>
    <col min="2818" max="2818" width="31.7109375" style="55" customWidth="1"/>
    <col min="2819" max="2819" width="24.5703125" style="55" customWidth="1"/>
    <col min="2820" max="2820" width="55" style="55" customWidth="1"/>
    <col min="2821" max="2821" width="31.140625" style="55" customWidth="1"/>
    <col min="2822" max="2822" width="32.5703125" style="55" customWidth="1"/>
    <col min="2823" max="2823" width="35.140625" style="55" customWidth="1"/>
    <col min="2824" max="2835" width="0" style="55" hidden="1" customWidth="1"/>
    <col min="2836" max="2836" width="19.5703125" style="55" customWidth="1"/>
    <col min="2837" max="2837" width="24.140625" style="55" customWidth="1"/>
    <col min="2838" max="2838" width="25.85546875" style="55" customWidth="1"/>
    <col min="2839" max="3070" width="11.42578125" style="55"/>
    <col min="3071" max="3071" width="9.140625" style="55" customWidth="1"/>
    <col min="3072" max="3072" width="26.28515625" style="55" customWidth="1"/>
    <col min="3073" max="3073" width="28.140625" style="55" customWidth="1"/>
    <col min="3074" max="3074" width="31.7109375" style="55" customWidth="1"/>
    <col min="3075" max="3075" width="24.5703125" style="55" customWidth="1"/>
    <col min="3076" max="3076" width="55" style="55" customWidth="1"/>
    <col min="3077" max="3077" width="31.140625" style="55" customWidth="1"/>
    <col min="3078" max="3078" width="32.5703125" style="55" customWidth="1"/>
    <col min="3079" max="3079" width="35.140625" style="55" customWidth="1"/>
    <col min="3080" max="3091" width="0" style="55" hidden="1" customWidth="1"/>
    <col min="3092" max="3092" width="19.5703125" style="55" customWidth="1"/>
    <col min="3093" max="3093" width="24.140625" style="55" customWidth="1"/>
    <col min="3094" max="3094" width="25.85546875" style="55" customWidth="1"/>
    <col min="3095" max="3326" width="11.42578125" style="55"/>
    <col min="3327" max="3327" width="9.140625" style="55" customWidth="1"/>
    <col min="3328" max="3328" width="26.28515625" style="55" customWidth="1"/>
    <col min="3329" max="3329" width="28.140625" style="55" customWidth="1"/>
    <col min="3330" max="3330" width="31.7109375" style="55" customWidth="1"/>
    <col min="3331" max="3331" width="24.5703125" style="55" customWidth="1"/>
    <col min="3332" max="3332" width="55" style="55" customWidth="1"/>
    <col min="3333" max="3333" width="31.140625" style="55" customWidth="1"/>
    <col min="3334" max="3334" width="32.5703125" style="55" customWidth="1"/>
    <col min="3335" max="3335" width="35.140625" style="55" customWidth="1"/>
    <col min="3336" max="3347" width="0" style="55" hidden="1" customWidth="1"/>
    <col min="3348" max="3348" width="19.5703125" style="55" customWidth="1"/>
    <col min="3349" max="3349" width="24.140625" style="55" customWidth="1"/>
    <col min="3350" max="3350" width="25.85546875" style="55" customWidth="1"/>
    <col min="3351" max="3582" width="11.42578125" style="55"/>
    <col min="3583" max="3583" width="9.140625" style="55" customWidth="1"/>
    <col min="3584" max="3584" width="26.28515625" style="55" customWidth="1"/>
    <col min="3585" max="3585" width="28.140625" style="55" customWidth="1"/>
    <col min="3586" max="3586" width="31.7109375" style="55" customWidth="1"/>
    <col min="3587" max="3587" width="24.5703125" style="55" customWidth="1"/>
    <col min="3588" max="3588" width="55" style="55" customWidth="1"/>
    <col min="3589" max="3589" width="31.140625" style="55" customWidth="1"/>
    <col min="3590" max="3590" width="32.5703125" style="55" customWidth="1"/>
    <col min="3591" max="3591" width="35.140625" style="55" customWidth="1"/>
    <col min="3592" max="3603" width="0" style="55" hidden="1" customWidth="1"/>
    <col min="3604" max="3604" width="19.5703125" style="55" customWidth="1"/>
    <col min="3605" max="3605" width="24.140625" style="55" customWidth="1"/>
    <col min="3606" max="3606" width="25.85546875" style="55" customWidth="1"/>
    <col min="3607" max="3838" width="11.42578125" style="55"/>
    <col min="3839" max="3839" width="9.140625" style="55" customWidth="1"/>
    <col min="3840" max="3840" width="26.28515625" style="55" customWidth="1"/>
    <col min="3841" max="3841" width="28.140625" style="55" customWidth="1"/>
    <col min="3842" max="3842" width="31.7109375" style="55" customWidth="1"/>
    <col min="3843" max="3843" width="24.5703125" style="55" customWidth="1"/>
    <col min="3844" max="3844" width="55" style="55" customWidth="1"/>
    <col min="3845" max="3845" width="31.140625" style="55" customWidth="1"/>
    <col min="3846" max="3846" width="32.5703125" style="55" customWidth="1"/>
    <col min="3847" max="3847" width="35.140625" style="55" customWidth="1"/>
    <col min="3848" max="3859" width="0" style="55" hidden="1" customWidth="1"/>
    <col min="3860" max="3860" width="19.5703125" style="55" customWidth="1"/>
    <col min="3861" max="3861" width="24.140625" style="55" customWidth="1"/>
    <col min="3862" max="3862" width="25.85546875" style="55" customWidth="1"/>
    <col min="3863" max="4094" width="11.42578125" style="55"/>
    <col min="4095" max="4095" width="9.140625" style="55" customWidth="1"/>
    <col min="4096" max="4096" width="26.28515625" style="55" customWidth="1"/>
    <col min="4097" max="4097" width="28.140625" style="55" customWidth="1"/>
    <col min="4098" max="4098" width="31.7109375" style="55" customWidth="1"/>
    <col min="4099" max="4099" width="24.5703125" style="55" customWidth="1"/>
    <col min="4100" max="4100" width="55" style="55" customWidth="1"/>
    <col min="4101" max="4101" width="31.140625" style="55" customWidth="1"/>
    <col min="4102" max="4102" width="32.5703125" style="55" customWidth="1"/>
    <col min="4103" max="4103" width="35.140625" style="55" customWidth="1"/>
    <col min="4104" max="4115" width="0" style="55" hidden="1" customWidth="1"/>
    <col min="4116" max="4116" width="19.5703125" style="55" customWidth="1"/>
    <col min="4117" max="4117" width="24.140625" style="55" customWidth="1"/>
    <col min="4118" max="4118" width="25.85546875" style="55" customWidth="1"/>
    <col min="4119" max="4350" width="11.42578125" style="55"/>
    <col min="4351" max="4351" width="9.140625" style="55" customWidth="1"/>
    <col min="4352" max="4352" width="26.28515625" style="55" customWidth="1"/>
    <col min="4353" max="4353" width="28.140625" style="55" customWidth="1"/>
    <col min="4354" max="4354" width="31.7109375" style="55" customWidth="1"/>
    <col min="4355" max="4355" width="24.5703125" style="55" customWidth="1"/>
    <col min="4356" max="4356" width="55" style="55" customWidth="1"/>
    <col min="4357" max="4357" width="31.140625" style="55" customWidth="1"/>
    <col min="4358" max="4358" width="32.5703125" style="55" customWidth="1"/>
    <col min="4359" max="4359" width="35.140625" style="55" customWidth="1"/>
    <col min="4360" max="4371" width="0" style="55" hidden="1" customWidth="1"/>
    <col min="4372" max="4372" width="19.5703125" style="55" customWidth="1"/>
    <col min="4373" max="4373" width="24.140625" style="55" customWidth="1"/>
    <col min="4374" max="4374" width="25.85546875" style="55" customWidth="1"/>
    <col min="4375" max="4606" width="11.42578125" style="55"/>
    <col min="4607" max="4607" width="9.140625" style="55" customWidth="1"/>
    <col min="4608" max="4608" width="26.28515625" style="55" customWidth="1"/>
    <col min="4609" max="4609" width="28.140625" style="55" customWidth="1"/>
    <col min="4610" max="4610" width="31.7109375" style="55" customWidth="1"/>
    <col min="4611" max="4611" width="24.5703125" style="55" customWidth="1"/>
    <col min="4612" max="4612" width="55" style="55" customWidth="1"/>
    <col min="4613" max="4613" width="31.140625" style="55" customWidth="1"/>
    <col min="4614" max="4614" width="32.5703125" style="55" customWidth="1"/>
    <col min="4615" max="4615" width="35.140625" style="55" customWidth="1"/>
    <col min="4616" max="4627" width="0" style="55" hidden="1" customWidth="1"/>
    <col min="4628" max="4628" width="19.5703125" style="55" customWidth="1"/>
    <col min="4629" max="4629" width="24.140625" style="55" customWidth="1"/>
    <col min="4630" max="4630" width="25.85546875" style="55" customWidth="1"/>
    <col min="4631" max="4862" width="11.42578125" style="55"/>
    <col min="4863" max="4863" width="9.140625" style="55" customWidth="1"/>
    <col min="4864" max="4864" width="26.28515625" style="55" customWidth="1"/>
    <col min="4865" max="4865" width="28.140625" style="55" customWidth="1"/>
    <col min="4866" max="4866" width="31.7109375" style="55" customWidth="1"/>
    <col min="4867" max="4867" width="24.5703125" style="55" customWidth="1"/>
    <col min="4868" max="4868" width="55" style="55" customWidth="1"/>
    <col min="4869" max="4869" width="31.140625" style="55" customWidth="1"/>
    <col min="4870" max="4870" width="32.5703125" style="55" customWidth="1"/>
    <col min="4871" max="4871" width="35.140625" style="55" customWidth="1"/>
    <col min="4872" max="4883" width="0" style="55" hidden="1" customWidth="1"/>
    <col min="4884" max="4884" width="19.5703125" style="55" customWidth="1"/>
    <col min="4885" max="4885" width="24.140625" style="55" customWidth="1"/>
    <col min="4886" max="4886" width="25.85546875" style="55" customWidth="1"/>
    <col min="4887" max="5118" width="11.42578125" style="55"/>
    <col min="5119" max="5119" width="9.140625" style="55" customWidth="1"/>
    <col min="5120" max="5120" width="26.28515625" style="55" customWidth="1"/>
    <col min="5121" max="5121" width="28.140625" style="55" customWidth="1"/>
    <col min="5122" max="5122" width="31.7109375" style="55" customWidth="1"/>
    <col min="5123" max="5123" width="24.5703125" style="55" customWidth="1"/>
    <col min="5124" max="5124" width="55" style="55" customWidth="1"/>
    <col min="5125" max="5125" width="31.140625" style="55" customWidth="1"/>
    <col min="5126" max="5126" width="32.5703125" style="55" customWidth="1"/>
    <col min="5127" max="5127" width="35.140625" style="55" customWidth="1"/>
    <col min="5128" max="5139" width="0" style="55" hidden="1" customWidth="1"/>
    <col min="5140" max="5140" width="19.5703125" style="55" customWidth="1"/>
    <col min="5141" max="5141" width="24.140625" style="55" customWidth="1"/>
    <col min="5142" max="5142" width="25.85546875" style="55" customWidth="1"/>
    <col min="5143" max="5374" width="11.42578125" style="55"/>
    <col min="5375" max="5375" width="9.140625" style="55" customWidth="1"/>
    <col min="5376" max="5376" width="26.28515625" style="55" customWidth="1"/>
    <col min="5377" max="5377" width="28.140625" style="55" customWidth="1"/>
    <col min="5378" max="5378" width="31.7109375" style="55" customWidth="1"/>
    <col min="5379" max="5379" width="24.5703125" style="55" customWidth="1"/>
    <col min="5380" max="5380" width="55" style="55" customWidth="1"/>
    <col min="5381" max="5381" width="31.140625" style="55" customWidth="1"/>
    <col min="5382" max="5382" width="32.5703125" style="55" customWidth="1"/>
    <col min="5383" max="5383" width="35.140625" style="55" customWidth="1"/>
    <col min="5384" max="5395" width="0" style="55" hidden="1" customWidth="1"/>
    <col min="5396" max="5396" width="19.5703125" style="55" customWidth="1"/>
    <col min="5397" max="5397" width="24.140625" style="55" customWidth="1"/>
    <col min="5398" max="5398" width="25.85546875" style="55" customWidth="1"/>
    <col min="5399" max="5630" width="11.42578125" style="55"/>
    <col min="5631" max="5631" width="9.140625" style="55" customWidth="1"/>
    <col min="5632" max="5632" width="26.28515625" style="55" customWidth="1"/>
    <col min="5633" max="5633" width="28.140625" style="55" customWidth="1"/>
    <col min="5634" max="5634" width="31.7109375" style="55" customWidth="1"/>
    <col min="5635" max="5635" width="24.5703125" style="55" customWidth="1"/>
    <col min="5636" max="5636" width="55" style="55" customWidth="1"/>
    <col min="5637" max="5637" width="31.140625" style="55" customWidth="1"/>
    <col min="5638" max="5638" width="32.5703125" style="55" customWidth="1"/>
    <col min="5639" max="5639" width="35.140625" style="55" customWidth="1"/>
    <col min="5640" max="5651" width="0" style="55" hidden="1" customWidth="1"/>
    <col min="5652" max="5652" width="19.5703125" style="55" customWidth="1"/>
    <col min="5653" max="5653" width="24.140625" style="55" customWidth="1"/>
    <col min="5654" max="5654" width="25.85546875" style="55" customWidth="1"/>
    <col min="5655" max="5886" width="11.42578125" style="55"/>
    <col min="5887" max="5887" width="9.140625" style="55" customWidth="1"/>
    <col min="5888" max="5888" width="26.28515625" style="55" customWidth="1"/>
    <col min="5889" max="5889" width="28.140625" style="55" customWidth="1"/>
    <col min="5890" max="5890" width="31.7109375" style="55" customWidth="1"/>
    <col min="5891" max="5891" width="24.5703125" style="55" customWidth="1"/>
    <col min="5892" max="5892" width="55" style="55" customWidth="1"/>
    <col min="5893" max="5893" width="31.140625" style="55" customWidth="1"/>
    <col min="5894" max="5894" width="32.5703125" style="55" customWidth="1"/>
    <col min="5895" max="5895" width="35.140625" style="55" customWidth="1"/>
    <col min="5896" max="5907" width="0" style="55" hidden="1" customWidth="1"/>
    <col min="5908" max="5908" width="19.5703125" style="55" customWidth="1"/>
    <col min="5909" max="5909" width="24.140625" style="55" customWidth="1"/>
    <col min="5910" max="5910" width="25.85546875" style="55" customWidth="1"/>
    <col min="5911" max="6142" width="11.42578125" style="55"/>
    <col min="6143" max="6143" width="9.140625" style="55" customWidth="1"/>
    <col min="6144" max="6144" width="26.28515625" style="55" customWidth="1"/>
    <col min="6145" max="6145" width="28.140625" style="55" customWidth="1"/>
    <col min="6146" max="6146" width="31.7109375" style="55" customWidth="1"/>
    <col min="6147" max="6147" width="24.5703125" style="55" customWidth="1"/>
    <col min="6148" max="6148" width="55" style="55" customWidth="1"/>
    <col min="6149" max="6149" width="31.140625" style="55" customWidth="1"/>
    <col min="6150" max="6150" width="32.5703125" style="55" customWidth="1"/>
    <col min="6151" max="6151" width="35.140625" style="55" customWidth="1"/>
    <col min="6152" max="6163" width="0" style="55" hidden="1" customWidth="1"/>
    <col min="6164" max="6164" width="19.5703125" style="55" customWidth="1"/>
    <col min="6165" max="6165" width="24.140625" style="55" customWidth="1"/>
    <col min="6166" max="6166" width="25.85546875" style="55" customWidth="1"/>
    <col min="6167" max="6398" width="11.42578125" style="55"/>
    <col min="6399" max="6399" width="9.140625" style="55" customWidth="1"/>
    <col min="6400" max="6400" width="26.28515625" style="55" customWidth="1"/>
    <col min="6401" max="6401" width="28.140625" style="55" customWidth="1"/>
    <col min="6402" max="6402" width="31.7109375" style="55" customWidth="1"/>
    <col min="6403" max="6403" width="24.5703125" style="55" customWidth="1"/>
    <col min="6404" max="6404" width="55" style="55" customWidth="1"/>
    <col min="6405" max="6405" width="31.140625" style="55" customWidth="1"/>
    <col min="6406" max="6406" width="32.5703125" style="55" customWidth="1"/>
    <col min="6407" max="6407" width="35.140625" style="55" customWidth="1"/>
    <col min="6408" max="6419" width="0" style="55" hidden="1" customWidth="1"/>
    <col min="6420" max="6420" width="19.5703125" style="55" customWidth="1"/>
    <col min="6421" max="6421" width="24.140625" style="55" customWidth="1"/>
    <col min="6422" max="6422" width="25.85546875" style="55" customWidth="1"/>
    <col min="6423" max="6654" width="11.42578125" style="55"/>
    <col min="6655" max="6655" width="9.140625" style="55" customWidth="1"/>
    <col min="6656" max="6656" width="26.28515625" style="55" customWidth="1"/>
    <col min="6657" max="6657" width="28.140625" style="55" customWidth="1"/>
    <col min="6658" max="6658" width="31.7109375" style="55" customWidth="1"/>
    <col min="6659" max="6659" width="24.5703125" style="55" customWidth="1"/>
    <col min="6660" max="6660" width="55" style="55" customWidth="1"/>
    <col min="6661" max="6661" width="31.140625" style="55" customWidth="1"/>
    <col min="6662" max="6662" width="32.5703125" style="55" customWidth="1"/>
    <col min="6663" max="6663" width="35.140625" style="55" customWidth="1"/>
    <col min="6664" max="6675" width="0" style="55" hidden="1" customWidth="1"/>
    <col min="6676" max="6676" width="19.5703125" style="55" customWidth="1"/>
    <col min="6677" max="6677" width="24.140625" style="55" customWidth="1"/>
    <col min="6678" max="6678" width="25.85546875" style="55" customWidth="1"/>
    <col min="6679" max="6910" width="11.42578125" style="55"/>
    <col min="6911" max="6911" width="9.140625" style="55" customWidth="1"/>
    <col min="6912" max="6912" width="26.28515625" style="55" customWidth="1"/>
    <col min="6913" max="6913" width="28.140625" style="55" customWidth="1"/>
    <col min="6914" max="6914" width="31.7109375" style="55" customWidth="1"/>
    <col min="6915" max="6915" width="24.5703125" style="55" customWidth="1"/>
    <col min="6916" max="6916" width="55" style="55" customWidth="1"/>
    <col min="6917" max="6917" width="31.140625" style="55" customWidth="1"/>
    <col min="6918" max="6918" width="32.5703125" style="55" customWidth="1"/>
    <col min="6919" max="6919" width="35.140625" style="55" customWidth="1"/>
    <col min="6920" max="6931" width="0" style="55" hidden="1" customWidth="1"/>
    <col min="6932" max="6932" width="19.5703125" style="55" customWidth="1"/>
    <col min="6933" max="6933" width="24.140625" style="55" customWidth="1"/>
    <col min="6934" max="6934" width="25.85546875" style="55" customWidth="1"/>
    <col min="6935" max="7166" width="11.42578125" style="55"/>
    <col min="7167" max="7167" width="9.140625" style="55" customWidth="1"/>
    <col min="7168" max="7168" width="26.28515625" style="55" customWidth="1"/>
    <col min="7169" max="7169" width="28.140625" style="55" customWidth="1"/>
    <col min="7170" max="7170" width="31.7109375" style="55" customWidth="1"/>
    <col min="7171" max="7171" width="24.5703125" style="55" customWidth="1"/>
    <col min="7172" max="7172" width="55" style="55" customWidth="1"/>
    <col min="7173" max="7173" width="31.140625" style="55" customWidth="1"/>
    <col min="7174" max="7174" width="32.5703125" style="55" customWidth="1"/>
    <col min="7175" max="7175" width="35.140625" style="55" customWidth="1"/>
    <col min="7176" max="7187" width="0" style="55" hidden="1" customWidth="1"/>
    <col min="7188" max="7188" width="19.5703125" style="55" customWidth="1"/>
    <col min="7189" max="7189" width="24.140625" style="55" customWidth="1"/>
    <col min="7190" max="7190" width="25.85546875" style="55" customWidth="1"/>
    <col min="7191" max="7422" width="11.42578125" style="55"/>
    <col min="7423" max="7423" width="9.140625" style="55" customWidth="1"/>
    <col min="7424" max="7424" width="26.28515625" style="55" customWidth="1"/>
    <col min="7425" max="7425" width="28.140625" style="55" customWidth="1"/>
    <col min="7426" max="7426" width="31.7109375" style="55" customWidth="1"/>
    <col min="7427" max="7427" width="24.5703125" style="55" customWidth="1"/>
    <col min="7428" max="7428" width="55" style="55" customWidth="1"/>
    <col min="7429" max="7429" width="31.140625" style="55" customWidth="1"/>
    <col min="7430" max="7430" width="32.5703125" style="55" customWidth="1"/>
    <col min="7431" max="7431" width="35.140625" style="55" customWidth="1"/>
    <col min="7432" max="7443" width="0" style="55" hidden="1" customWidth="1"/>
    <col min="7444" max="7444" width="19.5703125" style="55" customWidth="1"/>
    <col min="7445" max="7445" width="24.140625" style="55" customWidth="1"/>
    <col min="7446" max="7446" width="25.85546875" style="55" customWidth="1"/>
    <col min="7447" max="7678" width="11.42578125" style="55"/>
    <col min="7679" max="7679" width="9.140625" style="55" customWidth="1"/>
    <col min="7680" max="7680" width="26.28515625" style="55" customWidth="1"/>
    <col min="7681" max="7681" width="28.140625" style="55" customWidth="1"/>
    <col min="7682" max="7682" width="31.7109375" style="55" customWidth="1"/>
    <col min="7683" max="7683" width="24.5703125" style="55" customWidth="1"/>
    <col min="7684" max="7684" width="55" style="55" customWidth="1"/>
    <col min="7685" max="7685" width="31.140625" style="55" customWidth="1"/>
    <col min="7686" max="7686" width="32.5703125" style="55" customWidth="1"/>
    <col min="7687" max="7687" width="35.140625" style="55" customWidth="1"/>
    <col min="7688" max="7699" width="0" style="55" hidden="1" customWidth="1"/>
    <col min="7700" max="7700" width="19.5703125" style="55" customWidth="1"/>
    <col min="7701" max="7701" width="24.140625" style="55" customWidth="1"/>
    <col min="7702" max="7702" width="25.85546875" style="55" customWidth="1"/>
    <col min="7703" max="7934" width="11.42578125" style="55"/>
    <col min="7935" max="7935" width="9.140625" style="55" customWidth="1"/>
    <col min="7936" max="7936" width="26.28515625" style="55" customWidth="1"/>
    <col min="7937" max="7937" width="28.140625" style="55" customWidth="1"/>
    <col min="7938" max="7938" width="31.7109375" style="55" customWidth="1"/>
    <col min="7939" max="7939" width="24.5703125" style="55" customWidth="1"/>
    <col min="7940" max="7940" width="55" style="55" customWidth="1"/>
    <col min="7941" max="7941" width="31.140625" style="55" customWidth="1"/>
    <col min="7942" max="7942" width="32.5703125" style="55" customWidth="1"/>
    <col min="7943" max="7943" width="35.140625" style="55" customWidth="1"/>
    <col min="7944" max="7955" width="0" style="55" hidden="1" customWidth="1"/>
    <col min="7956" max="7956" width="19.5703125" style="55" customWidth="1"/>
    <col min="7957" max="7957" width="24.140625" style="55" customWidth="1"/>
    <col min="7958" max="7958" width="25.85546875" style="55" customWidth="1"/>
    <col min="7959" max="8190" width="11.42578125" style="55"/>
    <col min="8191" max="8191" width="9.140625" style="55" customWidth="1"/>
    <col min="8192" max="8192" width="26.28515625" style="55" customWidth="1"/>
    <col min="8193" max="8193" width="28.140625" style="55" customWidth="1"/>
    <col min="8194" max="8194" width="31.7109375" style="55" customWidth="1"/>
    <col min="8195" max="8195" width="24.5703125" style="55" customWidth="1"/>
    <col min="8196" max="8196" width="55" style="55" customWidth="1"/>
    <col min="8197" max="8197" width="31.140625" style="55" customWidth="1"/>
    <col min="8198" max="8198" width="32.5703125" style="55" customWidth="1"/>
    <col min="8199" max="8199" width="35.140625" style="55" customWidth="1"/>
    <col min="8200" max="8211" width="0" style="55" hidden="1" customWidth="1"/>
    <col min="8212" max="8212" width="19.5703125" style="55" customWidth="1"/>
    <col min="8213" max="8213" width="24.140625" style="55" customWidth="1"/>
    <col min="8214" max="8214" width="25.85546875" style="55" customWidth="1"/>
    <col min="8215" max="8446" width="11.42578125" style="55"/>
    <col min="8447" max="8447" width="9.140625" style="55" customWidth="1"/>
    <col min="8448" max="8448" width="26.28515625" style="55" customWidth="1"/>
    <col min="8449" max="8449" width="28.140625" style="55" customWidth="1"/>
    <col min="8450" max="8450" width="31.7109375" style="55" customWidth="1"/>
    <col min="8451" max="8451" width="24.5703125" style="55" customWidth="1"/>
    <col min="8452" max="8452" width="55" style="55" customWidth="1"/>
    <col min="8453" max="8453" width="31.140625" style="55" customWidth="1"/>
    <col min="8454" max="8454" width="32.5703125" style="55" customWidth="1"/>
    <col min="8455" max="8455" width="35.140625" style="55" customWidth="1"/>
    <col min="8456" max="8467" width="0" style="55" hidden="1" customWidth="1"/>
    <col min="8468" max="8468" width="19.5703125" style="55" customWidth="1"/>
    <col min="8469" max="8469" width="24.140625" style="55" customWidth="1"/>
    <col min="8470" max="8470" width="25.85546875" style="55" customWidth="1"/>
    <col min="8471" max="8702" width="11.42578125" style="55"/>
    <col min="8703" max="8703" width="9.140625" style="55" customWidth="1"/>
    <col min="8704" max="8704" width="26.28515625" style="55" customWidth="1"/>
    <col min="8705" max="8705" width="28.140625" style="55" customWidth="1"/>
    <col min="8706" max="8706" width="31.7109375" style="55" customWidth="1"/>
    <col min="8707" max="8707" width="24.5703125" style="55" customWidth="1"/>
    <col min="8708" max="8708" width="55" style="55" customWidth="1"/>
    <col min="8709" max="8709" width="31.140625" style="55" customWidth="1"/>
    <col min="8710" max="8710" width="32.5703125" style="55" customWidth="1"/>
    <col min="8711" max="8711" width="35.140625" style="55" customWidth="1"/>
    <col min="8712" max="8723" width="0" style="55" hidden="1" customWidth="1"/>
    <col min="8724" max="8724" width="19.5703125" style="55" customWidth="1"/>
    <col min="8725" max="8725" width="24.140625" style="55" customWidth="1"/>
    <col min="8726" max="8726" width="25.85546875" style="55" customWidth="1"/>
    <col min="8727" max="8958" width="11.42578125" style="55"/>
    <col min="8959" max="8959" width="9.140625" style="55" customWidth="1"/>
    <col min="8960" max="8960" width="26.28515625" style="55" customWidth="1"/>
    <col min="8961" max="8961" width="28.140625" style="55" customWidth="1"/>
    <col min="8962" max="8962" width="31.7109375" style="55" customWidth="1"/>
    <col min="8963" max="8963" width="24.5703125" style="55" customWidth="1"/>
    <col min="8964" max="8964" width="55" style="55" customWidth="1"/>
    <col min="8965" max="8965" width="31.140625" style="55" customWidth="1"/>
    <col min="8966" max="8966" width="32.5703125" style="55" customWidth="1"/>
    <col min="8967" max="8967" width="35.140625" style="55" customWidth="1"/>
    <col min="8968" max="8979" width="0" style="55" hidden="1" customWidth="1"/>
    <col min="8980" max="8980" width="19.5703125" style="55" customWidth="1"/>
    <col min="8981" max="8981" width="24.140625" style="55" customWidth="1"/>
    <col min="8982" max="8982" width="25.85546875" style="55" customWidth="1"/>
    <col min="8983" max="9214" width="11.42578125" style="55"/>
    <col min="9215" max="9215" width="9.140625" style="55" customWidth="1"/>
    <col min="9216" max="9216" width="26.28515625" style="55" customWidth="1"/>
    <col min="9217" max="9217" width="28.140625" style="55" customWidth="1"/>
    <col min="9218" max="9218" width="31.7109375" style="55" customWidth="1"/>
    <col min="9219" max="9219" width="24.5703125" style="55" customWidth="1"/>
    <col min="9220" max="9220" width="55" style="55" customWidth="1"/>
    <col min="9221" max="9221" width="31.140625" style="55" customWidth="1"/>
    <col min="9222" max="9222" width="32.5703125" style="55" customWidth="1"/>
    <col min="9223" max="9223" width="35.140625" style="55" customWidth="1"/>
    <col min="9224" max="9235" width="0" style="55" hidden="1" customWidth="1"/>
    <col min="9236" max="9236" width="19.5703125" style="55" customWidth="1"/>
    <col min="9237" max="9237" width="24.140625" style="55" customWidth="1"/>
    <col min="9238" max="9238" width="25.85546875" style="55" customWidth="1"/>
    <col min="9239" max="9470" width="11.42578125" style="55"/>
    <col min="9471" max="9471" width="9.140625" style="55" customWidth="1"/>
    <col min="9472" max="9472" width="26.28515625" style="55" customWidth="1"/>
    <col min="9473" max="9473" width="28.140625" style="55" customWidth="1"/>
    <col min="9474" max="9474" width="31.7109375" style="55" customWidth="1"/>
    <col min="9475" max="9475" width="24.5703125" style="55" customWidth="1"/>
    <col min="9476" max="9476" width="55" style="55" customWidth="1"/>
    <col min="9477" max="9477" width="31.140625" style="55" customWidth="1"/>
    <col min="9478" max="9478" width="32.5703125" style="55" customWidth="1"/>
    <col min="9479" max="9479" width="35.140625" style="55" customWidth="1"/>
    <col min="9480" max="9491" width="0" style="55" hidden="1" customWidth="1"/>
    <col min="9492" max="9492" width="19.5703125" style="55" customWidth="1"/>
    <col min="9493" max="9493" width="24.140625" style="55" customWidth="1"/>
    <col min="9494" max="9494" width="25.85546875" style="55" customWidth="1"/>
    <col min="9495" max="9726" width="11.42578125" style="55"/>
    <col min="9727" max="9727" width="9.140625" style="55" customWidth="1"/>
    <col min="9728" max="9728" width="26.28515625" style="55" customWidth="1"/>
    <col min="9729" max="9729" width="28.140625" style="55" customWidth="1"/>
    <col min="9730" max="9730" width="31.7109375" style="55" customWidth="1"/>
    <col min="9731" max="9731" width="24.5703125" style="55" customWidth="1"/>
    <col min="9732" max="9732" width="55" style="55" customWidth="1"/>
    <col min="9733" max="9733" width="31.140625" style="55" customWidth="1"/>
    <col min="9734" max="9734" width="32.5703125" style="55" customWidth="1"/>
    <col min="9735" max="9735" width="35.140625" style="55" customWidth="1"/>
    <col min="9736" max="9747" width="0" style="55" hidden="1" customWidth="1"/>
    <col min="9748" max="9748" width="19.5703125" style="55" customWidth="1"/>
    <col min="9749" max="9749" width="24.140625" style="55" customWidth="1"/>
    <col min="9750" max="9750" width="25.85546875" style="55" customWidth="1"/>
    <col min="9751" max="9982" width="11.42578125" style="55"/>
    <col min="9983" max="9983" width="9.140625" style="55" customWidth="1"/>
    <col min="9984" max="9984" width="26.28515625" style="55" customWidth="1"/>
    <col min="9985" max="9985" width="28.140625" style="55" customWidth="1"/>
    <col min="9986" max="9986" width="31.7109375" style="55" customWidth="1"/>
    <col min="9987" max="9987" width="24.5703125" style="55" customWidth="1"/>
    <col min="9988" max="9988" width="55" style="55" customWidth="1"/>
    <col min="9989" max="9989" width="31.140625" style="55" customWidth="1"/>
    <col min="9990" max="9990" width="32.5703125" style="55" customWidth="1"/>
    <col min="9991" max="9991" width="35.140625" style="55" customWidth="1"/>
    <col min="9992" max="10003" width="0" style="55" hidden="1" customWidth="1"/>
    <col min="10004" max="10004" width="19.5703125" style="55" customWidth="1"/>
    <col min="10005" max="10005" width="24.140625" style="55" customWidth="1"/>
    <col min="10006" max="10006" width="25.85546875" style="55" customWidth="1"/>
    <col min="10007" max="10238" width="11.42578125" style="55"/>
    <col min="10239" max="10239" width="9.140625" style="55" customWidth="1"/>
    <col min="10240" max="10240" width="26.28515625" style="55" customWidth="1"/>
    <col min="10241" max="10241" width="28.140625" style="55" customWidth="1"/>
    <col min="10242" max="10242" width="31.7109375" style="55" customWidth="1"/>
    <col min="10243" max="10243" width="24.5703125" style="55" customWidth="1"/>
    <col min="10244" max="10244" width="55" style="55" customWidth="1"/>
    <col min="10245" max="10245" width="31.140625" style="55" customWidth="1"/>
    <col min="10246" max="10246" width="32.5703125" style="55" customWidth="1"/>
    <col min="10247" max="10247" width="35.140625" style="55" customWidth="1"/>
    <col min="10248" max="10259" width="0" style="55" hidden="1" customWidth="1"/>
    <col min="10260" max="10260" width="19.5703125" style="55" customWidth="1"/>
    <col min="10261" max="10261" width="24.140625" style="55" customWidth="1"/>
    <col min="10262" max="10262" width="25.85546875" style="55" customWidth="1"/>
    <col min="10263" max="10494" width="11.42578125" style="55"/>
    <col min="10495" max="10495" width="9.140625" style="55" customWidth="1"/>
    <col min="10496" max="10496" width="26.28515625" style="55" customWidth="1"/>
    <col min="10497" max="10497" width="28.140625" style="55" customWidth="1"/>
    <col min="10498" max="10498" width="31.7109375" style="55" customWidth="1"/>
    <col min="10499" max="10499" width="24.5703125" style="55" customWidth="1"/>
    <col min="10500" max="10500" width="55" style="55" customWidth="1"/>
    <col min="10501" max="10501" width="31.140625" style="55" customWidth="1"/>
    <col min="10502" max="10502" width="32.5703125" style="55" customWidth="1"/>
    <col min="10503" max="10503" width="35.140625" style="55" customWidth="1"/>
    <col min="10504" max="10515" width="0" style="55" hidden="1" customWidth="1"/>
    <col min="10516" max="10516" width="19.5703125" style="55" customWidth="1"/>
    <col min="10517" max="10517" width="24.140625" style="55" customWidth="1"/>
    <col min="10518" max="10518" width="25.85546875" style="55" customWidth="1"/>
    <col min="10519" max="10750" width="11.42578125" style="55"/>
    <col min="10751" max="10751" width="9.140625" style="55" customWidth="1"/>
    <col min="10752" max="10752" width="26.28515625" style="55" customWidth="1"/>
    <col min="10753" max="10753" width="28.140625" style="55" customWidth="1"/>
    <col min="10754" max="10754" width="31.7109375" style="55" customWidth="1"/>
    <col min="10755" max="10755" width="24.5703125" style="55" customWidth="1"/>
    <col min="10756" max="10756" width="55" style="55" customWidth="1"/>
    <col min="10757" max="10757" width="31.140625" style="55" customWidth="1"/>
    <col min="10758" max="10758" width="32.5703125" style="55" customWidth="1"/>
    <col min="10759" max="10759" width="35.140625" style="55" customWidth="1"/>
    <col min="10760" max="10771" width="0" style="55" hidden="1" customWidth="1"/>
    <col min="10772" max="10772" width="19.5703125" style="55" customWidth="1"/>
    <col min="10773" max="10773" width="24.140625" style="55" customWidth="1"/>
    <col min="10774" max="10774" width="25.85546875" style="55" customWidth="1"/>
    <col min="10775" max="11006" width="11.42578125" style="55"/>
    <col min="11007" max="11007" width="9.140625" style="55" customWidth="1"/>
    <col min="11008" max="11008" width="26.28515625" style="55" customWidth="1"/>
    <col min="11009" max="11009" width="28.140625" style="55" customWidth="1"/>
    <col min="11010" max="11010" width="31.7109375" style="55" customWidth="1"/>
    <col min="11011" max="11011" width="24.5703125" style="55" customWidth="1"/>
    <col min="11012" max="11012" width="55" style="55" customWidth="1"/>
    <col min="11013" max="11013" width="31.140625" style="55" customWidth="1"/>
    <col min="11014" max="11014" width="32.5703125" style="55" customWidth="1"/>
    <col min="11015" max="11015" width="35.140625" style="55" customWidth="1"/>
    <col min="11016" max="11027" width="0" style="55" hidden="1" customWidth="1"/>
    <col min="11028" max="11028" width="19.5703125" style="55" customWidth="1"/>
    <col min="11029" max="11029" width="24.140625" style="55" customWidth="1"/>
    <col min="11030" max="11030" width="25.85546875" style="55" customWidth="1"/>
    <col min="11031" max="11262" width="11.42578125" style="55"/>
    <col min="11263" max="11263" width="9.140625" style="55" customWidth="1"/>
    <col min="11264" max="11264" width="26.28515625" style="55" customWidth="1"/>
    <col min="11265" max="11265" width="28.140625" style="55" customWidth="1"/>
    <col min="11266" max="11266" width="31.7109375" style="55" customWidth="1"/>
    <col min="11267" max="11267" width="24.5703125" style="55" customWidth="1"/>
    <col min="11268" max="11268" width="55" style="55" customWidth="1"/>
    <col min="11269" max="11269" width="31.140625" style="55" customWidth="1"/>
    <col min="11270" max="11270" width="32.5703125" style="55" customWidth="1"/>
    <col min="11271" max="11271" width="35.140625" style="55" customWidth="1"/>
    <col min="11272" max="11283" width="0" style="55" hidden="1" customWidth="1"/>
    <col min="11284" max="11284" width="19.5703125" style="55" customWidth="1"/>
    <col min="11285" max="11285" width="24.140625" style="55" customWidth="1"/>
    <col min="11286" max="11286" width="25.85546875" style="55" customWidth="1"/>
    <col min="11287" max="11518" width="11.42578125" style="55"/>
    <col min="11519" max="11519" width="9.140625" style="55" customWidth="1"/>
    <col min="11520" max="11520" width="26.28515625" style="55" customWidth="1"/>
    <col min="11521" max="11521" width="28.140625" style="55" customWidth="1"/>
    <col min="11522" max="11522" width="31.7109375" style="55" customWidth="1"/>
    <col min="11523" max="11523" width="24.5703125" style="55" customWidth="1"/>
    <col min="11524" max="11524" width="55" style="55" customWidth="1"/>
    <col min="11525" max="11525" width="31.140625" style="55" customWidth="1"/>
    <col min="11526" max="11526" width="32.5703125" style="55" customWidth="1"/>
    <col min="11527" max="11527" width="35.140625" style="55" customWidth="1"/>
    <col min="11528" max="11539" width="0" style="55" hidden="1" customWidth="1"/>
    <col min="11540" max="11540" width="19.5703125" style="55" customWidth="1"/>
    <col min="11541" max="11541" width="24.140625" style="55" customWidth="1"/>
    <col min="11542" max="11542" width="25.85546875" style="55" customWidth="1"/>
    <col min="11543" max="11774" width="11.42578125" style="55"/>
    <col min="11775" max="11775" width="9.140625" style="55" customWidth="1"/>
    <col min="11776" max="11776" width="26.28515625" style="55" customWidth="1"/>
    <col min="11777" max="11777" width="28.140625" style="55" customWidth="1"/>
    <col min="11778" max="11778" width="31.7109375" style="55" customWidth="1"/>
    <col min="11779" max="11779" width="24.5703125" style="55" customWidth="1"/>
    <col min="11780" max="11780" width="55" style="55" customWidth="1"/>
    <col min="11781" max="11781" width="31.140625" style="55" customWidth="1"/>
    <col min="11782" max="11782" width="32.5703125" style="55" customWidth="1"/>
    <col min="11783" max="11783" width="35.140625" style="55" customWidth="1"/>
    <col min="11784" max="11795" width="0" style="55" hidden="1" customWidth="1"/>
    <col min="11796" max="11796" width="19.5703125" style="55" customWidth="1"/>
    <col min="11797" max="11797" width="24.140625" style="55" customWidth="1"/>
    <col min="11798" max="11798" width="25.85546875" style="55" customWidth="1"/>
    <col min="11799" max="12030" width="11.42578125" style="55"/>
    <col min="12031" max="12031" width="9.140625" style="55" customWidth="1"/>
    <col min="12032" max="12032" width="26.28515625" style="55" customWidth="1"/>
    <col min="12033" max="12033" width="28.140625" style="55" customWidth="1"/>
    <col min="12034" max="12034" width="31.7109375" style="55" customWidth="1"/>
    <col min="12035" max="12035" width="24.5703125" style="55" customWidth="1"/>
    <col min="12036" max="12036" width="55" style="55" customWidth="1"/>
    <col min="12037" max="12037" width="31.140625" style="55" customWidth="1"/>
    <col min="12038" max="12038" width="32.5703125" style="55" customWidth="1"/>
    <col min="12039" max="12039" width="35.140625" style="55" customWidth="1"/>
    <col min="12040" max="12051" width="0" style="55" hidden="1" customWidth="1"/>
    <col min="12052" max="12052" width="19.5703125" style="55" customWidth="1"/>
    <col min="12053" max="12053" width="24.140625" style="55" customWidth="1"/>
    <col min="12054" max="12054" width="25.85546875" style="55" customWidth="1"/>
    <col min="12055" max="12286" width="11.42578125" style="55"/>
    <col min="12287" max="12287" width="9.140625" style="55" customWidth="1"/>
    <col min="12288" max="12288" width="26.28515625" style="55" customWidth="1"/>
    <col min="12289" max="12289" width="28.140625" style="55" customWidth="1"/>
    <col min="12290" max="12290" width="31.7109375" style="55" customWidth="1"/>
    <col min="12291" max="12291" width="24.5703125" style="55" customWidth="1"/>
    <col min="12292" max="12292" width="55" style="55" customWidth="1"/>
    <col min="12293" max="12293" width="31.140625" style="55" customWidth="1"/>
    <col min="12294" max="12294" width="32.5703125" style="55" customWidth="1"/>
    <col min="12295" max="12295" width="35.140625" style="55" customWidth="1"/>
    <col min="12296" max="12307" width="0" style="55" hidden="1" customWidth="1"/>
    <col min="12308" max="12308" width="19.5703125" style="55" customWidth="1"/>
    <col min="12309" max="12309" width="24.140625" style="55" customWidth="1"/>
    <col min="12310" max="12310" width="25.85546875" style="55" customWidth="1"/>
    <col min="12311" max="12542" width="11.42578125" style="55"/>
    <col min="12543" max="12543" width="9.140625" style="55" customWidth="1"/>
    <col min="12544" max="12544" width="26.28515625" style="55" customWidth="1"/>
    <col min="12545" max="12545" width="28.140625" style="55" customWidth="1"/>
    <col min="12546" max="12546" width="31.7109375" style="55" customWidth="1"/>
    <col min="12547" max="12547" width="24.5703125" style="55" customWidth="1"/>
    <col min="12548" max="12548" width="55" style="55" customWidth="1"/>
    <col min="12549" max="12549" width="31.140625" style="55" customWidth="1"/>
    <col min="12550" max="12550" width="32.5703125" style="55" customWidth="1"/>
    <col min="12551" max="12551" width="35.140625" style="55" customWidth="1"/>
    <col min="12552" max="12563" width="0" style="55" hidden="1" customWidth="1"/>
    <col min="12564" max="12564" width="19.5703125" style="55" customWidth="1"/>
    <col min="12565" max="12565" width="24.140625" style="55" customWidth="1"/>
    <col min="12566" max="12566" width="25.85546875" style="55" customWidth="1"/>
    <col min="12567" max="12798" width="11.42578125" style="55"/>
    <col min="12799" max="12799" width="9.140625" style="55" customWidth="1"/>
    <col min="12800" max="12800" width="26.28515625" style="55" customWidth="1"/>
    <col min="12801" max="12801" width="28.140625" style="55" customWidth="1"/>
    <col min="12802" max="12802" width="31.7109375" style="55" customWidth="1"/>
    <col min="12803" max="12803" width="24.5703125" style="55" customWidth="1"/>
    <col min="12804" max="12804" width="55" style="55" customWidth="1"/>
    <col min="12805" max="12805" width="31.140625" style="55" customWidth="1"/>
    <col min="12806" max="12806" width="32.5703125" style="55" customWidth="1"/>
    <col min="12807" max="12807" width="35.140625" style="55" customWidth="1"/>
    <col min="12808" max="12819" width="0" style="55" hidden="1" customWidth="1"/>
    <col min="12820" max="12820" width="19.5703125" style="55" customWidth="1"/>
    <col min="12821" max="12821" width="24.140625" style="55" customWidth="1"/>
    <col min="12822" max="12822" width="25.85546875" style="55" customWidth="1"/>
    <col min="12823" max="13054" width="11.42578125" style="55"/>
    <col min="13055" max="13055" width="9.140625" style="55" customWidth="1"/>
    <col min="13056" max="13056" width="26.28515625" style="55" customWidth="1"/>
    <col min="13057" max="13057" width="28.140625" style="55" customWidth="1"/>
    <col min="13058" max="13058" width="31.7109375" style="55" customWidth="1"/>
    <col min="13059" max="13059" width="24.5703125" style="55" customWidth="1"/>
    <col min="13060" max="13060" width="55" style="55" customWidth="1"/>
    <col min="13061" max="13061" width="31.140625" style="55" customWidth="1"/>
    <col min="13062" max="13062" width="32.5703125" style="55" customWidth="1"/>
    <col min="13063" max="13063" width="35.140625" style="55" customWidth="1"/>
    <col min="13064" max="13075" width="0" style="55" hidden="1" customWidth="1"/>
    <col min="13076" max="13076" width="19.5703125" style="55" customWidth="1"/>
    <col min="13077" max="13077" width="24.140625" style="55" customWidth="1"/>
    <col min="13078" max="13078" width="25.85546875" style="55" customWidth="1"/>
    <col min="13079" max="13310" width="11.42578125" style="55"/>
    <col min="13311" max="13311" width="9.140625" style="55" customWidth="1"/>
    <col min="13312" max="13312" width="26.28515625" style="55" customWidth="1"/>
    <col min="13313" max="13313" width="28.140625" style="55" customWidth="1"/>
    <col min="13314" max="13314" width="31.7109375" style="55" customWidth="1"/>
    <col min="13315" max="13315" width="24.5703125" style="55" customWidth="1"/>
    <col min="13316" max="13316" width="55" style="55" customWidth="1"/>
    <col min="13317" max="13317" width="31.140625" style="55" customWidth="1"/>
    <col min="13318" max="13318" width="32.5703125" style="55" customWidth="1"/>
    <col min="13319" max="13319" width="35.140625" style="55" customWidth="1"/>
    <col min="13320" max="13331" width="0" style="55" hidden="1" customWidth="1"/>
    <col min="13332" max="13332" width="19.5703125" style="55" customWidth="1"/>
    <col min="13333" max="13333" width="24.140625" style="55" customWidth="1"/>
    <col min="13334" max="13334" width="25.85546875" style="55" customWidth="1"/>
    <col min="13335" max="13566" width="11.42578125" style="55"/>
    <col min="13567" max="13567" width="9.140625" style="55" customWidth="1"/>
    <col min="13568" max="13568" width="26.28515625" style="55" customWidth="1"/>
    <col min="13569" max="13569" width="28.140625" style="55" customWidth="1"/>
    <col min="13570" max="13570" width="31.7109375" style="55" customWidth="1"/>
    <col min="13571" max="13571" width="24.5703125" style="55" customWidth="1"/>
    <col min="13572" max="13572" width="55" style="55" customWidth="1"/>
    <col min="13573" max="13573" width="31.140625" style="55" customWidth="1"/>
    <col min="13574" max="13574" width="32.5703125" style="55" customWidth="1"/>
    <col min="13575" max="13575" width="35.140625" style="55" customWidth="1"/>
    <col min="13576" max="13587" width="0" style="55" hidden="1" customWidth="1"/>
    <col min="13588" max="13588" width="19.5703125" style="55" customWidth="1"/>
    <col min="13589" max="13589" width="24.140625" style="55" customWidth="1"/>
    <col min="13590" max="13590" width="25.85546875" style="55" customWidth="1"/>
    <col min="13591" max="13822" width="11.42578125" style="55"/>
    <col min="13823" max="13823" width="9.140625" style="55" customWidth="1"/>
    <col min="13824" max="13824" width="26.28515625" style="55" customWidth="1"/>
    <col min="13825" max="13825" width="28.140625" style="55" customWidth="1"/>
    <col min="13826" max="13826" width="31.7109375" style="55" customWidth="1"/>
    <col min="13827" max="13827" width="24.5703125" style="55" customWidth="1"/>
    <col min="13828" max="13828" width="55" style="55" customWidth="1"/>
    <col min="13829" max="13829" width="31.140625" style="55" customWidth="1"/>
    <col min="13830" max="13830" width="32.5703125" style="55" customWidth="1"/>
    <col min="13831" max="13831" width="35.140625" style="55" customWidth="1"/>
    <col min="13832" max="13843" width="0" style="55" hidden="1" customWidth="1"/>
    <col min="13844" max="13844" width="19.5703125" style="55" customWidth="1"/>
    <col min="13845" max="13845" width="24.140625" style="55" customWidth="1"/>
    <col min="13846" max="13846" width="25.85546875" style="55" customWidth="1"/>
    <col min="13847" max="14078" width="11.42578125" style="55"/>
    <col min="14079" max="14079" width="9.140625" style="55" customWidth="1"/>
    <col min="14080" max="14080" width="26.28515625" style="55" customWidth="1"/>
    <col min="14081" max="14081" width="28.140625" style="55" customWidth="1"/>
    <col min="14082" max="14082" width="31.7109375" style="55" customWidth="1"/>
    <col min="14083" max="14083" width="24.5703125" style="55" customWidth="1"/>
    <col min="14084" max="14084" width="55" style="55" customWidth="1"/>
    <col min="14085" max="14085" width="31.140625" style="55" customWidth="1"/>
    <col min="14086" max="14086" width="32.5703125" style="55" customWidth="1"/>
    <col min="14087" max="14087" width="35.140625" style="55" customWidth="1"/>
    <col min="14088" max="14099" width="0" style="55" hidden="1" customWidth="1"/>
    <col min="14100" max="14100" width="19.5703125" style="55" customWidth="1"/>
    <col min="14101" max="14101" width="24.140625" style="55" customWidth="1"/>
    <col min="14102" max="14102" width="25.85546875" style="55" customWidth="1"/>
    <col min="14103" max="14334" width="11.42578125" style="55"/>
    <col min="14335" max="14335" width="9.140625" style="55" customWidth="1"/>
    <col min="14336" max="14336" width="26.28515625" style="55" customWidth="1"/>
    <col min="14337" max="14337" width="28.140625" style="55" customWidth="1"/>
    <col min="14338" max="14338" width="31.7109375" style="55" customWidth="1"/>
    <col min="14339" max="14339" width="24.5703125" style="55" customWidth="1"/>
    <col min="14340" max="14340" width="55" style="55" customWidth="1"/>
    <col min="14341" max="14341" width="31.140625" style="55" customWidth="1"/>
    <col min="14342" max="14342" width="32.5703125" style="55" customWidth="1"/>
    <col min="14343" max="14343" width="35.140625" style="55" customWidth="1"/>
    <col min="14344" max="14355" width="0" style="55" hidden="1" customWidth="1"/>
    <col min="14356" max="14356" width="19.5703125" style="55" customWidth="1"/>
    <col min="14357" max="14357" width="24.140625" style="55" customWidth="1"/>
    <col min="14358" max="14358" width="25.85546875" style="55" customWidth="1"/>
    <col min="14359" max="14590" width="11.42578125" style="55"/>
    <col min="14591" max="14591" width="9.140625" style="55" customWidth="1"/>
    <col min="14592" max="14592" width="26.28515625" style="55" customWidth="1"/>
    <col min="14593" max="14593" width="28.140625" style="55" customWidth="1"/>
    <col min="14594" max="14594" width="31.7109375" style="55" customWidth="1"/>
    <col min="14595" max="14595" width="24.5703125" style="55" customWidth="1"/>
    <col min="14596" max="14596" width="55" style="55" customWidth="1"/>
    <col min="14597" max="14597" width="31.140625" style="55" customWidth="1"/>
    <col min="14598" max="14598" width="32.5703125" style="55" customWidth="1"/>
    <col min="14599" max="14599" width="35.140625" style="55" customWidth="1"/>
    <col min="14600" max="14611" width="0" style="55" hidden="1" customWidth="1"/>
    <col min="14612" max="14612" width="19.5703125" style="55" customWidth="1"/>
    <col min="14613" max="14613" width="24.140625" style="55" customWidth="1"/>
    <col min="14614" max="14614" width="25.85546875" style="55" customWidth="1"/>
    <col min="14615" max="14846" width="11.42578125" style="55"/>
    <col min="14847" max="14847" width="9.140625" style="55" customWidth="1"/>
    <col min="14848" max="14848" width="26.28515625" style="55" customWidth="1"/>
    <col min="14849" max="14849" width="28.140625" style="55" customWidth="1"/>
    <col min="14850" max="14850" width="31.7109375" style="55" customWidth="1"/>
    <col min="14851" max="14851" width="24.5703125" style="55" customWidth="1"/>
    <col min="14852" max="14852" width="55" style="55" customWidth="1"/>
    <col min="14853" max="14853" width="31.140625" style="55" customWidth="1"/>
    <col min="14854" max="14854" width="32.5703125" style="55" customWidth="1"/>
    <col min="14855" max="14855" width="35.140625" style="55" customWidth="1"/>
    <col min="14856" max="14867" width="0" style="55" hidden="1" customWidth="1"/>
    <col min="14868" max="14868" width="19.5703125" style="55" customWidth="1"/>
    <col min="14869" max="14869" width="24.140625" style="55" customWidth="1"/>
    <col min="14870" max="14870" width="25.85546875" style="55" customWidth="1"/>
    <col min="14871" max="15102" width="11.42578125" style="55"/>
    <col min="15103" max="15103" width="9.140625" style="55" customWidth="1"/>
    <col min="15104" max="15104" width="26.28515625" style="55" customWidth="1"/>
    <col min="15105" max="15105" width="28.140625" style="55" customWidth="1"/>
    <col min="15106" max="15106" width="31.7109375" style="55" customWidth="1"/>
    <col min="15107" max="15107" width="24.5703125" style="55" customWidth="1"/>
    <col min="15108" max="15108" width="55" style="55" customWidth="1"/>
    <col min="15109" max="15109" width="31.140625" style="55" customWidth="1"/>
    <col min="15110" max="15110" width="32.5703125" style="55" customWidth="1"/>
    <col min="15111" max="15111" width="35.140625" style="55" customWidth="1"/>
    <col min="15112" max="15123" width="0" style="55" hidden="1" customWidth="1"/>
    <col min="15124" max="15124" width="19.5703125" style="55" customWidth="1"/>
    <col min="15125" max="15125" width="24.140625" style="55" customWidth="1"/>
    <col min="15126" max="15126" width="25.85546875" style="55" customWidth="1"/>
    <col min="15127" max="15358" width="11.42578125" style="55"/>
    <col min="15359" max="15359" width="9.140625" style="55" customWidth="1"/>
    <col min="15360" max="15360" width="26.28515625" style="55" customWidth="1"/>
    <col min="15361" max="15361" width="28.140625" style="55" customWidth="1"/>
    <col min="15362" max="15362" width="31.7109375" style="55" customWidth="1"/>
    <col min="15363" max="15363" width="24.5703125" style="55" customWidth="1"/>
    <col min="15364" max="15364" width="55" style="55" customWidth="1"/>
    <col min="15365" max="15365" width="31.140625" style="55" customWidth="1"/>
    <col min="15366" max="15366" width="32.5703125" style="55" customWidth="1"/>
    <col min="15367" max="15367" width="35.140625" style="55" customWidth="1"/>
    <col min="15368" max="15379" width="0" style="55" hidden="1" customWidth="1"/>
    <col min="15380" max="15380" width="19.5703125" style="55" customWidth="1"/>
    <col min="15381" max="15381" width="24.140625" style="55" customWidth="1"/>
    <col min="15382" max="15382" width="25.85546875" style="55" customWidth="1"/>
    <col min="15383" max="15614" width="11.42578125" style="55"/>
    <col min="15615" max="15615" width="9.140625" style="55" customWidth="1"/>
    <col min="15616" max="15616" width="26.28515625" style="55" customWidth="1"/>
    <col min="15617" max="15617" width="28.140625" style="55" customWidth="1"/>
    <col min="15618" max="15618" width="31.7109375" style="55" customWidth="1"/>
    <col min="15619" max="15619" width="24.5703125" style="55" customWidth="1"/>
    <col min="15620" max="15620" width="55" style="55" customWidth="1"/>
    <col min="15621" max="15621" width="31.140625" style="55" customWidth="1"/>
    <col min="15622" max="15622" width="32.5703125" style="55" customWidth="1"/>
    <col min="15623" max="15623" width="35.140625" style="55" customWidth="1"/>
    <col min="15624" max="15635" width="0" style="55" hidden="1" customWidth="1"/>
    <col min="15636" max="15636" width="19.5703125" style="55" customWidth="1"/>
    <col min="15637" max="15637" width="24.140625" style="55" customWidth="1"/>
    <col min="15638" max="15638" width="25.85546875" style="55" customWidth="1"/>
    <col min="15639" max="15870" width="11.42578125" style="55"/>
    <col min="15871" max="15871" width="9.140625" style="55" customWidth="1"/>
    <col min="15872" max="15872" width="26.28515625" style="55" customWidth="1"/>
    <col min="15873" max="15873" width="28.140625" style="55" customWidth="1"/>
    <col min="15874" max="15874" width="31.7109375" style="55" customWidth="1"/>
    <col min="15875" max="15875" width="24.5703125" style="55" customWidth="1"/>
    <col min="15876" max="15876" width="55" style="55" customWidth="1"/>
    <col min="15877" max="15877" width="31.140625" style="55" customWidth="1"/>
    <col min="15878" max="15878" width="32.5703125" style="55" customWidth="1"/>
    <col min="15879" max="15879" width="35.140625" style="55" customWidth="1"/>
    <col min="15880" max="15891" width="0" style="55" hidden="1" customWidth="1"/>
    <col min="15892" max="15892" width="19.5703125" style="55" customWidth="1"/>
    <col min="15893" max="15893" width="24.140625" style="55" customWidth="1"/>
    <col min="15894" max="15894" width="25.85546875" style="55" customWidth="1"/>
    <col min="15895" max="16126" width="11.42578125" style="55"/>
    <col min="16127" max="16127" width="9.140625" style="55" customWidth="1"/>
    <col min="16128" max="16128" width="26.28515625" style="55" customWidth="1"/>
    <col min="16129" max="16129" width="28.140625" style="55" customWidth="1"/>
    <col min="16130" max="16130" width="31.7109375" style="55" customWidth="1"/>
    <col min="16131" max="16131" width="24.5703125" style="55" customWidth="1"/>
    <col min="16132" max="16132" width="55" style="55" customWidth="1"/>
    <col min="16133" max="16133" width="31.140625" style="55" customWidth="1"/>
    <col min="16134" max="16134" width="32.5703125" style="55" customWidth="1"/>
    <col min="16135" max="16135" width="35.140625" style="55" customWidth="1"/>
    <col min="16136" max="16147" width="0" style="55" hidden="1" customWidth="1"/>
    <col min="16148" max="16148" width="19.5703125" style="55" customWidth="1"/>
    <col min="16149" max="16149" width="24.140625" style="55" customWidth="1"/>
    <col min="16150" max="16150" width="25.85546875" style="55" customWidth="1"/>
    <col min="16151" max="16384" width="11.42578125" style="55"/>
  </cols>
  <sheetData>
    <row r="1" spans="1:23" s="142" customFormat="1" ht="39.75" customHeight="1" thickBot="1" x14ac:dyDescent="0.3">
      <c r="A1" s="164"/>
      <c r="B1" s="165"/>
      <c r="C1" s="170" t="s">
        <v>212</v>
      </c>
      <c r="D1" s="171"/>
      <c r="E1" s="171"/>
      <c r="F1" s="171"/>
      <c r="G1" s="171"/>
      <c r="H1" s="171"/>
      <c r="I1" s="171"/>
      <c r="J1" s="171"/>
      <c r="K1" s="171"/>
      <c r="L1" s="171"/>
      <c r="M1" s="171"/>
      <c r="N1" s="171"/>
      <c r="O1" s="171"/>
      <c r="P1" s="171"/>
      <c r="Q1" s="171"/>
      <c r="R1" s="172"/>
    </row>
    <row r="2" spans="1:23" s="142" customFormat="1" ht="40.5" customHeight="1" thickBot="1" x14ac:dyDescent="0.3">
      <c r="A2" s="166"/>
      <c r="B2" s="167"/>
      <c r="C2" s="170" t="s">
        <v>1</v>
      </c>
      <c r="D2" s="171"/>
      <c r="E2" s="171"/>
      <c r="F2" s="171"/>
      <c r="G2" s="171"/>
      <c r="H2" s="171"/>
      <c r="I2" s="171"/>
      <c r="J2" s="171"/>
      <c r="K2" s="171"/>
      <c r="L2" s="171"/>
      <c r="M2" s="171"/>
      <c r="N2" s="171"/>
      <c r="O2" s="171"/>
      <c r="P2" s="171"/>
      <c r="Q2" s="171"/>
      <c r="R2" s="172"/>
    </row>
    <row r="3" spans="1:23" s="142" customFormat="1" ht="42.75" customHeight="1" thickBot="1" x14ac:dyDescent="0.3">
      <c r="A3" s="166"/>
      <c r="B3" s="167"/>
      <c r="C3" s="170" t="s">
        <v>213</v>
      </c>
      <c r="D3" s="171"/>
      <c r="E3" s="171"/>
      <c r="F3" s="171"/>
      <c r="G3" s="171"/>
      <c r="H3" s="171"/>
      <c r="I3" s="171"/>
      <c r="J3" s="171"/>
      <c r="K3" s="171"/>
      <c r="L3" s="171"/>
      <c r="M3" s="171"/>
      <c r="N3" s="171"/>
      <c r="O3" s="171"/>
      <c r="P3" s="171"/>
      <c r="Q3" s="171"/>
      <c r="R3" s="172"/>
    </row>
    <row r="4" spans="1:23" s="142" customFormat="1" ht="33.75" customHeight="1" thickBot="1" x14ac:dyDescent="0.3">
      <c r="A4" s="168"/>
      <c r="B4" s="169"/>
      <c r="C4" s="173" t="s">
        <v>115</v>
      </c>
      <c r="D4" s="174"/>
      <c r="E4" s="174"/>
      <c r="F4" s="174"/>
      <c r="G4" s="175" t="s">
        <v>209</v>
      </c>
      <c r="H4" s="176"/>
      <c r="I4" s="176"/>
      <c r="J4" s="176"/>
      <c r="K4" s="176"/>
      <c r="L4" s="176"/>
      <c r="M4" s="176"/>
      <c r="N4" s="176"/>
      <c r="O4" s="176"/>
      <c r="P4" s="176"/>
      <c r="Q4" s="176"/>
      <c r="R4" s="177"/>
    </row>
    <row r="5" spans="1:23" s="29" customFormat="1" ht="21.75" customHeight="1" x14ac:dyDescent="0.25">
      <c r="C5" s="30"/>
      <c r="D5" s="30"/>
      <c r="E5" s="30"/>
      <c r="F5" s="31"/>
      <c r="G5" s="32"/>
      <c r="H5" s="31"/>
      <c r="I5" s="33"/>
      <c r="J5" s="34"/>
      <c r="K5" s="34"/>
      <c r="L5" s="34"/>
      <c r="M5" s="34"/>
    </row>
    <row r="6" spans="1:23" s="35" customFormat="1" ht="30" customHeight="1" thickBot="1" x14ac:dyDescent="0.3">
      <c r="C6" s="36"/>
      <c r="D6" s="36"/>
      <c r="E6" s="36"/>
      <c r="F6" s="37"/>
      <c r="G6" s="37"/>
      <c r="H6" s="37"/>
      <c r="I6" s="37"/>
      <c r="J6" s="36"/>
      <c r="K6" s="36"/>
      <c r="L6" s="36"/>
      <c r="M6" s="36"/>
      <c r="N6" s="36"/>
      <c r="O6" s="38"/>
      <c r="P6" s="38"/>
      <c r="Q6" s="38"/>
      <c r="R6" s="38"/>
      <c r="S6" s="39"/>
      <c r="T6" s="39"/>
      <c r="U6" s="40"/>
      <c r="V6" s="40"/>
    </row>
    <row r="7" spans="1:23" s="35" customFormat="1" ht="52.5" customHeight="1" thickBot="1" x14ac:dyDescent="0.3">
      <c r="B7" s="41" t="s">
        <v>116</v>
      </c>
      <c r="C7" s="190" t="str">
        <f>+'HV 1'!F10</f>
        <v xml:space="preserve">Subdirección de Control e Investigaciones de Transporte Público </v>
      </c>
      <c r="D7" s="191"/>
      <c r="E7" s="191"/>
      <c r="F7" s="192"/>
      <c r="G7" s="36"/>
      <c r="H7" s="36"/>
      <c r="I7" s="36"/>
      <c r="J7" s="36"/>
      <c r="K7" s="36"/>
      <c r="L7" s="36"/>
      <c r="M7" s="36"/>
      <c r="N7" s="36"/>
      <c r="O7" s="38"/>
      <c r="P7" s="38"/>
      <c r="Q7" s="38"/>
      <c r="R7" s="38"/>
      <c r="S7" s="39"/>
      <c r="T7" s="39"/>
      <c r="U7" s="40"/>
      <c r="V7" s="40"/>
    </row>
    <row r="8" spans="1:23" s="35" customFormat="1" ht="39.75" customHeight="1" x14ac:dyDescent="0.25"/>
    <row r="9" spans="1:23" s="35" customFormat="1" x14ac:dyDescent="0.25"/>
    <row r="10" spans="1:23" s="42" customFormat="1" ht="45" customHeight="1" x14ac:dyDescent="0.2">
      <c r="A10" s="193" t="s">
        <v>117</v>
      </c>
      <c r="B10" s="194"/>
      <c r="C10" s="194"/>
      <c r="D10" s="194"/>
      <c r="E10" s="194"/>
      <c r="F10" s="194"/>
      <c r="G10" s="194"/>
      <c r="H10" s="194"/>
      <c r="I10" s="194"/>
      <c r="J10" s="194"/>
      <c r="K10" s="194"/>
      <c r="L10" s="194"/>
      <c r="M10" s="194"/>
      <c r="N10" s="194"/>
      <c r="O10" s="194"/>
      <c r="P10" s="194"/>
      <c r="Q10" s="194"/>
      <c r="R10" s="194"/>
      <c r="S10" s="194"/>
      <c r="T10" s="194"/>
      <c r="U10" s="194"/>
      <c r="V10" s="195"/>
    </row>
    <row r="11" spans="1:23" s="43" customFormat="1" ht="38.25" customHeight="1" x14ac:dyDescent="0.25">
      <c r="A11" s="196" t="s">
        <v>118</v>
      </c>
      <c r="B11" s="197" t="s">
        <v>119</v>
      </c>
      <c r="C11" s="198"/>
      <c r="D11" s="199" t="s">
        <v>120</v>
      </c>
      <c r="E11" s="199" t="s">
        <v>121</v>
      </c>
      <c r="F11" s="196" t="s">
        <v>122</v>
      </c>
      <c r="G11" s="196" t="s">
        <v>123</v>
      </c>
      <c r="H11" s="201" t="s">
        <v>184</v>
      </c>
      <c r="I11" s="202"/>
      <c r="J11" s="202"/>
      <c r="K11" s="202"/>
      <c r="L11" s="202"/>
      <c r="M11" s="202"/>
      <c r="N11" s="202"/>
      <c r="O11" s="202"/>
      <c r="P11" s="202"/>
      <c r="Q11" s="202"/>
      <c r="R11" s="202"/>
      <c r="S11" s="202"/>
      <c r="T11" s="202"/>
      <c r="U11" s="202"/>
      <c r="V11" s="203"/>
    </row>
    <row r="12" spans="1:23" s="43" customFormat="1" ht="81.75" customHeight="1" x14ac:dyDescent="0.25">
      <c r="A12" s="196"/>
      <c r="B12" s="44" t="s">
        <v>124</v>
      </c>
      <c r="C12" s="44" t="s">
        <v>252</v>
      </c>
      <c r="D12" s="200"/>
      <c r="E12" s="200"/>
      <c r="F12" s="196"/>
      <c r="G12" s="196"/>
      <c r="H12" s="45" t="s">
        <v>125</v>
      </c>
      <c r="I12" s="45" t="s">
        <v>126</v>
      </c>
      <c r="J12" s="45" t="s">
        <v>127</v>
      </c>
      <c r="K12" s="45" t="s">
        <v>128</v>
      </c>
      <c r="L12" s="45" t="s">
        <v>129</v>
      </c>
      <c r="M12" s="45" t="s">
        <v>130</v>
      </c>
      <c r="N12" s="45" t="s">
        <v>131</v>
      </c>
      <c r="O12" s="45" t="s">
        <v>132</v>
      </c>
      <c r="P12" s="45" t="s">
        <v>133</v>
      </c>
      <c r="Q12" s="45" t="s">
        <v>134</v>
      </c>
      <c r="R12" s="45" t="s">
        <v>135</v>
      </c>
      <c r="S12" s="45" t="s">
        <v>136</v>
      </c>
      <c r="T12" s="45" t="s">
        <v>137</v>
      </c>
      <c r="U12" s="204" t="s">
        <v>138</v>
      </c>
      <c r="V12" s="204"/>
    </row>
    <row r="13" spans="1:23" s="48" customFormat="1" ht="126" customHeight="1" x14ac:dyDescent="0.2">
      <c r="A13" s="187">
        <v>1</v>
      </c>
      <c r="B13" s="188" t="s">
        <v>139</v>
      </c>
      <c r="C13" s="189" t="s">
        <v>241</v>
      </c>
      <c r="D13" s="188" t="s">
        <v>140</v>
      </c>
      <c r="E13" s="185" t="str">
        <f>+'HV 1'!F9</f>
        <v xml:space="preserve">1. Impulsar procesalmente el 70% de las investigaciones administrativas por infracción a las normas de transporte público que se encuentren en trámite al  31 de diciembre de la vigencia inmediatamente anterior. </v>
      </c>
      <c r="F13" s="186" t="str">
        <f>+'HV 1'!C15</f>
        <v>Expedir los actos administrativos que impulsan procesalmente las investigaciones administrativas por infracciones a las normas de transporte público</v>
      </c>
      <c r="G13" s="46" t="str">
        <f>+'HV 1'!C22</f>
        <v>No. De actos administrativos que impulsan procesalmente las investigaciones administrativas por infracciones a las normas de transporte público, respecto de las investigaciones en trámite a 31 de diciembre de la vigencia inmediatamente anterior</v>
      </c>
      <c r="H13" s="181">
        <f>+'HV 1'!C30</f>
        <v>443</v>
      </c>
      <c r="I13" s="181"/>
      <c r="J13" s="181"/>
      <c r="K13" s="181">
        <f>+'HV 1'!C33</f>
        <v>578</v>
      </c>
      <c r="L13" s="181"/>
      <c r="M13" s="181"/>
      <c r="N13" s="181">
        <f>+'HV 1'!C36</f>
        <v>0</v>
      </c>
      <c r="O13" s="181"/>
      <c r="P13" s="181"/>
      <c r="Q13" s="181">
        <f>+'HV 1'!C39</f>
        <v>0</v>
      </c>
      <c r="R13" s="181"/>
      <c r="S13" s="181"/>
      <c r="T13" s="47">
        <f>SUM(H13:S13)</f>
        <v>1021</v>
      </c>
      <c r="U13" s="178" t="str">
        <f>+'HV 1'!C42</f>
        <v>La Subdirección de Control e Investigaciones al Transporte Público respecto de (2.089) investigaciones administrativas en trámite a 31 de diciembre de 2018, profirió (578) actos administrativos que impulsan procesalmente las mismas, alcanzando un importante porcentaje de ejecución respecto del valor de la meta programada</v>
      </c>
      <c r="V13" s="178"/>
    </row>
    <row r="14" spans="1:23" s="48" customFormat="1" ht="78.75" customHeight="1" x14ac:dyDescent="0.2">
      <c r="A14" s="187"/>
      <c r="B14" s="188"/>
      <c r="C14" s="189"/>
      <c r="D14" s="188"/>
      <c r="E14" s="185"/>
      <c r="F14" s="186"/>
      <c r="G14" s="46" t="str">
        <f>+'HV 1'!F22</f>
        <v>No. investigaciones administrativas  que se encuentren en trámite  a 31 de diciembre de la vigencia inmediatamente anterior</v>
      </c>
      <c r="H14" s="183">
        <f>+'HV 1'!E30</f>
        <v>2089</v>
      </c>
      <c r="I14" s="183"/>
      <c r="J14" s="183"/>
      <c r="K14" s="183"/>
      <c r="L14" s="183"/>
      <c r="M14" s="183"/>
      <c r="N14" s="183"/>
      <c r="O14" s="183"/>
      <c r="P14" s="183"/>
      <c r="Q14" s="183"/>
      <c r="R14" s="183"/>
      <c r="S14" s="183"/>
      <c r="T14" s="47">
        <f>SUM(H14:S14)</f>
        <v>2089</v>
      </c>
      <c r="U14" s="178"/>
      <c r="V14" s="178"/>
      <c r="W14" s="49"/>
    </row>
    <row r="15" spans="1:23" s="48" customFormat="1" ht="65.25" customHeight="1" x14ac:dyDescent="0.2">
      <c r="A15" s="187"/>
      <c r="B15" s="188"/>
      <c r="C15" s="189"/>
      <c r="D15" s="188"/>
      <c r="E15" s="185"/>
      <c r="F15" s="186"/>
      <c r="G15" s="50" t="s">
        <v>141</v>
      </c>
      <c r="H15" s="182">
        <f>+H13/H14</f>
        <v>0.21206318812829106</v>
      </c>
      <c r="I15" s="182" t="e">
        <f t="shared" ref="I15:S15" si="0">+I13/I14</f>
        <v>#DIV/0!</v>
      </c>
      <c r="J15" s="182" t="e">
        <f t="shared" si="0"/>
        <v>#DIV/0!</v>
      </c>
      <c r="K15" s="182">
        <f>+K13/H14</f>
        <v>0.27668741024413596</v>
      </c>
      <c r="L15" s="182" t="e">
        <f t="shared" si="0"/>
        <v>#DIV/0!</v>
      </c>
      <c r="M15" s="182" t="e">
        <f t="shared" si="0"/>
        <v>#DIV/0!</v>
      </c>
      <c r="N15" s="182">
        <f>+N13/H14</f>
        <v>0</v>
      </c>
      <c r="O15" s="184" t="e">
        <f t="shared" si="0"/>
        <v>#DIV/0!</v>
      </c>
      <c r="P15" s="184" t="e">
        <f t="shared" si="0"/>
        <v>#DIV/0!</v>
      </c>
      <c r="Q15" s="182">
        <f>+Q13/H14</f>
        <v>0</v>
      </c>
      <c r="R15" s="184" t="e">
        <f t="shared" si="0"/>
        <v>#DIV/0!</v>
      </c>
      <c r="S15" s="184" t="e">
        <f t="shared" si="0"/>
        <v>#DIV/0!</v>
      </c>
      <c r="T15" s="51">
        <f>+T13/T14</f>
        <v>0.48875059837242701</v>
      </c>
      <c r="U15" s="178"/>
      <c r="V15" s="178"/>
    </row>
    <row r="16" spans="1:23" s="48" customFormat="1" ht="65.25" customHeight="1" x14ac:dyDescent="0.2">
      <c r="A16" s="187">
        <v>2</v>
      </c>
      <c r="B16" s="188"/>
      <c r="C16" s="189"/>
      <c r="D16" s="188"/>
      <c r="E16" s="185" t="str">
        <f>+'HV 2'!F9</f>
        <v>2. Proferir el 60% de los actos administrativos que en derecho correspondan respecto de los informes de infracción de transporte, quejas, reportes, visitas administrativas y/o chequeos documentales que sean de competencia de la Subdirección de Control e Investigaciones al Transporte Público.</v>
      </c>
      <c r="F16" s="186" t="str">
        <f>+'HV 2'!C15</f>
        <v xml:space="preserve">Actos administrativos expedidos respecto de  los informes de infracción de transporte, quejas, reportes, visitas administrativas y/o chequeos documentales  allegados  y que sean competencia de la Subdirección de Control e Investigaciones de Transporte Público. </v>
      </c>
      <c r="G16" s="46" t="str">
        <f>+'HV 2'!C22</f>
        <v xml:space="preserve">No. de actos administrativos expedidos  respecto de los informes de infracción de transporte, quejas, reportes, visitas administrativas y/o chequeos documentales </v>
      </c>
      <c r="H16" s="181">
        <f>+'HV 2'!C30</f>
        <v>411</v>
      </c>
      <c r="I16" s="181">
        <f>+'HV 2'!C31</f>
        <v>0</v>
      </c>
      <c r="J16" s="181">
        <f>+'HV 2'!C32</f>
        <v>0</v>
      </c>
      <c r="K16" s="181">
        <f>+'HV 2'!C33</f>
        <v>346</v>
      </c>
      <c r="L16" s="181">
        <f>+'HV 2'!C34</f>
        <v>0</v>
      </c>
      <c r="M16" s="181">
        <f>+'HV 2'!C35</f>
        <v>0</v>
      </c>
      <c r="N16" s="181">
        <f>+'HV 2'!C36</f>
        <v>0</v>
      </c>
      <c r="O16" s="181">
        <f>+'HV 2'!C37</f>
        <v>0</v>
      </c>
      <c r="P16" s="181">
        <f>+'HV 2'!C38</f>
        <v>0</v>
      </c>
      <c r="Q16" s="181">
        <f>+'HV 2'!C39</f>
        <v>0</v>
      </c>
      <c r="R16" s="181">
        <f>+'HV 2'!C40</f>
        <v>0</v>
      </c>
      <c r="S16" s="181">
        <f>+'HV 2'!C41</f>
        <v>0</v>
      </c>
      <c r="T16" s="47">
        <f>SUM(H16:S16)</f>
        <v>757</v>
      </c>
      <c r="U16" s="178" t="str">
        <f>+'HV 2'!C42</f>
        <v xml:space="preserve">La Subdirección de Control e Investigaciones de Transporte Público durante el segundo trimestre de la vigencia 2019, profirió un importante número de actos administrativos respecto de los reportes allegados que son de su competencia, sin embargo, se presentaron circunstancias que sin duda afectan negativamente su ejecución. (incremento de los informes de infracción, pronunciamiento del Consejo de Estado y contratación de personal) 
</v>
      </c>
      <c r="V16" s="178"/>
    </row>
    <row r="17" spans="1:23" s="48" customFormat="1" ht="81.75" customHeight="1" x14ac:dyDescent="0.2">
      <c r="A17" s="187"/>
      <c r="B17" s="188"/>
      <c r="C17" s="189"/>
      <c r="D17" s="188"/>
      <c r="E17" s="185"/>
      <c r="F17" s="186"/>
      <c r="G17" s="46" t="str">
        <f>+'HV 2'!F22</f>
        <v xml:space="preserve">No.  de informes de informes de infracción de transporte, quejas, reportes, visitas administrativas y/o chequeos documentales </v>
      </c>
      <c r="H17" s="181">
        <f>+'HV 2'!E30</f>
        <v>820</v>
      </c>
      <c r="I17" s="181">
        <f>+'HV 2'!E31</f>
        <v>0</v>
      </c>
      <c r="J17" s="181">
        <f>+'HV 2'!E32</f>
        <v>0</v>
      </c>
      <c r="K17" s="181">
        <f>+'HV 2'!E33</f>
        <v>1372</v>
      </c>
      <c r="L17" s="181">
        <f>+'HV 2'!E34</f>
        <v>0</v>
      </c>
      <c r="M17" s="181">
        <f>+'HV 2'!E35</f>
        <v>0</v>
      </c>
      <c r="N17" s="181">
        <f>+'HV 2'!E36</f>
        <v>0</v>
      </c>
      <c r="O17" s="181">
        <f>+'HV 2'!E37</f>
        <v>0</v>
      </c>
      <c r="P17" s="181">
        <f>+'HV 2'!E38</f>
        <v>0</v>
      </c>
      <c r="Q17" s="181">
        <f>+'HV 2'!E39</f>
        <v>0</v>
      </c>
      <c r="R17" s="181">
        <f>+'HV 2'!E40</f>
        <v>0</v>
      </c>
      <c r="S17" s="181">
        <f>+'HV 2'!E41</f>
        <v>0</v>
      </c>
      <c r="T17" s="47">
        <f>SUM(H17:S17)</f>
        <v>2192</v>
      </c>
      <c r="U17" s="178"/>
      <c r="V17" s="178"/>
    </row>
    <row r="18" spans="1:23" s="48" customFormat="1" ht="65.25" customHeight="1" x14ac:dyDescent="0.2">
      <c r="A18" s="187"/>
      <c r="B18" s="188"/>
      <c r="C18" s="189"/>
      <c r="D18" s="188"/>
      <c r="E18" s="185"/>
      <c r="F18" s="186"/>
      <c r="G18" s="50" t="s">
        <v>141</v>
      </c>
      <c r="H18" s="182">
        <f t="shared" ref="H18:T18" si="1">+H16/H17</f>
        <v>0.50121951219512195</v>
      </c>
      <c r="I18" s="182" t="e">
        <f t="shared" si="1"/>
        <v>#DIV/0!</v>
      </c>
      <c r="J18" s="182" t="e">
        <f t="shared" si="1"/>
        <v>#DIV/0!</v>
      </c>
      <c r="K18" s="182">
        <f t="shared" si="1"/>
        <v>0.25218658892128282</v>
      </c>
      <c r="L18" s="182" t="e">
        <f t="shared" si="1"/>
        <v>#DIV/0!</v>
      </c>
      <c r="M18" s="182" t="e">
        <f t="shared" si="1"/>
        <v>#DIV/0!</v>
      </c>
      <c r="N18" s="182" t="e">
        <f t="shared" si="1"/>
        <v>#DIV/0!</v>
      </c>
      <c r="O18" s="182" t="e">
        <f t="shared" si="1"/>
        <v>#DIV/0!</v>
      </c>
      <c r="P18" s="182" t="e">
        <f t="shared" si="1"/>
        <v>#DIV/0!</v>
      </c>
      <c r="Q18" s="182" t="e">
        <f t="shared" si="1"/>
        <v>#DIV/0!</v>
      </c>
      <c r="R18" s="182" t="e">
        <f t="shared" si="1"/>
        <v>#DIV/0!</v>
      </c>
      <c r="S18" s="182" t="e">
        <f t="shared" si="1"/>
        <v>#DIV/0!</v>
      </c>
      <c r="T18" s="51">
        <f t="shared" si="1"/>
        <v>0.34534671532846717</v>
      </c>
      <c r="U18" s="178"/>
      <c r="V18" s="178"/>
      <c r="W18" s="49"/>
    </row>
    <row r="19" spans="1:23" s="48" customFormat="1" ht="65.25" customHeight="1" x14ac:dyDescent="0.2">
      <c r="A19" s="187">
        <v>3</v>
      </c>
      <c r="B19" s="188"/>
      <c r="C19" s="189"/>
      <c r="D19" s="188"/>
      <c r="E19" s="185" t="str">
        <f>+'HV 3'!F9</f>
        <v xml:space="preserve">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 </v>
      </c>
      <c r="F19" s="186" t="str">
        <f>+'HV 3'!C15</f>
        <v xml:space="preserve">Investigaciones administrativas resueltas de fondo y cuyos hechos hayan acaeciedo en la  antepenúltima vigencia y que se encuentren en trámite. </v>
      </c>
      <c r="G19" s="46" t="str">
        <f>+'HV 3'!C22</f>
        <v>No. de investigaciones administrativas resueltas de fondo.</v>
      </c>
      <c r="H19" s="181">
        <f>+'HV 3'!C30</f>
        <v>166</v>
      </c>
      <c r="I19" s="181">
        <f>+'HV 3'!C31</f>
        <v>0</v>
      </c>
      <c r="J19" s="181">
        <f>+'HV 3'!C32</f>
        <v>0</v>
      </c>
      <c r="K19" s="181">
        <f>+'HV 3'!C33</f>
        <v>195</v>
      </c>
      <c r="L19" s="181">
        <f>+'HV 3'!C34</f>
        <v>0</v>
      </c>
      <c r="M19" s="181">
        <f>+'HV 3'!C35</f>
        <v>0</v>
      </c>
      <c r="N19" s="181">
        <f>+'HV 3'!C36</f>
        <v>0</v>
      </c>
      <c r="O19" s="181">
        <f>+'HV 3'!C37</f>
        <v>0</v>
      </c>
      <c r="P19" s="181">
        <f>+'HV 3'!C38</f>
        <v>0</v>
      </c>
      <c r="Q19" s="181">
        <f>+'HV 3'!C39</f>
        <v>0</v>
      </c>
      <c r="R19" s="181">
        <f>+'HV 3'!C40</f>
        <v>0</v>
      </c>
      <c r="S19" s="181">
        <f>+'HV 3'!C41</f>
        <v>0</v>
      </c>
      <c r="T19" s="52">
        <f>SUM(H19:S19)</f>
        <v>361</v>
      </c>
      <c r="U19" s="178" t="str">
        <f>+'HV 3'!C42</f>
        <v>Este indicador reporta una notoria e importante ejecución en el segundo trimestre de la vigencia 2019, incrementándose la expedición de los actos administrativos que resuelven las investigaciones administrativas,  previendo la  ocurrencia del  fenómeno jurídico de la caducidad  de la facultad sancionatoria en las investigaciones administrativas por presunta violación a las normas de transporte público, garantizándose la oportunidad de las decisiones de fondo proferidas por la Subdirección de Control e Investigaciones al Transporte Público.</v>
      </c>
      <c r="V19" s="178"/>
    </row>
    <row r="20" spans="1:23" s="48" customFormat="1" ht="65.25" customHeight="1" x14ac:dyDescent="0.2">
      <c r="A20" s="187"/>
      <c r="B20" s="188"/>
      <c r="C20" s="189"/>
      <c r="D20" s="188"/>
      <c r="E20" s="185"/>
      <c r="F20" s="186"/>
      <c r="G20" s="46" t="str">
        <f>+'HV 3'!F22</f>
        <v xml:space="preserve">No. de investigaciones cuyos hechos hayan acaecido en la antepenúltima  vigencia y que se encuentren en trámite al inciar la presente vigencia. </v>
      </c>
      <c r="H20" s="180">
        <f>+'HV 3'!E30</f>
        <v>587</v>
      </c>
      <c r="I20" s="180"/>
      <c r="J20" s="180"/>
      <c r="K20" s="180"/>
      <c r="L20" s="180"/>
      <c r="M20" s="180"/>
      <c r="N20" s="180"/>
      <c r="O20" s="180"/>
      <c r="P20" s="180"/>
      <c r="Q20" s="180"/>
      <c r="R20" s="180"/>
      <c r="S20" s="180"/>
      <c r="T20" s="52">
        <f>+H20</f>
        <v>587</v>
      </c>
      <c r="U20" s="178"/>
      <c r="V20" s="178"/>
    </row>
    <row r="21" spans="1:23" s="48" customFormat="1" ht="65.25" customHeight="1" x14ac:dyDescent="0.2">
      <c r="A21" s="187"/>
      <c r="B21" s="188"/>
      <c r="C21" s="189"/>
      <c r="D21" s="188"/>
      <c r="E21" s="185"/>
      <c r="F21" s="186"/>
      <c r="G21" s="50" t="s">
        <v>141</v>
      </c>
      <c r="H21" s="179">
        <f>+H19/H20</f>
        <v>0.282793867120954</v>
      </c>
      <c r="I21" s="179" t="e">
        <f>+I19/I20</f>
        <v>#DIV/0!</v>
      </c>
      <c r="J21" s="179" t="e">
        <f>+SUM(I19:J19)/J20</f>
        <v>#DIV/0!</v>
      </c>
      <c r="K21" s="179">
        <f>+K19/H20</f>
        <v>0.33219761499148209</v>
      </c>
      <c r="L21" s="179" t="e">
        <f>+SUM(I19:L19)/L20</f>
        <v>#DIV/0!</v>
      </c>
      <c r="M21" s="179" t="e">
        <f>+SUM(I19:M19)/M20</f>
        <v>#DIV/0!</v>
      </c>
      <c r="N21" s="179">
        <f>+N19/H20</f>
        <v>0</v>
      </c>
      <c r="O21" s="179" t="e">
        <f>+SUM(I19:O19)/O20</f>
        <v>#DIV/0!</v>
      </c>
      <c r="P21" s="179" t="e">
        <f>+SUM(I19:P19)/P20</f>
        <v>#DIV/0!</v>
      </c>
      <c r="Q21" s="179">
        <f>+Q19/H20</f>
        <v>0</v>
      </c>
      <c r="R21" s="179" t="e">
        <f>+SUM(I19:R19)/R20</f>
        <v>#DIV/0!</v>
      </c>
      <c r="S21" s="179">
        <f>+SUM(I19:S19)/T20</f>
        <v>0.33219761499148209</v>
      </c>
      <c r="T21" s="53">
        <f>+T19/T20</f>
        <v>0.61499148211243615</v>
      </c>
      <c r="U21" s="178"/>
      <c r="V21" s="178"/>
      <c r="W21" s="54"/>
    </row>
    <row r="22" spans="1:23" s="48" customFormat="1" ht="65.25" customHeight="1" x14ac:dyDescent="0.2">
      <c r="A22" s="187">
        <v>4</v>
      </c>
      <c r="B22" s="188"/>
      <c r="C22" s="189"/>
      <c r="D22" s="188"/>
      <c r="E22" s="185" t="str">
        <f>+'HV_4 MIPG'!F9</f>
        <v>4. Realizar el 100% de las actividades programadas en el Modelo Integrado de Planeación y Gestión - MIPG de la vigencia, por la Subdirección de Control e Investigaciones al Transporte Público</v>
      </c>
      <c r="F22" s="186" t="str">
        <f>+'HV_4 MIPG'!C15</f>
        <v>Cumplimiento del MIPG</v>
      </c>
      <c r="G22" s="46" t="str">
        <f>+'HV_4 MIPG'!C22</f>
        <v xml:space="preserve">Total actividades ejecutadas </v>
      </c>
      <c r="H22" s="179">
        <f>+'HV_4 MIPG'!C30</f>
        <v>1</v>
      </c>
      <c r="I22" s="179">
        <f>+'HV 3'!C34</f>
        <v>0</v>
      </c>
      <c r="J22" s="179">
        <f>+'HV 3'!C35</f>
        <v>0</v>
      </c>
      <c r="K22" s="179">
        <f>+'HV_4 MIPG'!C33</f>
        <v>0</v>
      </c>
      <c r="L22" s="179">
        <f>+'HV 3'!C37</f>
        <v>0</v>
      </c>
      <c r="M22" s="179">
        <f>+'HV 3'!C38</f>
        <v>0</v>
      </c>
      <c r="N22" s="179">
        <f>+'HV_4 MIPG'!C36</f>
        <v>0</v>
      </c>
      <c r="O22" s="179">
        <f>+'HV 3'!C40</f>
        <v>0</v>
      </c>
      <c r="P22" s="179">
        <f>+'HV 3'!C41</f>
        <v>0</v>
      </c>
      <c r="Q22" s="179">
        <f>+'HV_4 MIPG'!C39</f>
        <v>0</v>
      </c>
      <c r="R22" s="179">
        <f>+'HV 3'!C43</f>
        <v>0</v>
      </c>
      <c r="S22" s="179">
        <f>+'HV 3'!C44</f>
        <v>0</v>
      </c>
      <c r="T22" s="141">
        <f>SUM(H22:S22)</f>
        <v>1</v>
      </c>
      <c r="U22" s="178" t="s">
        <v>240</v>
      </c>
      <c r="V22" s="178"/>
    </row>
    <row r="23" spans="1:23" s="48" customFormat="1" ht="65.25" customHeight="1" x14ac:dyDescent="0.2">
      <c r="A23" s="187"/>
      <c r="B23" s="188"/>
      <c r="C23" s="189"/>
      <c r="D23" s="188"/>
      <c r="E23" s="185"/>
      <c r="F23" s="186"/>
      <c r="G23" s="46" t="str">
        <f>+'HV_4 MIPG'!F22</f>
        <v>Total actividades programadas</v>
      </c>
      <c r="H23" s="179">
        <f>+'HV_4 MIPG'!E30</f>
        <v>1</v>
      </c>
      <c r="I23" s="179">
        <f>+'HV 3'!C35</f>
        <v>0</v>
      </c>
      <c r="J23" s="179">
        <f>+'HV 3'!C36</f>
        <v>0</v>
      </c>
      <c r="K23" s="179">
        <f>+'HV_4 MIPG'!E33</f>
        <v>0</v>
      </c>
      <c r="L23" s="179">
        <f>+'HV 3'!C38</f>
        <v>0</v>
      </c>
      <c r="M23" s="179">
        <f>+'HV 3'!C39</f>
        <v>0</v>
      </c>
      <c r="N23" s="179">
        <f>+'HV_4 MIPG'!E36</f>
        <v>0</v>
      </c>
      <c r="O23" s="179">
        <f>+'HV 3'!C41</f>
        <v>0</v>
      </c>
      <c r="P23" s="179" t="str">
        <f>+'HV 3'!C42</f>
        <v>Este indicador reporta una notoria e importante ejecución en el segundo trimestre de la vigencia 2019, incrementándose la expedición de los actos administrativos que resuelven las investigaciones administrativas,  previendo la  ocurrencia del  fenómeno jurídico de la caducidad  de la facultad sancionatoria en las investigaciones administrativas por presunta violación a las normas de transporte público, garantizándose la oportunidad de las decisiones de fondo proferidas por la Subdirección de Control e Investigaciones al Transporte Público.</v>
      </c>
      <c r="Q23" s="179">
        <f>+'HV_4 MIPG'!E39</f>
        <v>0</v>
      </c>
      <c r="R23" s="179">
        <f>+'HV 3'!C44</f>
        <v>0</v>
      </c>
      <c r="S23" s="179">
        <f>+'HV 3'!C45</f>
        <v>0</v>
      </c>
      <c r="T23" s="141">
        <f>SUM(H23:S23)</f>
        <v>1</v>
      </c>
      <c r="U23" s="178"/>
      <c r="V23" s="178"/>
    </row>
    <row r="24" spans="1:23" s="48" customFormat="1" ht="65.25" customHeight="1" x14ac:dyDescent="0.2">
      <c r="A24" s="187"/>
      <c r="B24" s="188"/>
      <c r="C24" s="189"/>
      <c r="D24" s="188"/>
      <c r="E24" s="185"/>
      <c r="F24" s="186"/>
      <c r="G24" s="50" t="s">
        <v>141</v>
      </c>
      <c r="H24" s="179">
        <f>+H22/H23</f>
        <v>1</v>
      </c>
      <c r="I24" s="179" t="e">
        <f>+I22/I23</f>
        <v>#DIV/0!</v>
      </c>
      <c r="J24" s="179" t="e">
        <f>+SUM(I22:J22)/J23</f>
        <v>#DIV/0!</v>
      </c>
      <c r="K24" s="179">
        <f>+K22/H23</f>
        <v>0</v>
      </c>
      <c r="L24" s="179" t="e">
        <f>+SUM(I22:L22)/L23</f>
        <v>#DIV/0!</v>
      </c>
      <c r="M24" s="179" t="e">
        <f>+SUM(I22:M22)/M23</f>
        <v>#DIV/0!</v>
      </c>
      <c r="N24" s="179">
        <f>+N22/H23</f>
        <v>0</v>
      </c>
      <c r="O24" s="179" t="e">
        <f>+SUM(I22:O22)/O23</f>
        <v>#DIV/0!</v>
      </c>
      <c r="P24" s="179" t="e">
        <f>+SUM(I22:P22)/P23</f>
        <v>#VALUE!</v>
      </c>
      <c r="Q24" s="179">
        <f>+Q22/H23</f>
        <v>0</v>
      </c>
      <c r="R24" s="179" t="e">
        <f>+SUM(I22:R22)/R23</f>
        <v>#DIV/0!</v>
      </c>
      <c r="S24" s="179">
        <f>+SUM(I22:S22)/T23</f>
        <v>0</v>
      </c>
      <c r="T24" s="163">
        <f>+T22/T23</f>
        <v>1</v>
      </c>
      <c r="U24" s="178"/>
      <c r="V24" s="178"/>
      <c r="W24" s="54"/>
    </row>
  </sheetData>
  <sheetProtection algorithmName="SHA-512" hashValue="6n07vv3Yozr8kUKPaDvKC6RJ6HtzATCw3bhrl6cfRYEHO4iQMdXIfg8wdjG7/dYsK/sp66IcCl/+1yhwJmkPhg==" saltValue="B2mOXrHDnR/n09FGb6cWNA==" spinCount="100000" sheet="1" objects="1" scenarios="1" formatCells="0" formatColumns="0" formatRows="0"/>
  <mergeCells count="77">
    <mergeCell ref="C7:F7"/>
    <mergeCell ref="A10:V10"/>
    <mergeCell ref="A11:A12"/>
    <mergeCell ref="B11:C11"/>
    <mergeCell ref="D11:D12"/>
    <mergeCell ref="E11:E12"/>
    <mergeCell ref="F11:F12"/>
    <mergeCell ref="G11:G12"/>
    <mergeCell ref="H11:V11"/>
    <mergeCell ref="U12:V12"/>
    <mergeCell ref="A13:A15"/>
    <mergeCell ref="B13:B24"/>
    <mergeCell ref="C13:C24"/>
    <mergeCell ref="D13:D24"/>
    <mergeCell ref="A19:A21"/>
    <mergeCell ref="A16:A18"/>
    <mergeCell ref="A22:A24"/>
    <mergeCell ref="E13:E15"/>
    <mergeCell ref="F13:F15"/>
    <mergeCell ref="H13:J13"/>
    <mergeCell ref="H23:J23"/>
    <mergeCell ref="E19:E21"/>
    <mergeCell ref="F19:F21"/>
    <mergeCell ref="H19:J19"/>
    <mergeCell ref="E16:E18"/>
    <mergeCell ref="F16:F18"/>
    <mergeCell ref="E22:E24"/>
    <mergeCell ref="F22:F24"/>
    <mergeCell ref="U13:V15"/>
    <mergeCell ref="H14:S14"/>
    <mergeCell ref="H15:J15"/>
    <mergeCell ref="K15:M15"/>
    <mergeCell ref="N15:P15"/>
    <mergeCell ref="Q15:S15"/>
    <mergeCell ref="K13:M13"/>
    <mergeCell ref="N13:P13"/>
    <mergeCell ref="Q13:S13"/>
    <mergeCell ref="U16:V18"/>
    <mergeCell ref="H17:J17"/>
    <mergeCell ref="K17:M17"/>
    <mergeCell ref="N17:P17"/>
    <mergeCell ref="Q17:S17"/>
    <mergeCell ref="H18:J18"/>
    <mergeCell ref="K18:M18"/>
    <mergeCell ref="H16:J16"/>
    <mergeCell ref="N18:P18"/>
    <mergeCell ref="Q18:S18"/>
    <mergeCell ref="K16:M16"/>
    <mergeCell ref="N16:P16"/>
    <mergeCell ref="Q16:S16"/>
    <mergeCell ref="U19:V21"/>
    <mergeCell ref="H20:S20"/>
    <mergeCell ref="H21:J21"/>
    <mergeCell ref="K21:M21"/>
    <mergeCell ref="N21:P21"/>
    <mergeCell ref="Q21:S21"/>
    <mergeCell ref="K19:M19"/>
    <mergeCell ref="N19:P19"/>
    <mergeCell ref="Q19:S19"/>
    <mergeCell ref="U22:V24"/>
    <mergeCell ref="H24:J24"/>
    <mergeCell ref="K24:M24"/>
    <mergeCell ref="N24:P24"/>
    <mergeCell ref="Q24:S24"/>
    <mergeCell ref="H22:J22"/>
    <mergeCell ref="K23:M23"/>
    <mergeCell ref="N23:P23"/>
    <mergeCell ref="Q23:S23"/>
    <mergeCell ref="K22:M22"/>
    <mergeCell ref="N22:P22"/>
    <mergeCell ref="Q22:S22"/>
    <mergeCell ref="A1:B4"/>
    <mergeCell ref="C1:R1"/>
    <mergeCell ref="C2:R2"/>
    <mergeCell ref="C3:R3"/>
    <mergeCell ref="C4:F4"/>
    <mergeCell ref="G4:R4"/>
  </mergeCells>
  <pageMargins left="0.70866141732283472" right="0.70866141732283472" top="0.74803149606299213" bottom="0.74803149606299213" header="0.31496062992125984" footer="0.31496062992125984"/>
  <pageSetup paperSize="17" scale="3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2"/>
  <sheetViews>
    <sheetView topLeftCell="D7" workbookViewId="0">
      <selection activeCell="I8" sqref="I8"/>
    </sheetView>
  </sheetViews>
  <sheetFormatPr baseColWidth="10" defaultRowHeight="15" x14ac:dyDescent="0.25"/>
  <cols>
    <col min="1" max="1" width="1.28515625" customWidth="1"/>
    <col min="2" max="2" width="30.28515625" style="135" customWidth="1"/>
    <col min="3" max="3" width="31.28515625" customWidth="1"/>
    <col min="4" max="4" width="19.5703125" customWidth="1"/>
    <col min="5" max="5" width="5.85546875" customWidth="1"/>
    <col min="6" max="6" width="59" customWidth="1"/>
    <col min="7" max="7" width="19.140625" customWidth="1"/>
    <col min="8" max="8" width="16.140625" customWidth="1"/>
    <col min="9" max="9" width="16.28515625" customWidth="1"/>
    <col min="10" max="10" width="15.7109375" customWidth="1"/>
    <col min="11" max="11" width="47.1406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60"/>
      <c r="B1" s="336"/>
      <c r="C1" s="339" t="s">
        <v>230</v>
      </c>
      <c r="D1" s="340"/>
      <c r="E1" s="340"/>
      <c r="F1" s="340"/>
      <c r="G1" s="340"/>
      <c r="H1" s="340"/>
      <c r="I1" s="340"/>
      <c r="J1" s="341"/>
      <c r="K1" s="160"/>
      <c r="L1" s="160"/>
      <c r="M1" s="160"/>
      <c r="N1" s="160"/>
      <c r="O1" s="160"/>
      <c r="P1" s="160"/>
      <c r="Q1" s="160"/>
      <c r="R1" s="160"/>
      <c r="S1" s="160"/>
    </row>
    <row r="2" spans="1:19" ht="26.25" customHeight="1" thickBot="1" x14ac:dyDescent="0.3">
      <c r="A2" s="160"/>
      <c r="B2" s="337"/>
      <c r="C2" s="342" t="s">
        <v>1</v>
      </c>
      <c r="D2" s="343"/>
      <c r="E2" s="343"/>
      <c r="F2" s="343"/>
      <c r="G2" s="343"/>
      <c r="H2" s="343"/>
      <c r="I2" s="343"/>
      <c r="J2" s="344"/>
      <c r="K2" s="160"/>
      <c r="L2" s="160"/>
      <c r="M2" s="160"/>
      <c r="N2" s="160"/>
      <c r="O2" s="160"/>
      <c r="P2" s="160"/>
      <c r="Q2" s="160"/>
      <c r="R2" s="160"/>
      <c r="S2" s="160"/>
    </row>
    <row r="3" spans="1:19" ht="26.25" customHeight="1" thickBot="1" x14ac:dyDescent="0.3">
      <c r="A3" s="160"/>
      <c r="B3" s="337"/>
      <c r="C3" s="342" t="s">
        <v>163</v>
      </c>
      <c r="D3" s="343"/>
      <c r="E3" s="343"/>
      <c r="F3" s="343"/>
      <c r="G3" s="343"/>
      <c r="H3" s="343"/>
      <c r="I3" s="343"/>
      <c r="J3" s="344"/>
      <c r="K3" s="160"/>
      <c r="L3" s="160"/>
      <c r="M3" s="160"/>
      <c r="N3" s="160"/>
      <c r="O3" s="160"/>
      <c r="P3" s="160"/>
      <c r="Q3" s="160"/>
      <c r="R3" s="160"/>
      <c r="S3" s="160"/>
    </row>
    <row r="4" spans="1:19" ht="26.25" customHeight="1" thickBot="1" x14ac:dyDescent="0.3">
      <c r="A4" s="160"/>
      <c r="B4" s="338"/>
      <c r="C4" s="342" t="s">
        <v>211</v>
      </c>
      <c r="D4" s="343"/>
      <c r="E4" s="343"/>
      <c r="F4" s="343"/>
      <c r="G4" s="343"/>
      <c r="H4" s="458" t="s">
        <v>210</v>
      </c>
      <c r="I4" s="459"/>
      <c r="J4" s="460"/>
      <c r="K4" s="160"/>
      <c r="L4" s="160"/>
      <c r="M4" s="160"/>
      <c r="N4" s="160"/>
      <c r="O4" s="160"/>
      <c r="P4" s="160"/>
      <c r="Q4" s="160"/>
      <c r="R4" s="160"/>
      <c r="S4" s="160"/>
    </row>
    <row r="5" spans="1:19" ht="30.75" customHeight="1" thickBot="1" x14ac:dyDescent="0.3">
      <c r="B5" s="113"/>
      <c r="C5" s="114"/>
      <c r="D5" s="114"/>
      <c r="E5" s="114"/>
      <c r="F5" s="114"/>
      <c r="G5" s="114"/>
      <c r="H5" s="114"/>
      <c r="I5" s="114"/>
      <c r="J5" s="115"/>
    </row>
    <row r="6" spans="1:19" ht="36.75" thickBot="1" x14ac:dyDescent="0.3">
      <c r="B6" s="116" t="s">
        <v>164</v>
      </c>
      <c r="C6" s="352" t="s">
        <v>192</v>
      </c>
      <c r="D6" s="353"/>
      <c r="E6" s="354"/>
      <c r="F6" s="117"/>
      <c r="G6" s="114"/>
      <c r="H6" s="114"/>
      <c r="I6" s="114"/>
      <c r="J6" s="115"/>
    </row>
    <row r="7" spans="1:19" ht="21.75" customHeight="1" thickBot="1" x14ac:dyDescent="0.3">
      <c r="B7" s="118" t="s">
        <v>116</v>
      </c>
      <c r="C7" s="355" t="s">
        <v>190</v>
      </c>
      <c r="D7" s="356"/>
      <c r="E7" s="357"/>
      <c r="F7" s="117"/>
      <c r="G7" s="114"/>
      <c r="H7" s="114"/>
      <c r="I7" s="114"/>
      <c r="J7" s="115"/>
    </row>
    <row r="8" spans="1:19" ht="24" customHeight="1" thickBot="1" x14ac:dyDescent="0.3">
      <c r="B8" s="118" t="s">
        <v>165</v>
      </c>
      <c r="C8" s="358" t="s">
        <v>193</v>
      </c>
      <c r="D8" s="359"/>
      <c r="E8" s="360"/>
      <c r="F8" s="119"/>
      <c r="G8" s="114"/>
      <c r="H8" s="114"/>
      <c r="I8" s="114"/>
      <c r="J8" s="115"/>
    </row>
    <row r="9" spans="1:19" ht="19.5" customHeight="1" thickBot="1" x14ac:dyDescent="0.3">
      <c r="B9" s="118" t="s">
        <v>166</v>
      </c>
      <c r="C9" s="361" t="s">
        <v>167</v>
      </c>
      <c r="D9" s="362"/>
      <c r="E9" s="363"/>
      <c r="F9" s="117"/>
      <c r="G9" s="114"/>
      <c r="H9" s="114"/>
      <c r="I9" s="114"/>
      <c r="J9" s="115"/>
    </row>
    <row r="10" spans="1:19" ht="39.75" customHeight="1" thickBot="1" x14ac:dyDescent="0.3">
      <c r="B10" s="118" t="s">
        <v>168</v>
      </c>
      <c r="C10" s="364" t="str">
        <f>+'HV_4 MIPG'!F9</f>
        <v>4. Realizar el 100% de las actividades programadas en el Modelo Integrado de Planeación y Gestión - MIPG de la vigencia, por la Subdirección de Control e Investigaciones al Transporte Público</v>
      </c>
      <c r="D10" s="365"/>
      <c r="E10" s="366"/>
      <c r="F10" s="117"/>
      <c r="G10" s="114"/>
      <c r="H10" s="114"/>
      <c r="I10" s="114"/>
      <c r="J10" s="115"/>
    </row>
    <row r="12" spans="1:19" x14ac:dyDescent="0.25">
      <c r="B12" s="367" t="s">
        <v>183</v>
      </c>
      <c r="C12" s="368"/>
      <c r="D12" s="368"/>
      <c r="E12" s="368"/>
      <c r="F12" s="368"/>
      <c r="G12" s="368"/>
      <c r="H12" s="369"/>
      <c r="I12" s="348" t="s">
        <v>169</v>
      </c>
      <c r="J12" s="349"/>
      <c r="K12" s="349"/>
    </row>
    <row r="13" spans="1:19" s="122" customFormat="1" ht="45" x14ac:dyDescent="0.25">
      <c r="B13" s="120" t="s">
        <v>170</v>
      </c>
      <c r="C13" s="120" t="s">
        <v>171</v>
      </c>
      <c r="D13" s="120" t="s">
        <v>172</v>
      </c>
      <c r="E13" s="120" t="s">
        <v>173</v>
      </c>
      <c r="F13" s="120" t="s">
        <v>174</v>
      </c>
      <c r="G13" s="120" t="s">
        <v>175</v>
      </c>
      <c r="H13" s="120" t="s">
        <v>176</v>
      </c>
      <c r="I13" s="121" t="s">
        <v>177</v>
      </c>
      <c r="J13" s="121" t="s">
        <v>178</v>
      </c>
      <c r="K13" s="121" t="s">
        <v>179</v>
      </c>
    </row>
    <row r="14" spans="1:19" ht="46.5" customHeight="1" x14ac:dyDescent="0.25">
      <c r="B14" s="137">
        <v>1</v>
      </c>
      <c r="C14" s="138" t="s">
        <v>180</v>
      </c>
      <c r="D14" s="139">
        <v>1</v>
      </c>
      <c r="E14" s="123">
        <v>1</v>
      </c>
      <c r="F14" s="124" t="s">
        <v>253</v>
      </c>
      <c r="G14" s="125">
        <v>1</v>
      </c>
      <c r="H14" s="126">
        <v>43466</v>
      </c>
      <c r="I14" s="125">
        <v>1</v>
      </c>
      <c r="J14" s="126">
        <v>43466</v>
      </c>
      <c r="K14" s="128" t="s">
        <v>254</v>
      </c>
    </row>
    <row r="15" spans="1:19" ht="15" customHeight="1" x14ac:dyDescent="0.25">
      <c r="B15" s="350" t="s">
        <v>182</v>
      </c>
      <c r="C15" s="351"/>
      <c r="D15" s="129">
        <f>SUM(D11:D14)</f>
        <v>1</v>
      </c>
      <c r="E15" s="130">
        <f>SUM(E14:E14)</f>
        <v>1</v>
      </c>
      <c r="F15" s="131"/>
      <c r="G15" s="129">
        <f>SUM(G11:G14)</f>
        <v>1</v>
      </c>
      <c r="H15" s="132"/>
      <c r="I15" s="133">
        <f>+SUM(I14:I14)</f>
        <v>1</v>
      </c>
      <c r="J15" s="134"/>
      <c r="K15" s="134"/>
    </row>
    <row r="17" spans="8:9" x14ac:dyDescent="0.25">
      <c r="H17" s="136"/>
    </row>
    <row r="18" spans="8:9" x14ac:dyDescent="0.25">
      <c r="H18" s="136"/>
      <c r="I18" s="136"/>
    </row>
    <row r="19" spans="8:9" x14ac:dyDescent="0.25">
      <c r="H19" s="136"/>
    </row>
    <row r="20" spans="8:9" x14ac:dyDescent="0.25">
      <c r="H20" s="136"/>
    </row>
    <row r="21" spans="8:9" x14ac:dyDescent="0.25">
      <c r="H21" s="136"/>
    </row>
    <row r="22" spans="8:9" x14ac:dyDescent="0.25">
      <c r="H22" s="136"/>
    </row>
  </sheetData>
  <mergeCells count="14">
    <mergeCell ref="I12:K12"/>
    <mergeCell ref="B15:C15"/>
    <mergeCell ref="C6:E6"/>
    <mergeCell ref="C7:E7"/>
    <mergeCell ref="C8:E8"/>
    <mergeCell ref="C9:E9"/>
    <mergeCell ref="C10:E10"/>
    <mergeCell ref="B12:H12"/>
    <mergeCell ref="B1:B4"/>
    <mergeCell ref="C1:J1"/>
    <mergeCell ref="C2:J2"/>
    <mergeCell ref="C3:J3"/>
    <mergeCell ref="C4:G4"/>
    <mergeCell ref="H4:J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6"/>
  <sheetViews>
    <sheetView workbookViewId="0">
      <selection activeCell="L12" sqref="L12"/>
    </sheetView>
  </sheetViews>
  <sheetFormatPr baseColWidth="10" defaultRowHeight="11.25" x14ac:dyDescent="0.2"/>
  <cols>
    <col min="1" max="1" width="1.85546875" style="145" customWidth="1"/>
    <col min="2" max="2" width="15.28515625" style="145" customWidth="1"/>
    <col min="3" max="3" width="30.140625" style="145" customWidth="1"/>
    <col min="4" max="4" width="19.5703125" style="145" customWidth="1"/>
    <col min="5" max="5" width="14.7109375" style="145" customWidth="1"/>
    <col min="6" max="6" width="20.7109375" style="145" customWidth="1"/>
    <col min="7" max="11" width="10.5703125" style="145" customWidth="1"/>
    <col min="12" max="12" width="13.7109375" style="145" customWidth="1"/>
    <col min="13" max="256" width="11.42578125" style="145"/>
    <col min="257" max="257" width="1.85546875" style="145" customWidth="1"/>
    <col min="258" max="258" width="8.5703125" style="145" customWidth="1"/>
    <col min="259" max="259" width="30.140625" style="145" customWidth="1"/>
    <col min="260" max="260" width="19.5703125" style="145" customWidth="1"/>
    <col min="261" max="261" width="14.7109375" style="145" customWidth="1"/>
    <col min="262" max="262" width="20.7109375" style="145" customWidth="1"/>
    <col min="263" max="267" width="10.5703125" style="145" customWidth="1"/>
    <col min="268" max="268" width="13.7109375" style="145" customWidth="1"/>
    <col min="269" max="512" width="11.42578125" style="145"/>
    <col min="513" max="513" width="1.85546875" style="145" customWidth="1"/>
    <col min="514" max="514" width="8.5703125" style="145" customWidth="1"/>
    <col min="515" max="515" width="30.140625" style="145" customWidth="1"/>
    <col min="516" max="516" width="19.5703125" style="145" customWidth="1"/>
    <col min="517" max="517" width="14.7109375" style="145" customWidth="1"/>
    <col min="518" max="518" width="20.7109375" style="145" customWidth="1"/>
    <col min="519" max="523" width="10.5703125" style="145" customWidth="1"/>
    <col min="524" max="524" width="13.7109375" style="145" customWidth="1"/>
    <col min="525" max="768" width="11.42578125" style="145"/>
    <col min="769" max="769" width="1.85546875" style="145" customWidth="1"/>
    <col min="770" max="770" width="8.5703125" style="145" customWidth="1"/>
    <col min="771" max="771" width="30.140625" style="145" customWidth="1"/>
    <col min="772" max="772" width="19.5703125" style="145" customWidth="1"/>
    <col min="773" max="773" width="14.7109375" style="145" customWidth="1"/>
    <col min="774" max="774" width="20.7109375" style="145" customWidth="1"/>
    <col min="775" max="779" width="10.5703125" style="145" customWidth="1"/>
    <col min="780" max="780" width="13.7109375" style="145" customWidth="1"/>
    <col min="781" max="1024" width="11.42578125" style="145"/>
    <col min="1025" max="1025" width="1.85546875" style="145" customWidth="1"/>
    <col min="1026" max="1026" width="8.5703125" style="145" customWidth="1"/>
    <col min="1027" max="1027" width="30.140625" style="145" customWidth="1"/>
    <col min="1028" max="1028" width="19.5703125" style="145" customWidth="1"/>
    <col min="1029" max="1029" width="14.7109375" style="145" customWidth="1"/>
    <col min="1030" max="1030" width="20.7109375" style="145" customWidth="1"/>
    <col min="1031" max="1035" width="10.5703125" style="145" customWidth="1"/>
    <col min="1036" max="1036" width="13.7109375" style="145" customWidth="1"/>
    <col min="1037" max="1280" width="11.42578125" style="145"/>
    <col min="1281" max="1281" width="1.85546875" style="145" customWidth="1"/>
    <col min="1282" max="1282" width="8.5703125" style="145" customWidth="1"/>
    <col min="1283" max="1283" width="30.140625" style="145" customWidth="1"/>
    <col min="1284" max="1284" width="19.5703125" style="145" customWidth="1"/>
    <col min="1285" max="1285" width="14.7109375" style="145" customWidth="1"/>
    <col min="1286" max="1286" width="20.7109375" style="145" customWidth="1"/>
    <col min="1287" max="1291" width="10.5703125" style="145" customWidth="1"/>
    <col min="1292" max="1292" width="13.7109375" style="145" customWidth="1"/>
    <col min="1293" max="1536" width="11.42578125" style="145"/>
    <col min="1537" max="1537" width="1.85546875" style="145" customWidth="1"/>
    <col min="1538" max="1538" width="8.5703125" style="145" customWidth="1"/>
    <col min="1539" max="1539" width="30.140625" style="145" customWidth="1"/>
    <col min="1540" max="1540" width="19.5703125" style="145" customWidth="1"/>
    <col min="1541" max="1541" width="14.7109375" style="145" customWidth="1"/>
    <col min="1542" max="1542" width="20.7109375" style="145" customWidth="1"/>
    <col min="1543" max="1547" width="10.5703125" style="145" customWidth="1"/>
    <col min="1548" max="1548" width="13.7109375" style="145" customWidth="1"/>
    <col min="1549" max="1792" width="11.42578125" style="145"/>
    <col min="1793" max="1793" width="1.85546875" style="145" customWidth="1"/>
    <col min="1794" max="1794" width="8.5703125" style="145" customWidth="1"/>
    <col min="1795" max="1795" width="30.140625" style="145" customWidth="1"/>
    <col min="1796" max="1796" width="19.5703125" style="145" customWidth="1"/>
    <col min="1797" max="1797" width="14.7109375" style="145" customWidth="1"/>
    <col min="1798" max="1798" width="20.7109375" style="145" customWidth="1"/>
    <col min="1799" max="1803" width="10.5703125" style="145" customWidth="1"/>
    <col min="1804" max="1804" width="13.7109375" style="145" customWidth="1"/>
    <col min="1805" max="2048" width="11.42578125" style="145"/>
    <col min="2049" max="2049" width="1.85546875" style="145" customWidth="1"/>
    <col min="2050" max="2050" width="8.5703125" style="145" customWidth="1"/>
    <col min="2051" max="2051" width="30.140625" style="145" customWidth="1"/>
    <col min="2052" max="2052" width="19.5703125" style="145" customWidth="1"/>
    <col min="2053" max="2053" width="14.7109375" style="145" customWidth="1"/>
    <col min="2054" max="2054" width="20.7109375" style="145" customWidth="1"/>
    <col min="2055" max="2059" width="10.5703125" style="145" customWidth="1"/>
    <col min="2060" max="2060" width="13.7109375" style="145" customWidth="1"/>
    <col min="2061" max="2304" width="11.42578125" style="145"/>
    <col min="2305" max="2305" width="1.85546875" style="145" customWidth="1"/>
    <col min="2306" max="2306" width="8.5703125" style="145" customWidth="1"/>
    <col min="2307" max="2307" width="30.140625" style="145" customWidth="1"/>
    <col min="2308" max="2308" width="19.5703125" style="145" customWidth="1"/>
    <col min="2309" max="2309" width="14.7109375" style="145" customWidth="1"/>
    <col min="2310" max="2310" width="20.7109375" style="145" customWidth="1"/>
    <col min="2311" max="2315" width="10.5703125" style="145" customWidth="1"/>
    <col min="2316" max="2316" width="13.7109375" style="145" customWidth="1"/>
    <col min="2317" max="2560" width="11.42578125" style="145"/>
    <col min="2561" max="2561" width="1.85546875" style="145" customWidth="1"/>
    <col min="2562" max="2562" width="8.5703125" style="145" customWidth="1"/>
    <col min="2563" max="2563" width="30.140625" style="145" customWidth="1"/>
    <col min="2564" max="2564" width="19.5703125" style="145" customWidth="1"/>
    <col min="2565" max="2565" width="14.7109375" style="145" customWidth="1"/>
    <col min="2566" max="2566" width="20.7109375" style="145" customWidth="1"/>
    <col min="2567" max="2571" width="10.5703125" style="145" customWidth="1"/>
    <col min="2572" max="2572" width="13.7109375" style="145" customWidth="1"/>
    <col min="2573" max="2816" width="11.42578125" style="145"/>
    <col min="2817" max="2817" width="1.85546875" style="145" customWidth="1"/>
    <col min="2818" max="2818" width="8.5703125" style="145" customWidth="1"/>
    <col min="2819" max="2819" width="30.140625" style="145" customWidth="1"/>
    <col min="2820" max="2820" width="19.5703125" style="145" customWidth="1"/>
    <col min="2821" max="2821" width="14.7109375" style="145" customWidth="1"/>
    <col min="2822" max="2822" width="20.7109375" style="145" customWidth="1"/>
    <col min="2823" max="2827" width="10.5703125" style="145" customWidth="1"/>
    <col min="2828" max="2828" width="13.7109375" style="145" customWidth="1"/>
    <col min="2829" max="3072" width="11.42578125" style="145"/>
    <col min="3073" max="3073" width="1.85546875" style="145" customWidth="1"/>
    <col min="3074" max="3074" width="8.5703125" style="145" customWidth="1"/>
    <col min="3075" max="3075" width="30.140625" style="145" customWidth="1"/>
    <col min="3076" max="3076" width="19.5703125" style="145" customWidth="1"/>
    <col min="3077" max="3077" width="14.7109375" style="145" customWidth="1"/>
    <col min="3078" max="3078" width="20.7109375" style="145" customWidth="1"/>
    <col min="3079" max="3083" width="10.5703125" style="145" customWidth="1"/>
    <col min="3084" max="3084" width="13.7109375" style="145" customWidth="1"/>
    <col min="3085" max="3328" width="11.42578125" style="145"/>
    <col min="3329" max="3329" width="1.85546875" style="145" customWidth="1"/>
    <col min="3330" max="3330" width="8.5703125" style="145" customWidth="1"/>
    <col min="3331" max="3331" width="30.140625" style="145" customWidth="1"/>
    <col min="3332" max="3332" width="19.5703125" style="145" customWidth="1"/>
    <col min="3333" max="3333" width="14.7109375" style="145" customWidth="1"/>
    <col min="3334" max="3334" width="20.7109375" style="145" customWidth="1"/>
    <col min="3335" max="3339" width="10.5703125" style="145" customWidth="1"/>
    <col min="3340" max="3340" width="13.7109375" style="145" customWidth="1"/>
    <col min="3341" max="3584" width="11.42578125" style="145"/>
    <col min="3585" max="3585" width="1.85546875" style="145" customWidth="1"/>
    <col min="3586" max="3586" width="8.5703125" style="145" customWidth="1"/>
    <col min="3587" max="3587" width="30.140625" style="145" customWidth="1"/>
    <col min="3588" max="3588" width="19.5703125" style="145" customWidth="1"/>
    <col min="3589" max="3589" width="14.7109375" style="145" customWidth="1"/>
    <col min="3590" max="3590" width="20.7109375" style="145" customWidth="1"/>
    <col min="3591" max="3595" width="10.5703125" style="145" customWidth="1"/>
    <col min="3596" max="3596" width="13.7109375" style="145" customWidth="1"/>
    <col min="3597" max="3840" width="11.42578125" style="145"/>
    <col min="3841" max="3841" width="1.85546875" style="145" customWidth="1"/>
    <col min="3842" max="3842" width="8.5703125" style="145" customWidth="1"/>
    <col min="3843" max="3843" width="30.140625" style="145" customWidth="1"/>
    <col min="3844" max="3844" width="19.5703125" style="145" customWidth="1"/>
    <col min="3845" max="3845" width="14.7109375" style="145" customWidth="1"/>
    <col min="3846" max="3846" width="20.7109375" style="145" customWidth="1"/>
    <col min="3847" max="3851" width="10.5703125" style="145" customWidth="1"/>
    <col min="3852" max="3852" width="13.7109375" style="145" customWidth="1"/>
    <col min="3853" max="4096" width="11.42578125" style="145"/>
    <col min="4097" max="4097" width="1.85546875" style="145" customWidth="1"/>
    <col min="4098" max="4098" width="8.5703125" style="145" customWidth="1"/>
    <col min="4099" max="4099" width="30.140625" style="145" customWidth="1"/>
    <col min="4100" max="4100" width="19.5703125" style="145" customWidth="1"/>
    <col min="4101" max="4101" width="14.7109375" style="145" customWidth="1"/>
    <col min="4102" max="4102" width="20.7109375" style="145" customWidth="1"/>
    <col min="4103" max="4107" width="10.5703125" style="145" customWidth="1"/>
    <col min="4108" max="4108" width="13.7109375" style="145" customWidth="1"/>
    <col min="4109" max="4352" width="11.42578125" style="145"/>
    <col min="4353" max="4353" width="1.85546875" style="145" customWidth="1"/>
    <col min="4354" max="4354" width="8.5703125" style="145" customWidth="1"/>
    <col min="4355" max="4355" width="30.140625" style="145" customWidth="1"/>
    <col min="4356" max="4356" width="19.5703125" style="145" customWidth="1"/>
    <col min="4357" max="4357" width="14.7109375" style="145" customWidth="1"/>
    <col min="4358" max="4358" width="20.7109375" style="145" customWidth="1"/>
    <col min="4359" max="4363" width="10.5703125" style="145" customWidth="1"/>
    <col min="4364" max="4364" width="13.7109375" style="145" customWidth="1"/>
    <col min="4365" max="4608" width="11.42578125" style="145"/>
    <col min="4609" max="4609" width="1.85546875" style="145" customWidth="1"/>
    <col min="4610" max="4610" width="8.5703125" style="145" customWidth="1"/>
    <col min="4611" max="4611" width="30.140625" style="145" customWidth="1"/>
    <col min="4612" max="4612" width="19.5703125" style="145" customWidth="1"/>
    <col min="4613" max="4613" width="14.7109375" style="145" customWidth="1"/>
    <col min="4614" max="4614" width="20.7109375" style="145" customWidth="1"/>
    <col min="4615" max="4619" width="10.5703125" style="145" customWidth="1"/>
    <col min="4620" max="4620" width="13.7109375" style="145" customWidth="1"/>
    <col min="4621" max="4864" width="11.42578125" style="145"/>
    <col min="4865" max="4865" width="1.85546875" style="145" customWidth="1"/>
    <col min="4866" max="4866" width="8.5703125" style="145" customWidth="1"/>
    <col min="4867" max="4867" width="30.140625" style="145" customWidth="1"/>
    <col min="4868" max="4868" width="19.5703125" style="145" customWidth="1"/>
    <col min="4869" max="4869" width="14.7109375" style="145" customWidth="1"/>
    <col min="4870" max="4870" width="20.7109375" style="145" customWidth="1"/>
    <col min="4871" max="4875" width="10.5703125" style="145" customWidth="1"/>
    <col min="4876" max="4876" width="13.7109375" style="145" customWidth="1"/>
    <col min="4877" max="5120" width="11.42578125" style="145"/>
    <col min="5121" max="5121" width="1.85546875" style="145" customWidth="1"/>
    <col min="5122" max="5122" width="8.5703125" style="145" customWidth="1"/>
    <col min="5123" max="5123" width="30.140625" style="145" customWidth="1"/>
    <col min="5124" max="5124" width="19.5703125" style="145" customWidth="1"/>
    <col min="5125" max="5125" width="14.7109375" style="145" customWidth="1"/>
    <col min="5126" max="5126" width="20.7109375" style="145" customWidth="1"/>
    <col min="5127" max="5131" width="10.5703125" style="145" customWidth="1"/>
    <col min="5132" max="5132" width="13.7109375" style="145" customWidth="1"/>
    <col min="5133" max="5376" width="11.42578125" style="145"/>
    <col min="5377" max="5377" width="1.85546875" style="145" customWidth="1"/>
    <col min="5378" max="5378" width="8.5703125" style="145" customWidth="1"/>
    <col min="5379" max="5379" width="30.140625" style="145" customWidth="1"/>
    <col min="5380" max="5380" width="19.5703125" style="145" customWidth="1"/>
    <col min="5381" max="5381" width="14.7109375" style="145" customWidth="1"/>
    <col min="5382" max="5382" width="20.7109375" style="145" customWidth="1"/>
    <col min="5383" max="5387" width="10.5703125" style="145" customWidth="1"/>
    <col min="5388" max="5388" width="13.7109375" style="145" customWidth="1"/>
    <col min="5389" max="5632" width="11.42578125" style="145"/>
    <col min="5633" max="5633" width="1.85546875" style="145" customWidth="1"/>
    <col min="5634" max="5634" width="8.5703125" style="145" customWidth="1"/>
    <col min="5635" max="5635" width="30.140625" style="145" customWidth="1"/>
    <col min="5636" max="5636" width="19.5703125" style="145" customWidth="1"/>
    <col min="5637" max="5637" width="14.7109375" style="145" customWidth="1"/>
    <col min="5638" max="5638" width="20.7109375" style="145" customWidth="1"/>
    <col min="5639" max="5643" width="10.5703125" style="145" customWidth="1"/>
    <col min="5644" max="5644" width="13.7109375" style="145" customWidth="1"/>
    <col min="5645" max="5888" width="11.42578125" style="145"/>
    <col min="5889" max="5889" width="1.85546875" style="145" customWidth="1"/>
    <col min="5890" max="5890" width="8.5703125" style="145" customWidth="1"/>
    <col min="5891" max="5891" width="30.140625" style="145" customWidth="1"/>
    <col min="5892" max="5892" width="19.5703125" style="145" customWidth="1"/>
    <col min="5893" max="5893" width="14.7109375" style="145" customWidth="1"/>
    <col min="5894" max="5894" width="20.7109375" style="145" customWidth="1"/>
    <col min="5895" max="5899" width="10.5703125" style="145" customWidth="1"/>
    <col min="5900" max="5900" width="13.7109375" style="145" customWidth="1"/>
    <col min="5901" max="6144" width="11.42578125" style="145"/>
    <col min="6145" max="6145" width="1.85546875" style="145" customWidth="1"/>
    <col min="6146" max="6146" width="8.5703125" style="145" customWidth="1"/>
    <col min="6147" max="6147" width="30.140625" style="145" customWidth="1"/>
    <col min="6148" max="6148" width="19.5703125" style="145" customWidth="1"/>
    <col min="6149" max="6149" width="14.7109375" style="145" customWidth="1"/>
    <col min="6150" max="6150" width="20.7109375" style="145" customWidth="1"/>
    <col min="6151" max="6155" width="10.5703125" style="145" customWidth="1"/>
    <col min="6156" max="6156" width="13.7109375" style="145" customWidth="1"/>
    <col min="6157" max="6400" width="11.42578125" style="145"/>
    <col min="6401" max="6401" width="1.85546875" style="145" customWidth="1"/>
    <col min="6402" max="6402" width="8.5703125" style="145" customWidth="1"/>
    <col min="6403" max="6403" width="30.140625" style="145" customWidth="1"/>
    <col min="6404" max="6404" width="19.5703125" style="145" customWidth="1"/>
    <col min="6405" max="6405" width="14.7109375" style="145" customWidth="1"/>
    <col min="6406" max="6406" width="20.7109375" style="145" customWidth="1"/>
    <col min="6407" max="6411" width="10.5703125" style="145" customWidth="1"/>
    <col min="6412" max="6412" width="13.7109375" style="145" customWidth="1"/>
    <col min="6413" max="6656" width="11.42578125" style="145"/>
    <col min="6657" max="6657" width="1.85546875" style="145" customWidth="1"/>
    <col min="6658" max="6658" width="8.5703125" style="145" customWidth="1"/>
    <col min="6659" max="6659" width="30.140625" style="145" customWidth="1"/>
    <col min="6660" max="6660" width="19.5703125" style="145" customWidth="1"/>
    <col min="6661" max="6661" width="14.7109375" style="145" customWidth="1"/>
    <col min="6662" max="6662" width="20.7109375" style="145" customWidth="1"/>
    <col min="6663" max="6667" width="10.5703125" style="145" customWidth="1"/>
    <col min="6668" max="6668" width="13.7109375" style="145" customWidth="1"/>
    <col min="6669" max="6912" width="11.42578125" style="145"/>
    <col min="6913" max="6913" width="1.85546875" style="145" customWidth="1"/>
    <col min="6914" max="6914" width="8.5703125" style="145" customWidth="1"/>
    <col min="6915" max="6915" width="30.140625" style="145" customWidth="1"/>
    <col min="6916" max="6916" width="19.5703125" style="145" customWidth="1"/>
    <col min="6917" max="6917" width="14.7109375" style="145" customWidth="1"/>
    <col min="6918" max="6918" width="20.7109375" style="145" customWidth="1"/>
    <col min="6919" max="6923" width="10.5703125" style="145" customWidth="1"/>
    <col min="6924" max="6924" width="13.7109375" style="145" customWidth="1"/>
    <col min="6925" max="7168" width="11.42578125" style="145"/>
    <col min="7169" max="7169" width="1.85546875" style="145" customWidth="1"/>
    <col min="7170" max="7170" width="8.5703125" style="145" customWidth="1"/>
    <col min="7171" max="7171" width="30.140625" style="145" customWidth="1"/>
    <col min="7172" max="7172" width="19.5703125" style="145" customWidth="1"/>
    <col min="7173" max="7173" width="14.7109375" style="145" customWidth="1"/>
    <col min="7174" max="7174" width="20.7109375" style="145" customWidth="1"/>
    <col min="7175" max="7179" width="10.5703125" style="145" customWidth="1"/>
    <col min="7180" max="7180" width="13.7109375" style="145" customWidth="1"/>
    <col min="7181" max="7424" width="11.42578125" style="145"/>
    <col min="7425" max="7425" width="1.85546875" style="145" customWidth="1"/>
    <col min="7426" max="7426" width="8.5703125" style="145" customWidth="1"/>
    <col min="7427" max="7427" width="30.140625" style="145" customWidth="1"/>
    <col min="7428" max="7428" width="19.5703125" style="145" customWidth="1"/>
    <col min="7429" max="7429" width="14.7109375" style="145" customWidth="1"/>
    <col min="7430" max="7430" width="20.7109375" style="145" customWidth="1"/>
    <col min="7431" max="7435" width="10.5703125" style="145" customWidth="1"/>
    <col min="7436" max="7436" width="13.7109375" style="145" customWidth="1"/>
    <col min="7437" max="7680" width="11.42578125" style="145"/>
    <col min="7681" max="7681" width="1.85546875" style="145" customWidth="1"/>
    <col min="7682" max="7682" width="8.5703125" style="145" customWidth="1"/>
    <col min="7683" max="7683" width="30.140625" style="145" customWidth="1"/>
    <col min="7684" max="7684" width="19.5703125" style="145" customWidth="1"/>
    <col min="7685" max="7685" width="14.7109375" style="145" customWidth="1"/>
    <col min="7686" max="7686" width="20.7109375" style="145" customWidth="1"/>
    <col min="7687" max="7691" width="10.5703125" style="145" customWidth="1"/>
    <col min="7692" max="7692" width="13.7109375" style="145" customWidth="1"/>
    <col min="7693" max="7936" width="11.42578125" style="145"/>
    <col min="7937" max="7937" width="1.85546875" style="145" customWidth="1"/>
    <col min="7938" max="7938" width="8.5703125" style="145" customWidth="1"/>
    <col min="7939" max="7939" width="30.140625" style="145" customWidth="1"/>
    <col min="7940" max="7940" width="19.5703125" style="145" customWidth="1"/>
    <col min="7941" max="7941" width="14.7109375" style="145" customWidth="1"/>
    <col min="7942" max="7942" width="20.7109375" style="145" customWidth="1"/>
    <col min="7943" max="7947" width="10.5703125" style="145" customWidth="1"/>
    <col min="7948" max="7948" width="13.7109375" style="145" customWidth="1"/>
    <col min="7949" max="8192" width="11.42578125" style="145"/>
    <col min="8193" max="8193" width="1.85546875" style="145" customWidth="1"/>
    <col min="8194" max="8194" width="8.5703125" style="145" customWidth="1"/>
    <col min="8195" max="8195" width="30.140625" style="145" customWidth="1"/>
    <col min="8196" max="8196" width="19.5703125" style="145" customWidth="1"/>
    <col min="8197" max="8197" width="14.7109375" style="145" customWidth="1"/>
    <col min="8198" max="8198" width="20.7109375" style="145" customWidth="1"/>
    <col min="8199" max="8203" width="10.5703125" style="145" customWidth="1"/>
    <col min="8204" max="8204" width="13.7109375" style="145" customWidth="1"/>
    <col min="8205" max="8448" width="11.42578125" style="145"/>
    <col min="8449" max="8449" width="1.85546875" style="145" customWidth="1"/>
    <col min="8450" max="8450" width="8.5703125" style="145" customWidth="1"/>
    <col min="8451" max="8451" width="30.140625" style="145" customWidth="1"/>
    <col min="8452" max="8452" width="19.5703125" style="145" customWidth="1"/>
    <col min="8453" max="8453" width="14.7109375" style="145" customWidth="1"/>
    <col min="8454" max="8454" width="20.7109375" style="145" customWidth="1"/>
    <col min="8455" max="8459" width="10.5703125" style="145" customWidth="1"/>
    <col min="8460" max="8460" width="13.7109375" style="145" customWidth="1"/>
    <col min="8461" max="8704" width="11.42578125" style="145"/>
    <col min="8705" max="8705" width="1.85546875" style="145" customWidth="1"/>
    <col min="8706" max="8706" width="8.5703125" style="145" customWidth="1"/>
    <col min="8707" max="8707" width="30.140625" style="145" customWidth="1"/>
    <col min="8708" max="8708" width="19.5703125" style="145" customWidth="1"/>
    <col min="8709" max="8709" width="14.7109375" style="145" customWidth="1"/>
    <col min="8710" max="8710" width="20.7109375" style="145" customWidth="1"/>
    <col min="8711" max="8715" width="10.5703125" style="145" customWidth="1"/>
    <col min="8716" max="8716" width="13.7109375" style="145" customWidth="1"/>
    <col min="8717" max="8960" width="11.42578125" style="145"/>
    <col min="8961" max="8961" width="1.85546875" style="145" customWidth="1"/>
    <col min="8962" max="8962" width="8.5703125" style="145" customWidth="1"/>
    <col min="8963" max="8963" width="30.140625" style="145" customWidth="1"/>
    <col min="8964" max="8964" width="19.5703125" style="145" customWidth="1"/>
    <col min="8965" max="8965" width="14.7109375" style="145" customWidth="1"/>
    <col min="8966" max="8966" width="20.7109375" style="145" customWidth="1"/>
    <col min="8967" max="8971" width="10.5703125" style="145" customWidth="1"/>
    <col min="8972" max="8972" width="13.7109375" style="145" customWidth="1"/>
    <col min="8973" max="9216" width="11.42578125" style="145"/>
    <col min="9217" max="9217" width="1.85546875" style="145" customWidth="1"/>
    <col min="9218" max="9218" width="8.5703125" style="145" customWidth="1"/>
    <col min="9219" max="9219" width="30.140625" style="145" customWidth="1"/>
    <col min="9220" max="9220" width="19.5703125" style="145" customWidth="1"/>
    <col min="9221" max="9221" width="14.7109375" style="145" customWidth="1"/>
    <col min="9222" max="9222" width="20.7109375" style="145" customWidth="1"/>
    <col min="9223" max="9227" width="10.5703125" style="145" customWidth="1"/>
    <col min="9228" max="9228" width="13.7109375" style="145" customWidth="1"/>
    <col min="9229" max="9472" width="11.42578125" style="145"/>
    <col min="9473" max="9473" width="1.85546875" style="145" customWidth="1"/>
    <col min="9474" max="9474" width="8.5703125" style="145" customWidth="1"/>
    <col min="9475" max="9475" width="30.140625" style="145" customWidth="1"/>
    <col min="9476" max="9476" width="19.5703125" style="145" customWidth="1"/>
    <col min="9477" max="9477" width="14.7109375" style="145" customWidth="1"/>
    <col min="9478" max="9478" width="20.7109375" style="145" customWidth="1"/>
    <col min="9479" max="9483" width="10.5703125" style="145" customWidth="1"/>
    <col min="9484" max="9484" width="13.7109375" style="145" customWidth="1"/>
    <col min="9485" max="9728" width="11.42578125" style="145"/>
    <col min="9729" max="9729" width="1.85546875" style="145" customWidth="1"/>
    <col min="9730" max="9730" width="8.5703125" style="145" customWidth="1"/>
    <col min="9731" max="9731" width="30.140625" style="145" customWidth="1"/>
    <col min="9732" max="9732" width="19.5703125" style="145" customWidth="1"/>
    <col min="9733" max="9733" width="14.7109375" style="145" customWidth="1"/>
    <col min="9734" max="9734" width="20.7109375" style="145" customWidth="1"/>
    <col min="9735" max="9739" width="10.5703125" style="145" customWidth="1"/>
    <col min="9740" max="9740" width="13.7109375" style="145" customWidth="1"/>
    <col min="9741" max="9984" width="11.42578125" style="145"/>
    <col min="9985" max="9985" width="1.85546875" style="145" customWidth="1"/>
    <col min="9986" max="9986" width="8.5703125" style="145" customWidth="1"/>
    <col min="9987" max="9987" width="30.140625" style="145" customWidth="1"/>
    <col min="9988" max="9988" width="19.5703125" style="145" customWidth="1"/>
    <col min="9989" max="9989" width="14.7109375" style="145" customWidth="1"/>
    <col min="9990" max="9990" width="20.7109375" style="145" customWidth="1"/>
    <col min="9991" max="9995" width="10.5703125" style="145" customWidth="1"/>
    <col min="9996" max="9996" width="13.7109375" style="145" customWidth="1"/>
    <col min="9997" max="10240" width="11.42578125" style="145"/>
    <col min="10241" max="10241" width="1.85546875" style="145" customWidth="1"/>
    <col min="10242" max="10242" width="8.5703125" style="145" customWidth="1"/>
    <col min="10243" max="10243" width="30.140625" style="145" customWidth="1"/>
    <col min="10244" max="10244" width="19.5703125" style="145" customWidth="1"/>
    <col min="10245" max="10245" width="14.7109375" style="145" customWidth="1"/>
    <col min="10246" max="10246" width="20.7109375" style="145" customWidth="1"/>
    <col min="10247" max="10251" width="10.5703125" style="145" customWidth="1"/>
    <col min="10252" max="10252" width="13.7109375" style="145" customWidth="1"/>
    <col min="10253" max="10496" width="11.42578125" style="145"/>
    <col min="10497" max="10497" width="1.85546875" style="145" customWidth="1"/>
    <col min="10498" max="10498" width="8.5703125" style="145" customWidth="1"/>
    <col min="10499" max="10499" width="30.140625" style="145" customWidth="1"/>
    <col min="10500" max="10500" width="19.5703125" style="145" customWidth="1"/>
    <col min="10501" max="10501" width="14.7109375" style="145" customWidth="1"/>
    <col min="10502" max="10502" width="20.7109375" style="145" customWidth="1"/>
    <col min="10503" max="10507" width="10.5703125" style="145" customWidth="1"/>
    <col min="10508" max="10508" width="13.7109375" style="145" customWidth="1"/>
    <col min="10509" max="10752" width="11.42578125" style="145"/>
    <col min="10753" max="10753" width="1.85546875" style="145" customWidth="1"/>
    <col min="10754" max="10754" width="8.5703125" style="145" customWidth="1"/>
    <col min="10755" max="10755" width="30.140625" style="145" customWidth="1"/>
    <col min="10756" max="10756" width="19.5703125" style="145" customWidth="1"/>
    <col min="10757" max="10757" width="14.7109375" style="145" customWidth="1"/>
    <col min="10758" max="10758" width="20.7109375" style="145" customWidth="1"/>
    <col min="10759" max="10763" width="10.5703125" style="145" customWidth="1"/>
    <col min="10764" max="10764" width="13.7109375" style="145" customWidth="1"/>
    <col min="10765" max="11008" width="11.42578125" style="145"/>
    <col min="11009" max="11009" width="1.85546875" style="145" customWidth="1"/>
    <col min="11010" max="11010" width="8.5703125" style="145" customWidth="1"/>
    <col min="11011" max="11011" width="30.140625" style="145" customWidth="1"/>
    <col min="11012" max="11012" width="19.5703125" style="145" customWidth="1"/>
    <col min="11013" max="11013" width="14.7109375" style="145" customWidth="1"/>
    <col min="11014" max="11014" width="20.7109375" style="145" customWidth="1"/>
    <col min="11015" max="11019" width="10.5703125" style="145" customWidth="1"/>
    <col min="11020" max="11020" width="13.7109375" style="145" customWidth="1"/>
    <col min="11021" max="11264" width="11.42578125" style="145"/>
    <col min="11265" max="11265" width="1.85546875" style="145" customWidth="1"/>
    <col min="11266" max="11266" width="8.5703125" style="145" customWidth="1"/>
    <col min="11267" max="11267" width="30.140625" style="145" customWidth="1"/>
    <col min="11268" max="11268" width="19.5703125" style="145" customWidth="1"/>
    <col min="11269" max="11269" width="14.7109375" style="145" customWidth="1"/>
    <col min="11270" max="11270" width="20.7109375" style="145" customWidth="1"/>
    <col min="11271" max="11275" width="10.5703125" style="145" customWidth="1"/>
    <col min="11276" max="11276" width="13.7109375" style="145" customWidth="1"/>
    <col min="11277" max="11520" width="11.42578125" style="145"/>
    <col min="11521" max="11521" width="1.85546875" style="145" customWidth="1"/>
    <col min="11522" max="11522" width="8.5703125" style="145" customWidth="1"/>
    <col min="11523" max="11523" width="30.140625" style="145" customWidth="1"/>
    <col min="11524" max="11524" width="19.5703125" style="145" customWidth="1"/>
    <col min="11525" max="11525" width="14.7109375" style="145" customWidth="1"/>
    <col min="11526" max="11526" width="20.7109375" style="145" customWidth="1"/>
    <col min="11527" max="11531" width="10.5703125" style="145" customWidth="1"/>
    <col min="11532" max="11532" width="13.7109375" style="145" customWidth="1"/>
    <col min="11533" max="11776" width="11.42578125" style="145"/>
    <col min="11777" max="11777" width="1.85546875" style="145" customWidth="1"/>
    <col min="11778" max="11778" width="8.5703125" style="145" customWidth="1"/>
    <col min="11779" max="11779" width="30.140625" style="145" customWidth="1"/>
    <col min="11780" max="11780" width="19.5703125" style="145" customWidth="1"/>
    <col min="11781" max="11781" width="14.7109375" style="145" customWidth="1"/>
    <col min="11782" max="11782" width="20.7109375" style="145" customWidth="1"/>
    <col min="11783" max="11787" width="10.5703125" style="145" customWidth="1"/>
    <col min="11788" max="11788" width="13.7109375" style="145" customWidth="1"/>
    <col min="11789" max="12032" width="11.42578125" style="145"/>
    <col min="12033" max="12033" width="1.85546875" style="145" customWidth="1"/>
    <col min="12034" max="12034" width="8.5703125" style="145" customWidth="1"/>
    <col min="12035" max="12035" width="30.140625" style="145" customWidth="1"/>
    <col min="12036" max="12036" width="19.5703125" style="145" customWidth="1"/>
    <col min="12037" max="12037" width="14.7109375" style="145" customWidth="1"/>
    <col min="12038" max="12038" width="20.7109375" style="145" customWidth="1"/>
    <col min="12039" max="12043" width="10.5703125" style="145" customWidth="1"/>
    <col min="12044" max="12044" width="13.7109375" style="145" customWidth="1"/>
    <col min="12045" max="12288" width="11.42578125" style="145"/>
    <col min="12289" max="12289" width="1.85546875" style="145" customWidth="1"/>
    <col min="12290" max="12290" width="8.5703125" style="145" customWidth="1"/>
    <col min="12291" max="12291" width="30.140625" style="145" customWidth="1"/>
    <col min="12292" max="12292" width="19.5703125" style="145" customWidth="1"/>
    <col min="12293" max="12293" width="14.7109375" style="145" customWidth="1"/>
    <col min="12294" max="12294" width="20.7109375" style="145" customWidth="1"/>
    <col min="12295" max="12299" width="10.5703125" style="145" customWidth="1"/>
    <col min="12300" max="12300" width="13.7109375" style="145" customWidth="1"/>
    <col min="12301" max="12544" width="11.42578125" style="145"/>
    <col min="12545" max="12545" width="1.85546875" style="145" customWidth="1"/>
    <col min="12546" max="12546" width="8.5703125" style="145" customWidth="1"/>
    <col min="12547" max="12547" width="30.140625" style="145" customWidth="1"/>
    <col min="12548" max="12548" width="19.5703125" style="145" customWidth="1"/>
    <col min="12549" max="12549" width="14.7109375" style="145" customWidth="1"/>
    <col min="12550" max="12550" width="20.7109375" style="145" customWidth="1"/>
    <col min="12551" max="12555" width="10.5703125" style="145" customWidth="1"/>
    <col min="12556" max="12556" width="13.7109375" style="145" customWidth="1"/>
    <col min="12557" max="12800" width="11.42578125" style="145"/>
    <col min="12801" max="12801" width="1.85546875" style="145" customWidth="1"/>
    <col min="12802" max="12802" width="8.5703125" style="145" customWidth="1"/>
    <col min="12803" max="12803" width="30.140625" style="145" customWidth="1"/>
    <col min="12804" max="12804" width="19.5703125" style="145" customWidth="1"/>
    <col min="12805" max="12805" width="14.7109375" style="145" customWidth="1"/>
    <col min="12806" max="12806" width="20.7109375" style="145" customWidth="1"/>
    <col min="12807" max="12811" width="10.5703125" style="145" customWidth="1"/>
    <col min="12812" max="12812" width="13.7109375" style="145" customWidth="1"/>
    <col min="12813" max="13056" width="11.42578125" style="145"/>
    <col min="13057" max="13057" width="1.85546875" style="145" customWidth="1"/>
    <col min="13058" max="13058" width="8.5703125" style="145" customWidth="1"/>
    <col min="13059" max="13059" width="30.140625" style="145" customWidth="1"/>
    <col min="13060" max="13060" width="19.5703125" style="145" customWidth="1"/>
    <col min="13061" max="13061" width="14.7109375" style="145" customWidth="1"/>
    <col min="13062" max="13062" width="20.7109375" style="145" customWidth="1"/>
    <col min="13063" max="13067" width="10.5703125" style="145" customWidth="1"/>
    <col min="13068" max="13068" width="13.7109375" style="145" customWidth="1"/>
    <col min="13069" max="13312" width="11.42578125" style="145"/>
    <col min="13313" max="13313" width="1.85546875" style="145" customWidth="1"/>
    <col min="13314" max="13314" width="8.5703125" style="145" customWidth="1"/>
    <col min="13315" max="13315" width="30.140625" style="145" customWidth="1"/>
    <col min="13316" max="13316" width="19.5703125" style="145" customWidth="1"/>
    <col min="13317" max="13317" width="14.7109375" style="145" customWidth="1"/>
    <col min="13318" max="13318" width="20.7109375" style="145" customWidth="1"/>
    <col min="13319" max="13323" width="10.5703125" style="145" customWidth="1"/>
    <col min="13324" max="13324" width="13.7109375" style="145" customWidth="1"/>
    <col min="13325" max="13568" width="11.42578125" style="145"/>
    <col min="13569" max="13569" width="1.85546875" style="145" customWidth="1"/>
    <col min="13570" max="13570" width="8.5703125" style="145" customWidth="1"/>
    <col min="13571" max="13571" width="30.140625" style="145" customWidth="1"/>
    <col min="13572" max="13572" width="19.5703125" style="145" customWidth="1"/>
    <col min="13573" max="13573" width="14.7109375" style="145" customWidth="1"/>
    <col min="13574" max="13574" width="20.7109375" style="145" customWidth="1"/>
    <col min="13575" max="13579" width="10.5703125" style="145" customWidth="1"/>
    <col min="13580" max="13580" width="13.7109375" style="145" customWidth="1"/>
    <col min="13581" max="13824" width="11.42578125" style="145"/>
    <col min="13825" max="13825" width="1.85546875" style="145" customWidth="1"/>
    <col min="13826" max="13826" width="8.5703125" style="145" customWidth="1"/>
    <col min="13827" max="13827" width="30.140625" style="145" customWidth="1"/>
    <col min="13828" max="13828" width="19.5703125" style="145" customWidth="1"/>
    <col min="13829" max="13829" width="14.7109375" style="145" customWidth="1"/>
    <col min="13830" max="13830" width="20.7109375" style="145" customWidth="1"/>
    <col min="13831" max="13835" width="10.5703125" style="145" customWidth="1"/>
    <col min="13836" max="13836" width="13.7109375" style="145" customWidth="1"/>
    <col min="13837" max="14080" width="11.42578125" style="145"/>
    <col min="14081" max="14081" width="1.85546875" style="145" customWidth="1"/>
    <col min="14082" max="14082" width="8.5703125" style="145" customWidth="1"/>
    <col min="14083" max="14083" width="30.140625" style="145" customWidth="1"/>
    <col min="14084" max="14084" width="19.5703125" style="145" customWidth="1"/>
    <col min="14085" max="14085" width="14.7109375" style="145" customWidth="1"/>
    <col min="14086" max="14086" width="20.7109375" style="145" customWidth="1"/>
    <col min="14087" max="14091" width="10.5703125" style="145" customWidth="1"/>
    <col min="14092" max="14092" width="13.7109375" style="145" customWidth="1"/>
    <col min="14093" max="14336" width="11.42578125" style="145"/>
    <col min="14337" max="14337" width="1.85546875" style="145" customWidth="1"/>
    <col min="14338" max="14338" width="8.5703125" style="145" customWidth="1"/>
    <col min="14339" max="14339" width="30.140625" style="145" customWidth="1"/>
    <col min="14340" max="14340" width="19.5703125" style="145" customWidth="1"/>
    <col min="14341" max="14341" width="14.7109375" style="145" customWidth="1"/>
    <col min="14342" max="14342" width="20.7109375" style="145" customWidth="1"/>
    <col min="14343" max="14347" width="10.5703125" style="145" customWidth="1"/>
    <col min="14348" max="14348" width="13.7109375" style="145" customWidth="1"/>
    <col min="14349" max="14592" width="11.42578125" style="145"/>
    <col min="14593" max="14593" width="1.85546875" style="145" customWidth="1"/>
    <col min="14594" max="14594" width="8.5703125" style="145" customWidth="1"/>
    <col min="14595" max="14595" width="30.140625" style="145" customWidth="1"/>
    <col min="14596" max="14596" width="19.5703125" style="145" customWidth="1"/>
    <col min="14597" max="14597" width="14.7109375" style="145" customWidth="1"/>
    <col min="14598" max="14598" width="20.7109375" style="145" customWidth="1"/>
    <col min="14599" max="14603" width="10.5703125" style="145" customWidth="1"/>
    <col min="14604" max="14604" width="13.7109375" style="145" customWidth="1"/>
    <col min="14605" max="14848" width="11.42578125" style="145"/>
    <col min="14849" max="14849" width="1.85546875" style="145" customWidth="1"/>
    <col min="14850" max="14850" width="8.5703125" style="145" customWidth="1"/>
    <col min="14851" max="14851" width="30.140625" style="145" customWidth="1"/>
    <col min="14852" max="14852" width="19.5703125" style="145" customWidth="1"/>
    <col min="14853" max="14853" width="14.7109375" style="145" customWidth="1"/>
    <col min="14854" max="14854" width="20.7109375" style="145" customWidth="1"/>
    <col min="14855" max="14859" width="10.5703125" style="145" customWidth="1"/>
    <col min="14860" max="14860" width="13.7109375" style="145" customWidth="1"/>
    <col min="14861" max="15104" width="11.42578125" style="145"/>
    <col min="15105" max="15105" width="1.85546875" style="145" customWidth="1"/>
    <col min="15106" max="15106" width="8.5703125" style="145" customWidth="1"/>
    <col min="15107" max="15107" width="30.140625" style="145" customWidth="1"/>
    <col min="15108" max="15108" width="19.5703125" style="145" customWidth="1"/>
    <col min="15109" max="15109" width="14.7109375" style="145" customWidth="1"/>
    <col min="15110" max="15110" width="20.7109375" style="145" customWidth="1"/>
    <col min="15111" max="15115" width="10.5703125" style="145" customWidth="1"/>
    <col min="15116" max="15116" width="13.7109375" style="145" customWidth="1"/>
    <col min="15117" max="15360" width="11.42578125" style="145"/>
    <col min="15361" max="15361" width="1.85546875" style="145" customWidth="1"/>
    <col min="15362" max="15362" width="8.5703125" style="145" customWidth="1"/>
    <col min="15363" max="15363" width="30.140625" style="145" customWidth="1"/>
    <col min="15364" max="15364" width="19.5703125" style="145" customWidth="1"/>
    <col min="15365" max="15365" width="14.7109375" style="145" customWidth="1"/>
    <col min="15366" max="15366" width="20.7109375" style="145" customWidth="1"/>
    <col min="15367" max="15371" width="10.5703125" style="145" customWidth="1"/>
    <col min="15372" max="15372" width="13.7109375" style="145" customWidth="1"/>
    <col min="15373" max="15616" width="11.42578125" style="145"/>
    <col min="15617" max="15617" width="1.85546875" style="145" customWidth="1"/>
    <col min="15618" max="15618" width="8.5703125" style="145" customWidth="1"/>
    <col min="15619" max="15619" width="30.140625" style="145" customWidth="1"/>
    <col min="15620" max="15620" width="19.5703125" style="145" customWidth="1"/>
    <col min="15621" max="15621" width="14.7109375" style="145" customWidth="1"/>
    <col min="15622" max="15622" width="20.7109375" style="145" customWidth="1"/>
    <col min="15623" max="15627" width="10.5703125" style="145" customWidth="1"/>
    <col min="15628" max="15628" width="13.7109375" style="145" customWidth="1"/>
    <col min="15629" max="15872" width="11.42578125" style="145"/>
    <col min="15873" max="15873" width="1.85546875" style="145" customWidth="1"/>
    <col min="15874" max="15874" width="8.5703125" style="145" customWidth="1"/>
    <col min="15875" max="15875" width="30.140625" style="145" customWidth="1"/>
    <col min="15876" max="15876" width="19.5703125" style="145" customWidth="1"/>
    <col min="15877" max="15877" width="14.7109375" style="145" customWidth="1"/>
    <col min="15878" max="15878" width="20.7109375" style="145" customWidth="1"/>
    <col min="15879" max="15883" width="10.5703125" style="145" customWidth="1"/>
    <col min="15884" max="15884" width="13.7109375" style="145" customWidth="1"/>
    <col min="15885" max="16128" width="11.42578125" style="145"/>
    <col min="16129" max="16129" width="1.85546875" style="145" customWidth="1"/>
    <col min="16130" max="16130" width="8.5703125" style="145" customWidth="1"/>
    <col min="16131" max="16131" width="30.140625" style="145" customWidth="1"/>
    <col min="16132" max="16132" width="19.5703125" style="145" customWidth="1"/>
    <col min="16133" max="16133" width="14.7109375" style="145" customWidth="1"/>
    <col min="16134" max="16134" width="20.7109375" style="145" customWidth="1"/>
    <col min="16135" max="16139" width="10.5703125" style="145" customWidth="1"/>
    <col min="16140" max="16140" width="13.7109375" style="145" customWidth="1"/>
    <col min="16141" max="16384" width="11.42578125" style="145"/>
  </cols>
  <sheetData>
    <row r="2" spans="1:19" s="143" customFormat="1" ht="20.25" customHeight="1" x14ac:dyDescent="0.2">
      <c r="B2" s="205"/>
      <c r="C2" s="209" t="s">
        <v>229</v>
      </c>
      <c r="D2" s="210"/>
      <c r="E2" s="210"/>
      <c r="F2" s="210"/>
      <c r="G2" s="210"/>
      <c r="H2" s="210"/>
      <c r="I2" s="210"/>
      <c r="J2" s="211"/>
    </row>
    <row r="3" spans="1:19" s="143" customFormat="1" ht="20.25" customHeight="1" x14ac:dyDescent="0.2">
      <c r="B3" s="206"/>
      <c r="C3" s="209" t="s">
        <v>1</v>
      </c>
      <c r="D3" s="210"/>
      <c r="E3" s="210"/>
      <c r="F3" s="210"/>
      <c r="G3" s="210"/>
      <c r="H3" s="210"/>
      <c r="I3" s="210"/>
      <c r="J3" s="211"/>
    </row>
    <row r="4" spans="1:19" s="143" customFormat="1" ht="20.25" customHeight="1" x14ac:dyDescent="0.2">
      <c r="B4" s="206"/>
      <c r="C4" s="209" t="s">
        <v>213</v>
      </c>
      <c r="D4" s="210"/>
      <c r="E4" s="210"/>
      <c r="F4" s="210"/>
      <c r="G4" s="210"/>
      <c r="H4" s="210"/>
      <c r="I4" s="210"/>
      <c r="J4" s="211"/>
    </row>
    <row r="5" spans="1:19" s="143" customFormat="1" ht="20.25" customHeight="1" x14ac:dyDescent="0.2">
      <c r="B5" s="207"/>
      <c r="C5" s="212" t="s">
        <v>214</v>
      </c>
      <c r="D5" s="213"/>
      <c r="E5" s="213"/>
      <c r="F5" s="214"/>
      <c r="G5" s="212" t="s">
        <v>215</v>
      </c>
      <c r="H5" s="213"/>
      <c r="I5" s="213"/>
      <c r="J5" s="214"/>
    </row>
    <row r="6" spans="1:19" s="143" customFormat="1" ht="12" thickBot="1" x14ac:dyDescent="0.25"/>
    <row r="7" spans="1:19" ht="21.75" customHeight="1" thickBot="1" x14ac:dyDescent="0.25">
      <c r="A7" s="144"/>
      <c r="B7" s="215" t="s">
        <v>116</v>
      </c>
      <c r="C7" s="216"/>
      <c r="D7" s="215" t="str">
        <f>+Metas_Magnitud!C7</f>
        <v xml:space="preserve">Subdirección de Control e Investigaciones de Transporte Público </v>
      </c>
      <c r="E7" s="217"/>
      <c r="F7" s="216"/>
      <c r="G7" s="143"/>
      <c r="H7" s="143"/>
      <c r="I7" s="143"/>
      <c r="J7" s="143"/>
      <c r="K7" s="143"/>
      <c r="L7" s="143"/>
      <c r="M7" s="143"/>
      <c r="N7" s="143"/>
      <c r="O7" s="143"/>
      <c r="P7" s="143"/>
      <c r="Q7" s="143"/>
      <c r="R7" s="143"/>
      <c r="S7" s="143"/>
    </row>
    <row r="8" spans="1:19" ht="21.75" customHeight="1" thickBot="1" x14ac:dyDescent="0.25">
      <c r="A8" s="144"/>
      <c r="B8" s="215" t="s">
        <v>216</v>
      </c>
      <c r="C8" s="216"/>
      <c r="D8" s="215" t="s">
        <v>217</v>
      </c>
      <c r="E8" s="217"/>
      <c r="F8" s="216"/>
      <c r="G8" s="143"/>
      <c r="H8" s="143"/>
      <c r="I8" s="143"/>
      <c r="J8" s="143"/>
      <c r="K8" s="143"/>
      <c r="L8" s="143"/>
      <c r="M8" s="143"/>
      <c r="N8" s="143"/>
      <c r="O8" s="143"/>
      <c r="P8" s="143"/>
      <c r="Q8" s="143"/>
      <c r="R8" s="143"/>
      <c r="S8" s="143"/>
    </row>
    <row r="9" spans="1:19" x14ac:dyDescent="0.2">
      <c r="A9" s="144"/>
      <c r="B9" s="143"/>
      <c r="C9" s="143"/>
      <c r="D9" s="143"/>
      <c r="E9" s="143"/>
      <c r="F9" s="143"/>
      <c r="G9" s="143"/>
      <c r="H9" s="143"/>
      <c r="I9" s="143"/>
      <c r="J9" s="143"/>
      <c r="K9" s="143"/>
      <c r="L9" s="143"/>
      <c r="M9" s="143"/>
      <c r="N9" s="143"/>
      <c r="O9" s="143"/>
      <c r="P9" s="143"/>
      <c r="Q9" s="143"/>
      <c r="R9" s="143"/>
      <c r="S9" s="143"/>
    </row>
    <row r="10" spans="1:19" s="146" customFormat="1" ht="19.5" customHeight="1" x14ac:dyDescent="0.2">
      <c r="B10" s="218" t="s">
        <v>218</v>
      </c>
      <c r="C10" s="218"/>
      <c r="D10" s="218"/>
      <c r="E10" s="218"/>
      <c r="F10" s="218"/>
      <c r="G10" s="218"/>
      <c r="H10" s="218"/>
      <c r="I10" s="218"/>
      <c r="J10" s="218"/>
      <c r="K10" s="218"/>
      <c r="L10" s="208" t="s">
        <v>219</v>
      </c>
      <c r="M10" s="143"/>
      <c r="N10" s="143"/>
      <c r="O10" s="143"/>
      <c r="P10" s="143"/>
      <c r="Q10" s="143"/>
      <c r="R10" s="143"/>
      <c r="S10" s="143"/>
    </row>
    <row r="11" spans="1:19" s="146" customFormat="1" ht="22.5" x14ac:dyDescent="0.2">
      <c r="B11" s="147" t="s">
        <v>118</v>
      </c>
      <c r="C11" s="147" t="s">
        <v>121</v>
      </c>
      <c r="D11" s="147" t="s">
        <v>220</v>
      </c>
      <c r="E11" s="147" t="s">
        <v>221</v>
      </c>
      <c r="F11" s="147" t="s">
        <v>222</v>
      </c>
      <c r="G11" s="147" t="s">
        <v>223</v>
      </c>
      <c r="H11" s="147" t="s">
        <v>224</v>
      </c>
      <c r="I11" s="147" t="s">
        <v>225</v>
      </c>
      <c r="J11" s="147" t="s">
        <v>226</v>
      </c>
      <c r="K11" s="147" t="s">
        <v>227</v>
      </c>
      <c r="L11" s="208"/>
      <c r="M11" s="143"/>
      <c r="N11" s="143"/>
      <c r="O11" s="143"/>
      <c r="P11" s="143"/>
      <c r="Q11" s="143"/>
      <c r="R11" s="143"/>
      <c r="S11" s="143"/>
    </row>
    <row r="12" spans="1:19" s="148" customFormat="1" ht="67.5" x14ac:dyDescent="0.2">
      <c r="B12" s="149">
        <v>1</v>
      </c>
      <c r="C12" s="150" t="str">
        <f>+Metas_Magnitud!E13</f>
        <v xml:space="preserve">1. Impulsar procesalmente el 70% de las investigaciones administrativas por infracción a las normas de transporte público que se encuentren en trámite al  31 de diciembre de la vigencia inmediatamente anterior. </v>
      </c>
      <c r="D12" s="151" t="s">
        <v>9</v>
      </c>
      <c r="E12" s="152" t="s">
        <v>228</v>
      </c>
      <c r="F12" s="161">
        <v>0.7</v>
      </c>
      <c r="G12" s="161" t="s">
        <v>11</v>
      </c>
      <c r="H12" s="161" t="s">
        <v>11</v>
      </c>
      <c r="I12" s="454">
        <v>0.96509999999999996</v>
      </c>
      <c r="J12" s="161">
        <v>0.7</v>
      </c>
      <c r="K12" s="161">
        <v>0.7</v>
      </c>
      <c r="L12" s="153">
        <f>+AVERAGE(I12,Metas_Magnitud!T15,0)/Anualización!F12</f>
        <v>0.69230980874877479</v>
      </c>
      <c r="M12" s="143"/>
      <c r="N12" s="143"/>
      <c r="O12" s="143"/>
      <c r="P12" s="143"/>
      <c r="Q12" s="143"/>
      <c r="R12" s="143"/>
      <c r="S12" s="143"/>
    </row>
    <row r="13" spans="1:19" s="148" customFormat="1" ht="101.25" x14ac:dyDescent="0.2">
      <c r="B13" s="149">
        <v>2</v>
      </c>
      <c r="C13" s="150" t="s">
        <v>200</v>
      </c>
      <c r="D13" s="151" t="s">
        <v>9</v>
      </c>
      <c r="E13" s="152" t="s">
        <v>228</v>
      </c>
      <c r="F13" s="161">
        <v>0.6</v>
      </c>
      <c r="G13" s="161" t="s">
        <v>11</v>
      </c>
      <c r="H13" s="161">
        <v>0.86270000000000002</v>
      </c>
      <c r="I13" s="455">
        <v>0.66759999999999997</v>
      </c>
      <c r="J13" s="161">
        <v>0.6</v>
      </c>
      <c r="K13" s="161">
        <v>0.6</v>
      </c>
      <c r="L13" s="154">
        <f>+AVERAGE(H13:I13,Metas_Magnitud!T18,0)/Anualización!F13</f>
        <v>0.78151946472019473</v>
      </c>
    </row>
    <row r="14" spans="1:19" s="148" customFormat="1" ht="112.5" x14ac:dyDescent="0.2">
      <c r="B14" s="149">
        <v>3</v>
      </c>
      <c r="C14" s="150" t="s">
        <v>188</v>
      </c>
      <c r="D14" s="151" t="s">
        <v>9</v>
      </c>
      <c r="E14" s="152" t="s">
        <v>228</v>
      </c>
      <c r="F14" s="161">
        <v>1</v>
      </c>
      <c r="G14" s="161" t="s">
        <v>11</v>
      </c>
      <c r="H14" s="161" t="s">
        <v>11</v>
      </c>
      <c r="I14" s="161">
        <v>1</v>
      </c>
      <c r="J14" s="161">
        <v>1</v>
      </c>
      <c r="K14" s="161">
        <v>1</v>
      </c>
      <c r="L14" s="154">
        <f>+AVERAGE(I14,Metas_Magnitud!T21,0)/Anualización!F14</f>
        <v>0.53833049403747868</v>
      </c>
    </row>
    <row r="15" spans="1:19" s="148" customFormat="1" ht="56.25" customHeight="1" x14ac:dyDescent="0.2">
      <c r="B15" s="149">
        <v>4</v>
      </c>
      <c r="C15" s="150" t="s">
        <v>194</v>
      </c>
      <c r="D15" s="151" t="s">
        <v>9</v>
      </c>
      <c r="E15" s="152" t="s">
        <v>228</v>
      </c>
      <c r="F15" s="161">
        <v>1</v>
      </c>
      <c r="G15" s="161" t="s">
        <v>11</v>
      </c>
      <c r="H15" s="161" t="s">
        <v>11</v>
      </c>
      <c r="I15" s="161" t="s">
        <v>11</v>
      </c>
      <c r="J15" s="161">
        <v>1</v>
      </c>
      <c r="K15" s="161">
        <v>1</v>
      </c>
      <c r="L15" s="154">
        <f>+AVERAGE(Metas_Magnitud!T24,0)/Anualización!F15</f>
        <v>0.5</v>
      </c>
    </row>
    <row r="16" spans="1:19" s="148" customFormat="1" x14ac:dyDescent="0.2"/>
  </sheetData>
  <sheetProtection algorithmName="SHA-512" hashValue="EiRdrmowy8g5MtG6WIudKJ+qVybTZcvb/S4qnmFSzB0JXhx3z4zmn+pw6O9bkSgu2sy7i66DZ3TY7P7BG/9+hQ==" saltValue="rP3PB73B0D+HhGvKc9/C8Q==" spinCount="100000" sheet="1" objects="1" scenarios="1" formatCells="0" formatColumns="0" formatRows="0"/>
  <mergeCells count="12">
    <mergeCell ref="B2:B5"/>
    <mergeCell ref="L10:L11"/>
    <mergeCell ref="C2:J2"/>
    <mergeCell ref="C3:J3"/>
    <mergeCell ref="C4:J4"/>
    <mergeCell ref="C5:F5"/>
    <mergeCell ref="G5:J5"/>
    <mergeCell ref="B7:C7"/>
    <mergeCell ref="D7:F7"/>
    <mergeCell ref="B8:C8"/>
    <mergeCell ref="D8:F8"/>
    <mergeCell ref="B10:K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5"/>
  <sheetViews>
    <sheetView topLeftCell="A23" zoomScale="80" zoomScaleNormal="80" zoomScaleSheetLayoutView="90" workbookViewId="0">
      <selection activeCell="H39" sqref="H39:H41"/>
    </sheetView>
  </sheetViews>
  <sheetFormatPr baseColWidth="10" defaultRowHeight="12.75" x14ac:dyDescent="0.2"/>
  <cols>
    <col min="1" max="1" width="1"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2" style="3" customWidth="1"/>
    <col min="8" max="8" width="20.5703125" style="2" customWidth="1"/>
    <col min="9" max="9" width="22.42578125" style="2" customWidth="1"/>
    <col min="10" max="11" width="22.42578125" style="56" customWidth="1"/>
    <col min="12" max="21" width="11.42578125" style="4"/>
    <col min="22" max="24" width="11.42578125" style="5"/>
    <col min="25" max="256" width="11.42578125" style="2"/>
    <col min="257" max="257" width="1" style="2"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2" style="2" customWidth="1"/>
    <col min="264" max="264" width="20.5703125" style="2" customWidth="1"/>
    <col min="265" max="267" width="22.42578125" style="2" customWidth="1"/>
    <col min="268" max="512" width="11.42578125" style="2"/>
    <col min="513" max="513" width="1" style="2"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2" style="2" customWidth="1"/>
    <col min="520" max="520" width="20.5703125" style="2" customWidth="1"/>
    <col min="521" max="523" width="22.42578125" style="2" customWidth="1"/>
    <col min="524" max="768" width="11.42578125" style="2"/>
    <col min="769" max="769" width="1" style="2"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2" style="2" customWidth="1"/>
    <col min="776" max="776" width="20.5703125" style="2" customWidth="1"/>
    <col min="777" max="779" width="22.42578125" style="2" customWidth="1"/>
    <col min="780" max="1024" width="11.42578125" style="2"/>
    <col min="1025" max="1025" width="1" style="2"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2" style="2" customWidth="1"/>
    <col min="1032" max="1032" width="20.5703125" style="2" customWidth="1"/>
    <col min="1033" max="1035" width="22.42578125" style="2" customWidth="1"/>
    <col min="1036" max="1280" width="11.42578125" style="2"/>
    <col min="1281" max="1281" width="1" style="2"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2" style="2" customWidth="1"/>
    <col min="1288" max="1288" width="20.5703125" style="2" customWidth="1"/>
    <col min="1289" max="1291" width="22.42578125" style="2" customWidth="1"/>
    <col min="1292" max="1536" width="11.42578125" style="2"/>
    <col min="1537" max="1537" width="1" style="2"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2" style="2" customWidth="1"/>
    <col min="1544" max="1544" width="20.5703125" style="2" customWidth="1"/>
    <col min="1545" max="1547" width="22.42578125" style="2" customWidth="1"/>
    <col min="1548" max="1792" width="11.42578125" style="2"/>
    <col min="1793" max="1793" width="1" style="2"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2" style="2" customWidth="1"/>
    <col min="1800" max="1800" width="20.5703125" style="2" customWidth="1"/>
    <col min="1801" max="1803" width="22.42578125" style="2" customWidth="1"/>
    <col min="1804" max="2048" width="11.42578125" style="2"/>
    <col min="2049" max="2049" width="1" style="2"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2" style="2" customWidth="1"/>
    <col min="2056" max="2056" width="20.5703125" style="2" customWidth="1"/>
    <col min="2057" max="2059" width="22.42578125" style="2" customWidth="1"/>
    <col min="2060" max="2304" width="11.42578125" style="2"/>
    <col min="2305" max="2305" width="1" style="2"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2" style="2" customWidth="1"/>
    <col min="2312" max="2312" width="20.5703125" style="2" customWidth="1"/>
    <col min="2313" max="2315" width="22.42578125" style="2" customWidth="1"/>
    <col min="2316" max="2560" width="11.42578125" style="2"/>
    <col min="2561" max="2561" width="1" style="2"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2" style="2" customWidth="1"/>
    <col min="2568" max="2568" width="20.5703125" style="2" customWidth="1"/>
    <col min="2569" max="2571" width="22.42578125" style="2" customWidth="1"/>
    <col min="2572" max="2816" width="11.42578125" style="2"/>
    <col min="2817" max="2817" width="1" style="2"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2" style="2" customWidth="1"/>
    <col min="2824" max="2824" width="20.5703125" style="2" customWidth="1"/>
    <col min="2825" max="2827" width="22.42578125" style="2" customWidth="1"/>
    <col min="2828" max="3072" width="11.42578125" style="2"/>
    <col min="3073" max="3073" width="1" style="2"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2" style="2" customWidth="1"/>
    <col min="3080" max="3080" width="20.5703125" style="2" customWidth="1"/>
    <col min="3081" max="3083" width="22.42578125" style="2" customWidth="1"/>
    <col min="3084" max="3328" width="11.42578125" style="2"/>
    <col min="3329" max="3329" width="1" style="2"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2" style="2" customWidth="1"/>
    <col min="3336" max="3336" width="20.5703125" style="2" customWidth="1"/>
    <col min="3337" max="3339" width="22.42578125" style="2" customWidth="1"/>
    <col min="3340" max="3584" width="11.42578125" style="2"/>
    <col min="3585" max="3585" width="1" style="2"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2" style="2" customWidth="1"/>
    <col min="3592" max="3592" width="20.5703125" style="2" customWidth="1"/>
    <col min="3593" max="3595" width="22.42578125" style="2" customWidth="1"/>
    <col min="3596" max="3840" width="11.42578125" style="2"/>
    <col min="3841" max="3841" width="1" style="2"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2" style="2" customWidth="1"/>
    <col min="3848" max="3848" width="20.5703125" style="2" customWidth="1"/>
    <col min="3849" max="3851" width="22.42578125" style="2" customWidth="1"/>
    <col min="3852" max="4096" width="11.42578125" style="2"/>
    <col min="4097" max="4097" width="1" style="2"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2" style="2" customWidth="1"/>
    <col min="4104" max="4104" width="20.5703125" style="2" customWidth="1"/>
    <col min="4105" max="4107" width="22.42578125" style="2" customWidth="1"/>
    <col min="4108" max="4352" width="11.42578125" style="2"/>
    <col min="4353" max="4353" width="1" style="2"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2" style="2" customWidth="1"/>
    <col min="4360" max="4360" width="20.5703125" style="2" customWidth="1"/>
    <col min="4361" max="4363" width="22.42578125" style="2" customWidth="1"/>
    <col min="4364" max="4608" width="11.42578125" style="2"/>
    <col min="4609" max="4609" width="1" style="2"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2" style="2" customWidth="1"/>
    <col min="4616" max="4616" width="20.5703125" style="2" customWidth="1"/>
    <col min="4617" max="4619" width="22.42578125" style="2" customWidth="1"/>
    <col min="4620" max="4864" width="11.42578125" style="2"/>
    <col min="4865" max="4865" width="1" style="2"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2" style="2" customWidth="1"/>
    <col min="4872" max="4872" width="20.5703125" style="2" customWidth="1"/>
    <col min="4873" max="4875" width="22.42578125" style="2" customWidth="1"/>
    <col min="4876" max="5120" width="11.42578125" style="2"/>
    <col min="5121" max="5121" width="1" style="2"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2" style="2" customWidth="1"/>
    <col min="5128" max="5128" width="20.5703125" style="2" customWidth="1"/>
    <col min="5129" max="5131" width="22.42578125" style="2" customWidth="1"/>
    <col min="5132" max="5376" width="11.42578125" style="2"/>
    <col min="5377" max="5377" width="1" style="2"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2" style="2" customWidth="1"/>
    <col min="5384" max="5384" width="20.5703125" style="2" customWidth="1"/>
    <col min="5385" max="5387" width="22.42578125" style="2" customWidth="1"/>
    <col min="5388" max="5632" width="11.42578125" style="2"/>
    <col min="5633" max="5633" width="1" style="2"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2" style="2" customWidth="1"/>
    <col min="5640" max="5640" width="20.5703125" style="2" customWidth="1"/>
    <col min="5641" max="5643" width="22.42578125" style="2" customWidth="1"/>
    <col min="5644" max="5888" width="11.42578125" style="2"/>
    <col min="5889" max="5889" width="1" style="2"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2" style="2" customWidth="1"/>
    <col min="5896" max="5896" width="20.5703125" style="2" customWidth="1"/>
    <col min="5897" max="5899" width="22.42578125" style="2" customWidth="1"/>
    <col min="5900" max="6144" width="11.42578125" style="2"/>
    <col min="6145" max="6145" width="1" style="2"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2" style="2" customWidth="1"/>
    <col min="6152" max="6152" width="20.5703125" style="2" customWidth="1"/>
    <col min="6153" max="6155" width="22.42578125" style="2" customWidth="1"/>
    <col min="6156" max="6400" width="11.42578125" style="2"/>
    <col min="6401" max="6401" width="1" style="2"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2" style="2" customWidth="1"/>
    <col min="6408" max="6408" width="20.5703125" style="2" customWidth="1"/>
    <col min="6409" max="6411" width="22.42578125" style="2" customWidth="1"/>
    <col min="6412" max="6656" width="11.42578125" style="2"/>
    <col min="6657" max="6657" width="1" style="2"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2" style="2" customWidth="1"/>
    <col min="6664" max="6664" width="20.5703125" style="2" customWidth="1"/>
    <col min="6665" max="6667" width="22.42578125" style="2" customWidth="1"/>
    <col min="6668" max="6912" width="11.42578125" style="2"/>
    <col min="6913" max="6913" width="1" style="2"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2" style="2" customWidth="1"/>
    <col min="6920" max="6920" width="20.5703125" style="2" customWidth="1"/>
    <col min="6921" max="6923" width="22.42578125" style="2" customWidth="1"/>
    <col min="6924" max="7168" width="11.42578125" style="2"/>
    <col min="7169" max="7169" width="1" style="2"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2" style="2" customWidth="1"/>
    <col min="7176" max="7176" width="20.5703125" style="2" customWidth="1"/>
    <col min="7177" max="7179" width="22.42578125" style="2" customWidth="1"/>
    <col min="7180" max="7424" width="11.42578125" style="2"/>
    <col min="7425" max="7425" width="1" style="2"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2" style="2" customWidth="1"/>
    <col min="7432" max="7432" width="20.5703125" style="2" customWidth="1"/>
    <col min="7433" max="7435" width="22.42578125" style="2" customWidth="1"/>
    <col min="7436" max="7680" width="11.42578125" style="2"/>
    <col min="7681" max="7681" width="1" style="2"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2" style="2" customWidth="1"/>
    <col min="7688" max="7688" width="20.5703125" style="2" customWidth="1"/>
    <col min="7689" max="7691" width="22.42578125" style="2" customWidth="1"/>
    <col min="7692" max="7936" width="11.42578125" style="2"/>
    <col min="7937" max="7937" width="1" style="2"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2" style="2" customWidth="1"/>
    <col min="7944" max="7944" width="20.5703125" style="2" customWidth="1"/>
    <col min="7945" max="7947" width="22.42578125" style="2" customWidth="1"/>
    <col min="7948" max="8192" width="11.42578125" style="2"/>
    <col min="8193" max="8193" width="1" style="2"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2" style="2" customWidth="1"/>
    <col min="8200" max="8200" width="20.5703125" style="2" customWidth="1"/>
    <col min="8201" max="8203" width="22.42578125" style="2" customWidth="1"/>
    <col min="8204" max="8448" width="11.42578125" style="2"/>
    <col min="8449" max="8449" width="1" style="2"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2" style="2" customWidth="1"/>
    <col min="8456" max="8456" width="20.5703125" style="2" customWidth="1"/>
    <col min="8457" max="8459" width="22.42578125" style="2" customWidth="1"/>
    <col min="8460" max="8704" width="11.42578125" style="2"/>
    <col min="8705" max="8705" width="1" style="2"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2" style="2" customWidth="1"/>
    <col min="8712" max="8712" width="20.5703125" style="2" customWidth="1"/>
    <col min="8713" max="8715" width="22.42578125" style="2" customWidth="1"/>
    <col min="8716" max="8960" width="11.42578125" style="2"/>
    <col min="8961" max="8961" width="1" style="2"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2" style="2" customWidth="1"/>
    <col min="8968" max="8968" width="20.5703125" style="2" customWidth="1"/>
    <col min="8969" max="8971" width="22.42578125" style="2" customWidth="1"/>
    <col min="8972" max="9216" width="11.42578125" style="2"/>
    <col min="9217" max="9217" width="1" style="2"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2" style="2" customWidth="1"/>
    <col min="9224" max="9224" width="20.5703125" style="2" customWidth="1"/>
    <col min="9225" max="9227" width="22.42578125" style="2" customWidth="1"/>
    <col min="9228" max="9472" width="11.42578125" style="2"/>
    <col min="9473" max="9473" width="1" style="2"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2" style="2" customWidth="1"/>
    <col min="9480" max="9480" width="20.5703125" style="2" customWidth="1"/>
    <col min="9481" max="9483" width="22.42578125" style="2" customWidth="1"/>
    <col min="9484" max="9728" width="11.42578125" style="2"/>
    <col min="9729" max="9729" width="1" style="2"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2" style="2" customWidth="1"/>
    <col min="9736" max="9736" width="20.5703125" style="2" customWidth="1"/>
    <col min="9737" max="9739" width="22.42578125" style="2" customWidth="1"/>
    <col min="9740" max="9984" width="11.42578125" style="2"/>
    <col min="9985" max="9985" width="1" style="2"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2" style="2" customWidth="1"/>
    <col min="9992" max="9992" width="20.5703125" style="2" customWidth="1"/>
    <col min="9993" max="9995" width="22.42578125" style="2" customWidth="1"/>
    <col min="9996" max="10240" width="11.42578125" style="2"/>
    <col min="10241" max="10241" width="1" style="2"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2" style="2" customWidth="1"/>
    <col min="10248" max="10248" width="20.5703125" style="2" customWidth="1"/>
    <col min="10249" max="10251" width="22.42578125" style="2" customWidth="1"/>
    <col min="10252" max="10496" width="11.42578125" style="2"/>
    <col min="10497" max="10497" width="1" style="2"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2" style="2" customWidth="1"/>
    <col min="10504" max="10504" width="20.5703125" style="2" customWidth="1"/>
    <col min="10505" max="10507" width="22.42578125" style="2" customWidth="1"/>
    <col min="10508" max="10752" width="11.42578125" style="2"/>
    <col min="10753" max="10753" width="1" style="2"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2" style="2" customWidth="1"/>
    <col min="10760" max="10760" width="20.5703125" style="2" customWidth="1"/>
    <col min="10761" max="10763" width="22.42578125" style="2" customWidth="1"/>
    <col min="10764" max="11008" width="11.42578125" style="2"/>
    <col min="11009" max="11009" width="1" style="2"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2" style="2" customWidth="1"/>
    <col min="11016" max="11016" width="20.5703125" style="2" customWidth="1"/>
    <col min="11017" max="11019" width="22.42578125" style="2" customWidth="1"/>
    <col min="11020" max="11264" width="11.42578125" style="2"/>
    <col min="11265" max="11265" width="1" style="2"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2" style="2" customWidth="1"/>
    <col min="11272" max="11272" width="20.5703125" style="2" customWidth="1"/>
    <col min="11273" max="11275" width="22.42578125" style="2" customWidth="1"/>
    <col min="11276" max="11520" width="11.42578125" style="2"/>
    <col min="11521" max="11521" width="1" style="2"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2" style="2" customWidth="1"/>
    <col min="11528" max="11528" width="20.5703125" style="2" customWidth="1"/>
    <col min="11529" max="11531" width="22.42578125" style="2" customWidth="1"/>
    <col min="11532" max="11776" width="11.42578125" style="2"/>
    <col min="11777" max="11777" width="1" style="2"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2" style="2" customWidth="1"/>
    <col min="11784" max="11784" width="20.5703125" style="2" customWidth="1"/>
    <col min="11785" max="11787" width="22.42578125" style="2" customWidth="1"/>
    <col min="11788" max="12032" width="11.42578125" style="2"/>
    <col min="12033" max="12033" width="1" style="2"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2" style="2" customWidth="1"/>
    <col min="12040" max="12040" width="20.5703125" style="2" customWidth="1"/>
    <col min="12041" max="12043" width="22.42578125" style="2" customWidth="1"/>
    <col min="12044" max="12288" width="11.42578125" style="2"/>
    <col min="12289" max="12289" width="1" style="2"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2" style="2" customWidth="1"/>
    <col min="12296" max="12296" width="20.5703125" style="2" customWidth="1"/>
    <col min="12297" max="12299" width="22.42578125" style="2" customWidth="1"/>
    <col min="12300" max="12544" width="11.42578125" style="2"/>
    <col min="12545" max="12545" width="1" style="2"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2" style="2" customWidth="1"/>
    <col min="12552" max="12552" width="20.5703125" style="2" customWidth="1"/>
    <col min="12553" max="12555" width="22.42578125" style="2" customWidth="1"/>
    <col min="12556" max="12800" width="11.42578125" style="2"/>
    <col min="12801" max="12801" width="1" style="2"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2" style="2" customWidth="1"/>
    <col min="12808" max="12808" width="20.5703125" style="2" customWidth="1"/>
    <col min="12809" max="12811" width="22.42578125" style="2" customWidth="1"/>
    <col min="12812" max="13056" width="11.42578125" style="2"/>
    <col min="13057" max="13057" width="1" style="2"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2" style="2" customWidth="1"/>
    <col min="13064" max="13064" width="20.5703125" style="2" customWidth="1"/>
    <col min="13065" max="13067" width="22.42578125" style="2" customWidth="1"/>
    <col min="13068" max="13312" width="11.42578125" style="2"/>
    <col min="13313" max="13313" width="1" style="2"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2" style="2" customWidth="1"/>
    <col min="13320" max="13320" width="20.5703125" style="2" customWidth="1"/>
    <col min="13321" max="13323" width="22.42578125" style="2" customWidth="1"/>
    <col min="13324" max="13568" width="11.42578125" style="2"/>
    <col min="13569" max="13569" width="1" style="2"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2" style="2" customWidth="1"/>
    <col min="13576" max="13576" width="20.5703125" style="2" customWidth="1"/>
    <col min="13577" max="13579" width="22.42578125" style="2" customWidth="1"/>
    <col min="13580" max="13824" width="11.42578125" style="2"/>
    <col min="13825" max="13825" width="1" style="2"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2" style="2" customWidth="1"/>
    <col min="13832" max="13832" width="20.5703125" style="2" customWidth="1"/>
    <col min="13833" max="13835" width="22.42578125" style="2" customWidth="1"/>
    <col min="13836" max="14080" width="11.42578125" style="2"/>
    <col min="14081" max="14081" width="1" style="2"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2" style="2" customWidth="1"/>
    <col min="14088" max="14088" width="20.5703125" style="2" customWidth="1"/>
    <col min="14089" max="14091" width="22.42578125" style="2" customWidth="1"/>
    <col min="14092" max="14336" width="11.42578125" style="2"/>
    <col min="14337" max="14337" width="1" style="2"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2" style="2" customWidth="1"/>
    <col min="14344" max="14344" width="20.5703125" style="2" customWidth="1"/>
    <col min="14345" max="14347" width="22.42578125" style="2" customWidth="1"/>
    <col min="14348" max="14592" width="11.42578125" style="2"/>
    <col min="14593" max="14593" width="1" style="2"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2" style="2" customWidth="1"/>
    <col min="14600" max="14600" width="20.5703125" style="2" customWidth="1"/>
    <col min="14601" max="14603" width="22.42578125" style="2" customWidth="1"/>
    <col min="14604" max="14848" width="11.42578125" style="2"/>
    <col min="14849" max="14849" width="1" style="2"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2" style="2" customWidth="1"/>
    <col min="14856" max="14856" width="20.5703125" style="2" customWidth="1"/>
    <col min="14857" max="14859" width="22.42578125" style="2" customWidth="1"/>
    <col min="14860" max="15104" width="11.42578125" style="2"/>
    <col min="15105" max="15105" width="1" style="2"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2" style="2" customWidth="1"/>
    <col min="15112" max="15112" width="20.5703125" style="2" customWidth="1"/>
    <col min="15113" max="15115" width="22.42578125" style="2" customWidth="1"/>
    <col min="15116" max="15360" width="11.42578125" style="2"/>
    <col min="15361" max="15361" width="1" style="2"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2" style="2" customWidth="1"/>
    <col min="15368" max="15368" width="20.5703125" style="2" customWidth="1"/>
    <col min="15369" max="15371" width="22.42578125" style="2" customWidth="1"/>
    <col min="15372" max="15616" width="11.42578125" style="2"/>
    <col min="15617" max="15617" width="1" style="2"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2" style="2" customWidth="1"/>
    <col min="15624" max="15624" width="20.5703125" style="2" customWidth="1"/>
    <col min="15625" max="15627" width="22.42578125" style="2" customWidth="1"/>
    <col min="15628" max="15872" width="11.42578125" style="2"/>
    <col min="15873" max="15873" width="1" style="2"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2" style="2" customWidth="1"/>
    <col min="15880" max="15880" width="20.5703125" style="2" customWidth="1"/>
    <col min="15881" max="15883" width="22.42578125" style="2" customWidth="1"/>
    <col min="15884" max="16128" width="11.42578125" style="2"/>
    <col min="16129" max="16129" width="1" style="2"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2" style="2" customWidth="1"/>
    <col min="16136" max="16136" width="20.5703125" style="2" customWidth="1"/>
    <col min="16137" max="16139" width="22.42578125" style="2" customWidth="1"/>
    <col min="16140" max="16384" width="11.42578125" style="2"/>
  </cols>
  <sheetData>
    <row r="1" spans="1:21" ht="6" customHeight="1" x14ac:dyDescent="0.2"/>
    <row r="2" spans="1:21" s="158" customFormat="1" ht="31.5" customHeight="1" x14ac:dyDescent="0.2">
      <c r="A2" s="2"/>
      <c r="B2" s="219"/>
      <c r="C2" s="220" t="s">
        <v>229</v>
      </c>
      <c r="D2" s="220"/>
      <c r="E2" s="220"/>
      <c r="F2" s="220"/>
      <c r="G2" s="220"/>
      <c r="H2" s="220"/>
      <c r="I2" s="220"/>
      <c r="J2" s="155"/>
      <c r="K2" s="156"/>
      <c r="L2" s="156"/>
      <c r="M2" s="157"/>
      <c r="N2" s="157"/>
      <c r="O2" s="157"/>
    </row>
    <row r="3" spans="1:21" s="158" customFormat="1" ht="19.5" customHeight="1" x14ac:dyDescent="0.2">
      <c r="A3" s="2"/>
      <c r="B3" s="219"/>
      <c r="C3" s="221" t="s">
        <v>1</v>
      </c>
      <c r="D3" s="221"/>
      <c r="E3" s="221"/>
      <c r="F3" s="221"/>
      <c r="G3" s="221"/>
      <c r="H3" s="221"/>
      <c r="I3" s="221"/>
      <c r="J3" s="155"/>
      <c r="K3" s="156"/>
      <c r="L3" s="159" t="s">
        <v>0</v>
      </c>
      <c r="M3" s="156"/>
      <c r="N3" s="156"/>
      <c r="O3" s="156"/>
    </row>
    <row r="4" spans="1:21" s="158" customFormat="1" ht="19.5" customHeight="1" x14ac:dyDescent="0.2">
      <c r="A4" s="2"/>
      <c r="B4" s="219"/>
      <c r="C4" s="221" t="s">
        <v>3</v>
      </c>
      <c r="D4" s="221"/>
      <c r="E4" s="221"/>
      <c r="F4" s="221"/>
      <c r="G4" s="221"/>
      <c r="H4" s="221"/>
      <c r="I4" s="221"/>
      <c r="J4" s="155"/>
      <c r="K4" s="156"/>
      <c r="L4" s="159" t="s">
        <v>2</v>
      </c>
      <c r="M4" s="156"/>
      <c r="N4" s="156"/>
      <c r="O4" s="156"/>
    </row>
    <row r="5" spans="1:21" s="158" customFormat="1" ht="19.5" customHeight="1" x14ac:dyDescent="0.2">
      <c r="A5" s="2"/>
      <c r="B5" s="219"/>
      <c r="C5" s="221" t="s">
        <v>5</v>
      </c>
      <c r="D5" s="221"/>
      <c r="E5" s="221"/>
      <c r="F5" s="221"/>
      <c r="G5" s="222" t="s">
        <v>210</v>
      </c>
      <c r="H5" s="222"/>
      <c r="I5" s="222"/>
      <c r="J5" s="155"/>
      <c r="K5" s="156"/>
      <c r="L5" s="159" t="s">
        <v>4</v>
      </c>
      <c r="M5" s="156"/>
      <c r="N5" s="156"/>
      <c r="O5" s="156"/>
    </row>
    <row r="6" spans="1:21" ht="23.25" customHeight="1" x14ac:dyDescent="0.2">
      <c r="B6" s="332" t="s">
        <v>6</v>
      </c>
      <c r="C6" s="333"/>
      <c r="D6" s="333"/>
      <c r="E6" s="333"/>
      <c r="F6" s="333"/>
      <c r="G6" s="333"/>
      <c r="H6" s="333"/>
      <c r="I6" s="334"/>
      <c r="J6" s="58"/>
      <c r="K6" s="58"/>
    </row>
    <row r="7" spans="1:21" ht="24" customHeight="1" x14ac:dyDescent="0.2">
      <c r="B7" s="264" t="s">
        <v>7</v>
      </c>
      <c r="C7" s="265"/>
      <c r="D7" s="265"/>
      <c r="E7" s="265"/>
      <c r="F7" s="265"/>
      <c r="G7" s="265"/>
      <c r="H7" s="265"/>
      <c r="I7" s="266"/>
      <c r="J7" s="59"/>
      <c r="K7" s="59"/>
    </row>
    <row r="8" spans="1:21" ht="24" customHeight="1" x14ac:dyDescent="0.2">
      <c r="B8" s="256" t="s">
        <v>8</v>
      </c>
      <c r="C8" s="257"/>
      <c r="D8" s="257"/>
      <c r="E8" s="257"/>
      <c r="F8" s="257"/>
      <c r="G8" s="257"/>
      <c r="H8" s="257"/>
      <c r="I8" s="258"/>
      <c r="J8" s="60"/>
      <c r="K8" s="60"/>
      <c r="N8" s="6" t="s">
        <v>9</v>
      </c>
    </row>
    <row r="9" spans="1:21" s="5" customFormat="1" ht="67.5" customHeight="1" x14ac:dyDescent="0.2">
      <c r="B9" s="61" t="s">
        <v>10</v>
      </c>
      <c r="C9" s="62">
        <v>1</v>
      </c>
      <c r="D9" s="335" t="s">
        <v>12</v>
      </c>
      <c r="E9" s="335"/>
      <c r="F9" s="309" t="s">
        <v>231</v>
      </c>
      <c r="G9" s="310"/>
      <c r="H9" s="310"/>
      <c r="I9" s="311"/>
      <c r="J9" s="63"/>
      <c r="K9" s="63"/>
      <c r="L9" s="4"/>
      <c r="M9" s="57" t="s">
        <v>13</v>
      </c>
      <c r="N9" s="6" t="s">
        <v>14</v>
      </c>
      <c r="O9" s="4"/>
      <c r="P9" s="4"/>
      <c r="Q9" s="4"/>
      <c r="R9" s="4"/>
      <c r="S9" s="4"/>
      <c r="T9" s="4"/>
      <c r="U9" s="4"/>
    </row>
    <row r="10" spans="1:21" s="5" customFormat="1" ht="30.75" customHeight="1" x14ac:dyDescent="0.2">
      <c r="B10" s="64" t="s">
        <v>15</v>
      </c>
      <c r="C10" s="9" t="s">
        <v>16</v>
      </c>
      <c r="D10" s="328" t="s">
        <v>17</v>
      </c>
      <c r="E10" s="329"/>
      <c r="F10" s="330" t="s">
        <v>185</v>
      </c>
      <c r="G10" s="331"/>
      <c r="H10" s="11" t="s">
        <v>18</v>
      </c>
      <c r="I10" s="65" t="s">
        <v>16</v>
      </c>
      <c r="J10" s="66"/>
      <c r="K10" s="66"/>
      <c r="L10" s="4"/>
      <c r="M10" s="57" t="s">
        <v>19</v>
      </c>
      <c r="N10" s="6" t="s">
        <v>20</v>
      </c>
      <c r="O10" s="4"/>
      <c r="P10" s="4"/>
      <c r="Q10" s="4"/>
      <c r="R10" s="4"/>
      <c r="S10" s="4"/>
      <c r="T10" s="4"/>
      <c r="U10" s="4"/>
    </row>
    <row r="11" spans="1:21" s="5" customFormat="1" ht="30.75" customHeight="1" x14ac:dyDescent="0.2">
      <c r="B11" s="64" t="s">
        <v>21</v>
      </c>
      <c r="C11" s="312" t="s">
        <v>11</v>
      </c>
      <c r="D11" s="313"/>
      <c r="E11" s="313"/>
      <c r="F11" s="314"/>
      <c r="G11" s="11" t="s">
        <v>22</v>
      </c>
      <c r="H11" s="315" t="s">
        <v>11</v>
      </c>
      <c r="I11" s="316"/>
      <c r="J11" s="67"/>
      <c r="K11" s="67"/>
      <c r="L11" s="4"/>
      <c r="M11" s="57" t="s">
        <v>23</v>
      </c>
      <c r="N11" s="6" t="s">
        <v>24</v>
      </c>
      <c r="O11" s="4"/>
      <c r="P11" s="4"/>
      <c r="Q11" s="4"/>
      <c r="R11" s="4"/>
      <c r="S11" s="4"/>
      <c r="T11" s="4"/>
      <c r="U11" s="4"/>
    </row>
    <row r="12" spans="1:21" s="5" customFormat="1" ht="30.75" customHeight="1" x14ac:dyDescent="0.2">
      <c r="B12" s="64" t="s">
        <v>25</v>
      </c>
      <c r="C12" s="317" t="s">
        <v>19</v>
      </c>
      <c r="D12" s="317"/>
      <c r="E12" s="317"/>
      <c r="F12" s="317"/>
      <c r="G12" s="11" t="s">
        <v>26</v>
      </c>
      <c r="H12" s="318" t="s">
        <v>197</v>
      </c>
      <c r="I12" s="319"/>
      <c r="J12" s="68"/>
      <c r="K12" s="68"/>
      <c r="L12" s="4"/>
      <c r="M12" s="69" t="s">
        <v>27</v>
      </c>
      <c r="N12" s="4"/>
      <c r="O12" s="4"/>
      <c r="P12" s="4"/>
      <c r="Q12" s="4"/>
      <c r="R12" s="4"/>
      <c r="S12" s="4"/>
      <c r="T12" s="4"/>
      <c r="U12" s="4"/>
    </row>
    <row r="13" spans="1:21" s="5" customFormat="1" ht="30.75" customHeight="1" x14ac:dyDescent="0.2">
      <c r="B13" s="64" t="s">
        <v>28</v>
      </c>
      <c r="C13" s="320" t="s">
        <v>29</v>
      </c>
      <c r="D13" s="320"/>
      <c r="E13" s="320"/>
      <c r="F13" s="320"/>
      <c r="G13" s="320"/>
      <c r="H13" s="320"/>
      <c r="I13" s="321"/>
      <c r="J13" s="70"/>
      <c r="K13" s="70"/>
      <c r="L13" s="4"/>
      <c r="M13" s="69"/>
      <c r="N13" s="4"/>
      <c r="O13" s="4"/>
      <c r="P13" s="4"/>
      <c r="Q13" s="4"/>
      <c r="R13" s="4"/>
      <c r="S13" s="4"/>
      <c r="T13" s="4"/>
      <c r="U13" s="4"/>
    </row>
    <row r="14" spans="1:21" s="5" customFormat="1" ht="23.25" customHeight="1" x14ac:dyDescent="0.2">
      <c r="B14" s="64" t="s">
        <v>30</v>
      </c>
      <c r="C14" s="322" t="s">
        <v>11</v>
      </c>
      <c r="D14" s="323"/>
      <c r="E14" s="323"/>
      <c r="F14" s="323"/>
      <c r="G14" s="323"/>
      <c r="H14" s="323"/>
      <c r="I14" s="324"/>
      <c r="J14" s="66"/>
      <c r="K14" s="66"/>
      <c r="L14" s="4"/>
      <c r="M14" s="69"/>
      <c r="N14" s="6" t="s">
        <v>31</v>
      </c>
      <c r="O14" s="4"/>
      <c r="P14" s="4"/>
      <c r="Q14" s="4"/>
      <c r="R14" s="4"/>
      <c r="S14" s="4"/>
      <c r="T14" s="4"/>
      <c r="U14" s="4"/>
    </row>
    <row r="15" spans="1:21" s="5" customFormat="1" ht="46.5" customHeight="1" x14ac:dyDescent="0.2">
      <c r="B15" s="64" t="s">
        <v>32</v>
      </c>
      <c r="C15" s="309" t="s">
        <v>142</v>
      </c>
      <c r="D15" s="310"/>
      <c r="E15" s="310"/>
      <c r="F15" s="325"/>
      <c r="G15" s="11" t="s">
        <v>34</v>
      </c>
      <c r="H15" s="303" t="s">
        <v>35</v>
      </c>
      <c r="I15" s="304"/>
      <c r="J15" s="66"/>
      <c r="K15" s="66"/>
      <c r="L15" s="4"/>
      <c r="M15" s="69" t="s">
        <v>36</v>
      </c>
      <c r="N15" s="6" t="s">
        <v>16</v>
      </c>
      <c r="O15" s="4"/>
      <c r="P15" s="4"/>
      <c r="Q15" s="4"/>
      <c r="R15" s="4"/>
      <c r="S15" s="4"/>
      <c r="T15" s="4"/>
      <c r="U15" s="4"/>
    </row>
    <row r="16" spans="1:21" s="5" customFormat="1" ht="30.75" customHeight="1" x14ac:dyDescent="0.2">
      <c r="B16" s="64" t="s">
        <v>37</v>
      </c>
      <c r="C16" s="326" t="s">
        <v>143</v>
      </c>
      <c r="D16" s="327"/>
      <c r="E16" s="327"/>
      <c r="F16" s="327"/>
      <c r="G16" s="11" t="s">
        <v>39</v>
      </c>
      <c r="H16" s="303" t="s">
        <v>9</v>
      </c>
      <c r="I16" s="304"/>
      <c r="J16" s="66"/>
      <c r="K16" s="66"/>
      <c r="L16" s="4"/>
      <c r="M16" s="69" t="s">
        <v>40</v>
      </c>
      <c r="N16" s="4"/>
      <c r="O16" s="4"/>
      <c r="P16" s="4"/>
      <c r="Q16" s="4"/>
      <c r="R16" s="4"/>
      <c r="S16" s="4"/>
      <c r="T16" s="4"/>
      <c r="U16" s="4"/>
    </row>
    <row r="17" spans="2:21" s="5" customFormat="1" ht="67.900000000000006" customHeight="1" x14ac:dyDescent="0.2">
      <c r="B17" s="64" t="s">
        <v>41</v>
      </c>
      <c r="C17" s="309" t="s">
        <v>242</v>
      </c>
      <c r="D17" s="310"/>
      <c r="E17" s="310"/>
      <c r="F17" s="310"/>
      <c r="G17" s="310"/>
      <c r="H17" s="310"/>
      <c r="I17" s="311"/>
      <c r="J17" s="70"/>
      <c r="K17" s="70"/>
      <c r="L17" s="4"/>
      <c r="M17" s="69" t="s">
        <v>42</v>
      </c>
      <c r="N17" s="6" t="s">
        <v>43</v>
      </c>
      <c r="O17" s="4"/>
      <c r="P17" s="4"/>
      <c r="Q17" s="4"/>
      <c r="R17" s="4"/>
      <c r="S17" s="4"/>
      <c r="T17" s="4"/>
      <c r="U17" s="4"/>
    </row>
    <row r="18" spans="2:21" s="5" customFormat="1" ht="49.5" customHeight="1" x14ac:dyDescent="0.2">
      <c r="B18" s="64" t="s">
        <v>44</v>
      </c>
      <c r="C18" s="309" t="s">
        <v>186</v>
      </c>
      <c r="D18" s="310"/>
      <c r="E18" s="310"/>
      <c r="F18" s="310"/>
      <c r="G18" s="310"/>
      <c r="H18" s="310"/>
      <c r="I18" s="311"/>
      <c r="J18" s="71"/>
      <c r="K18" s="71"/>
      <c r="L18" s="4"/>
      <c r="M18" s="69" t="s">
        <v>46</v>
      </c>
      <c r="N18" s="6" t="s">
        <v>47</v>
      </c>
      <c r="O18" s="4"/>
      <c r="P18" s="4"/>
      <c r="Q18" s="4"/>
      <c r="R18" s="4"/>
      <c r="S18" s="4"/>
      <c r="T18" s="4"/>
      <c r="U18" s="4"/>
    </row>
    <row r="19" spans="2:21" s="5" customFormat="1" ht="30.75" customHeight="1" x14ac:dyDescent="0.2">
      <c r="B19" s="64" t="s">
        <v>48</v>
      </c>
      <c r="C19" s="294" t="s">
        <v>144</v>
      </c>
      <c r="D19" s="294"/>
      <c r="E19" s="294"/>
      <c r="F19" s="294"/>
      <c r="G19" s="294"/>
      <c r="H19" s="294"/>
      <c r="I19" s="295"/>
      <c r="J19" s="72"/>
      <c r="K19" s="72"/>
      <c r="L19" s="4"/>
      <c r="M19" s="69"/>
      <c r="N19" s="6" t="s">
        <v>50</v>
      </c>
      <c r="O19" s="4"/>
      <c r="P19" s="4"/>
      <c r="Q19" s="4"/>
      <c r="R19" s="4"/>
      <c r="S19" s="4"/>
      <c r="T19" s="4"/>
      <c r="U19" s="4"/>
    </row>
    <row r="20" spans="2:21" s="5" customFormat="1" ht="30.75" customHeight="1" x14ac:dyDescent="0.2">
      <c r="B20" s="64" t="s">
        <v>51</v>
      </c>
      <c r="C20" s="296" t="s">
        <v>52</v>
      </c>
      <c r="D20" s="296"/>
      <c r="E20" s="296"/>
      <c r="F20" s="296"/>
      <c r="G20" s="296"/>
      <c r="H20" s="296"/>
      <c r="I20" s="297"/>
      <c r="J20" s="73"/>
      <c r="K20" s="73"/>
      <c r="L20" s="4"/>
      <c r="M20" s="69" t="s">
        <v>35</v>
      </c>
      <c r="N20" s="6" t="s">
        <v>53</v>
      </c>
      <c r="O20" s="4"/>
      <c r="P20" s="4"/>
      <c r="Q20" s="4"/>
      <c r="R20" s="4"/>
      <c r="S20" s="4"/>
      <c r="T20" s="4"/>
      <c r="U20" s="4"/>
    </row>
    <row r="21" spans="2:21" s="5" customFormat="1" ht="27.75" customHeight="1" x14ac:dyDescent="0.2">
      <c r="B21" s="298" t="s">
        <v>54</v>
      </c>
      <c r="C21" s="300" t="s">
        <v>55</v>
      </c>
      <c r="D21" s="300"/>
      <c r="E21" s="300"/>
      <c r="F21" s="301" t="s">
        <v>56</v>
      </c>
      <c r="G21" s="301"/>
      <c r="H21" s="301"/>
      <c r="I21" s="302"/>
      <c r="J21" s="74"/>
      <c r="K21" s="74"/>
      <c r="L21" s="4"/>
      <c r="M21" s="69" t="s">
        <v>57</v>
      </c>
      <c r="N21" s="6" t="s">
        <v>58</v>
      </c>
      <c r="O21" s="4"/>
      <c r="P21" s="4"/>
      <c r="Q21" s="4"/>
      <c r="R21" s="4"/>
      <c r="S21" s="4"/>
      <c r="T21" s="4"/>
      <c r="U21" s="4"/>
    </row>
    <row r="22" spans="2:21" s="5" customFormat="1" ht="66.75" customHeight="1" x14ac:dyDescent="0.2">
      <c r="B22" s="299"/>
      <c r="C22" s="294" t="s">
        <v>145</v>
      </c>
      <c r="D22" s="294"/>
      <c r="E22" s="294"/>
      <c r="F22" s="294" t="s">
        <v>146</v>
      </c>
      <c r="G22" s="294"/>
      <c r="H22" s="294"/>
      <c r="I22" s="295"/>
      <c r="J22" s="72"/>
      <c r="K22" s="72"/>
      <c r="L22" s="4"/>
      <c r="M22" s="69" t="s">
        <v>61</v>
      </c>
      <c r="N22" s="6" t="s">
        <v>62</v>
      </c>
      <c r="O22" s="4"/>
      <c r="P22" s="4"/>
      <c r="Q22" s="4"/>
      <c r="R22" s="4"/>
      <c r="S22" s="4"/>
      <c r="T22" s="4"/>
      <c r="U22" s="4"/>
    </row>
    <row r="23" spans="2:21" s="5" customFormat="1" ht="32.25" customHeight="1" x14ac:dyDescent="0.2">
      <c r="B23" s="64" t="s">
        <v>63</v>
      </c>
      <c r="C23" s="303" t="s">
        <v>147</v>
      </c>
      <c r="D23" s="303"/>
      <c r="E23" s="303"/>
      <c r="F23" s="303" t="s">
        <v>147</v>
      </c>
      <c r="G23" s="303"/>
      <c r="H23" s="303"/>
      <c r="I23" s="304"/>
      <c r="J23" s="66"/>
      <c r="K23" s="66"/>
      <c r="L23" s="4"/>
      <c r="M23" s="69"/>
      <c r="N23" s="6" t="s">
        <v>29</v>
      </c>
      <c r="O23" s="4"/>
      <c r="P23" s="4"/>
      <c r="Q23" s="4"/>
      <c r="R23" s="4"/>
      <c r="S23" s="4"/>
      <c r="T23" s="4"/>
      <c r="U23" s="4"/>
    </row>
    <row r="24" spans="2:21" s="5" customFormat="1" ht="78.75" customHeight="1" x14ac:dyDescent="0.2">
      <c r="B24" s="64" t="s">
        <v>65</v>
      </c>
      <c r="C24" s="305" t="s">
        <v>148</v>
      </c>
      <c r="D24" s="306"/>
      <c r="E24" s="307"/>
      <c r="F24" s="305" t="s">
        <v>196</v>
      </c>
      <c r="G24" s="306"/>
      <c r="H24" s="306"/>
      <c r="I24" s="308"/>
      <c r="J24" s="75"/>
      <c r="K24" s="71"/>
      <c r="L24" s="4"/>
      <c r="M24" s="76"/>
      <c r="N24" s="6" t="s">
        <v>67</v>
      </c>
      <c r="O24" s="4"/>
      <c r="P24" s="4"/>
      <c r="Q24" s="4"/>
      <c r="R24" s="4"/>
      <c r="S24" s="4"/>
      <c r="T24" s="4"/>
      <c r="U24" s="4"/>
    </row>
    <row r="25" spans="2:21" s="5" customFormat="1" ht="29.25" customHeight="1" x14ac:dyDescent="0.2">
      <c r="B25" s="64" t="s">
        <v>68</v>
      </c>
      <c r="C25" s="282" t="s">
        <v>38</v>
      </c>
      <c r="D25" s="283"/>
      <c r="E25" s="284"/>
      <c r="F25" s="11" t="s">
        <v>69</v>
      </c>
      <c r="G25" s="291">
        <v>0.96499999999999997</v>
      </c>
      <c r="H25" s="292"/>
      <c r="I25" s="293"/>
      <c r="J25" s="77"/>
      <c r="K25" s="77"/>
      <c r="L25" s="4"/>
      <c r="M25" s="76"/>
      <c r="N25" s="4"/>
      <c r="O25" s="4"/>
      <c r="P25" s="4"/>
      <c r="Q25" s="4"/>
      <c r="R25" s="4"/>
      <c r="S25" s="4"/>
      <c r="T25" s="4"/>
      <c r="U25" s="4"/>
    </row>
    <row r="26" spans="2:21" s="5" customFormat="1" ht="27" customHeight="1" x14ac:dyDescent="0.2">
      <c r="B26" s="64" t="s">
        <v>71</v>
      </c>
      <c r="C26" s="282" t="s">
        <v>72</v>
      </c>
      <c r="D26" s="283"/>
      <c r="E26" s="284"/>
      <c r="F26" s="11" t="s">
        <v>73</v>
      </c>
      <c r="G26" s="285">
        <v>0.7</v>
      </c>
      <c r="H26" s="286"/>
      <c r="I26" s="287"/>
      <c r="J26" s="78"/>
      <c r="K26" s="78"/>
      <c r="L26" s="4"/>
      <c r="M26" s="76"/>
      <c r="N26" s="4"/>
      <c r="O26" s="4"/>
      <c r="P26" s="4"/>
      <c r="Q26" s="4"/>
      <c r="R26" s="4"/>
      <c r="S26" s="4"/>
      <c r="T26" s="4"/>
      <c r="U26" s="4"/>
    </row>
    <row r="27" spans="2:21" s="5" customFormat="1" ht="39.75" customHeight="1" x14ac:dyDescent="0.2">
      <c r="B27" s="79" t="s">
        <v>74</v>
      </c>
      <c r="C27" s="288" t="s">
        <v>42</v>
      </c>
      <c r="D27" s="289"/>
      <c r="E27" s="290"/>
      <c r="F27" s="80" t="s">
        <v>75</v>
      </c>
      <c r="G27" s="291" t="s">
        <v>11</v>
      </c>
      <c r="H27" s="292"/>
      <c r="I27" s="293"/>
      <c r="J27" s="74"/>
      <c r="K27" s="74"/>
      <c r="L27" s="4"/>
      <c r="M27" s="76"/>
      <c r="N27" s="4"/>
      <c r="O27" s="4"/>
      <c r="P27" s="4"/>
      <c r="Q27" s="4"/>
      <c r="R27" s="4"/>
      <c r="S27" s="4"/>
      <c r="T27" s="4"/>
      <c r="U27" s="4"/>
    </row>
    <row r="28" spans="2:21" s="5" customFormat="1" ht="30" customHeight="1" x14ac:dyDescent="0.2">
      <c r="B28" s="256" t="s">
        <v>76</v>
      </c>
      <c r="C28" s="257"/>
      <c r="D28" s="257"/>
      <c r="E28" s="257"/>
      <c r="F28" s="257"/>
      <c r="G28" s="257"/>
      <c r="H28" s="257"/>
      <c r="I28" s="258"/>
      <c r="J28" s="81"/>
      <c r="K28" s="81"/>
      <c r="L28" s="4"/>
      <c r="M28" s="76"/>
      <c r="N28" s="4"/>
      <c r="O28" s="4"/>
      <c r="P28" s="4"/>
      <c r="Q28" s="4"/>
      <c r="R28" s="4"/>
      <c r="S28" s="4"/>
      <c r="T28" s="4"/>
      <c r="U28" s="4"/>
    </row>
    <row r="29" spans="2:21" s="5" customFormat="1" ht="56.25" customHeight="1" x14ac:dyDescent="0.2">
      <c r="B29" s="82" t="s">
        <v>77</v>
      </c>
      <c r="C29" s="14" t="s">
        <v>78</v>
      </c>
      <c r="D29" s="14" t="s">
        <v>79</v>
      </c>
      <c r="E29" s="14" t="s">
        <v>80</v>
      </c>
      <c r="F29" s="14" t="s">
        <v>81</v>
      </c>
      <c r="G29" s="15" t="s">
        <v>82</v>
      </c>
      <c r="H29" s="15" t="s">
        <v>83</v>
      </c>
      <c r="I29" s="83" t="s">
        <v>84</v>
      </c>
      <c r="J29" s="84" t="s">
        <v>149</v>
      </c>
      <c r="K29" s="72"/>
      <c r="L29" s="4"/>
      <c r="M29" s="76"/>
      <c r="N29" s="4"/>
      <c r="O29" s="4"/>
      <c r="P29" s="4"/>
      <c r="Q29" s="4"/>
      <c r="R29" s="4"/>
      <c r="S29" s="4"/>
      <c r="T29" s="4"/>
      <c r="U29" s="4"/>
    </row>
    <row r="30" spans="2:21" s="5" customFormat="1" ht="19.5" customHeight="1" x14ac:dyDescent="0.2">
      <c r="B30" s="85" t="s">
        <v>85</v>
      </c>
      <c r="C30" s="275">
        <v>443</v>
      </c>
      <c r="D30" s="275">
        <f>+C30</f>
        <v>443</v>
      </c>
      <c r="E30" s="277">
        <v>2089</v>
      </c>
      <c r="F30" s="277">
        <f>$E$30</f>
        <v>2089</v>
      </c>
      <c r="G30" s="279">
        <f>+C30/$E$30</f>
        <v>0.21206318812829106</v>
      </c>
      <c r="H30" s="279">
        <f>+D30/F30</f>
        <v>0.21206318812829106</v>
      </c>
      <c r="I30" s="259">
        <f>+H30/$G$26</f>
        <v>0.30294741161184441</v>
      </c>
      <c r="J30" s="250">
        <v>0.8</v>
      </c>
      <c r="K30" s="86"/>
      <c r="L30" s="4"/>
      <c r="M30" s="76"/>
      <c r="N30" s="4"/>
      <c r="O30" s="4"/>
      <c r="P30" s="4"/>
      <c r="Q30" s="4"/>
      <c r="R30" s="4"/>
      <c r="S30" s="4"/>
      <c r="T30" s="4"/>
      <c r="U30" s="4"/>
    </row>
    <row r="31" spans="2:21" s="5" customFormat="1" ht="19.5" customHeight="1" x14ac:dyDescent="0.2">
      <c r="B31" s="85" t="s">
        <v>86</v>
      </c>
      <c r="C31" s="276"/>
      <c r="D31" s="276"/>
      <c r="E31" s="278"/>
      <c r="F31" s="278"/>
      <c r="G31" s="280"/>
      <c r="H31" s="280"/>
      <c r="I31" s="260"/>
      <c r="J31" s="250"/>
      <c r="K31" s="86"/>
      <c r="L31" s="4"/>
      <c r="M31" s="76"/>
      <c r="N31" s="4"/>
      <c r="O31" s="4"/>
      <c r="P31" s="4"/>
      <c r="Q31" s="4"/>
      <c r="R31" s="4"/>
      <c r="S31" s="4"/>
      <c r="T31" s="4"/>
      <c r="U31" s="4"/>
    </row>
    <row r="32" spans="2:21" s="5" customFormat="1" ht="19.5" customHeight="1" x14ac:dyDescent="0.2">
      <c r="B32" s="85" t="s">
        <v>87</v>
      </c>
      <c r="C32" s="276"/>
      <c r="D32" s="276"/>
      <c r="E32" s="278"/>
      <c r="F32" s="278"/>
      <c r="G32" s="280"/>
      <c r="H32" s="280"/>
      <c r="I32" s="260"/>
      <c r="J32" s="250"/>
      <c r="K32" s="86"/>
      <c r="L32" s="4"/>
      <c r="M32" s="76"/>
      <c r="N32" s="4"/>
      <c r="O32" s="4"/>
      <c r="P32" s="4"/>
      <c r="Q32" s="4"/>
      <c r="R32" s="4"/>
      <c r="S32" s="4"/>
      <c r="T32" s="4"/>
      <c r="U32" s="4"/>
    </row>
    <row r="33" spans="2:21" s="5" customFormat="1" ht="19.5" customHeight="1" x14ac:dyDescent="0.2">
      <c r="B33" s="85" t="s">
        <v>88</v>
      </c>
      <c r="C33" s="275">
        <v>578</v>
      </c>
      <c r="D33" s="275">
        <f>+D30+C33</f>
        <v>1021</v>
      </c>
      <c r="E33" s="278"/>
      <c r="F33" s="277">
        <f>$E$30</f>
        <v>2089</v>
      </c>
      <c r="G33" s="279">
        <f>+C33/$E$30</f>
        <v>0.27668741024413596</v>
      </c>
      <c r="H33" s="279">
        <f>+D33/F33</f>
        <v>0.48875059837242701</v>
      </c>
      <c r="I33" s="259">
        <f>+H33/$G$26</f>
        <v>0.69821514053203859</v>
      </c>
      <c r="J33" s="250">
        <v>0.8</v>
      </c>
      <c r="K33" s="86"/>
      <c r="L33" s="4"/>
      <c r="M33" s="4"/>
      <c r="N33" s="4"/>
      <c r="O33" s="4"/>
      <c r="P33" s="4"/>
      <c r="Q33" s="4"/>
      <c r="R33" s="4"/>
      <c r="S33" s="4"/>
      <c r="T33" s="4"/>
      <c r="U33" s="4"/>
    </row>
    <row r="34" spans="2:21" s="5" customFormat="1" ht="19.5" customHeight="1" x14ac:dyDescent="0.2">
      <c r="B34" s="85" t="s">
        <v>89</v>
      </c>
      <c r="C34" s="276"/>
      <c r="D34" s="276"/>
      <c r="E34" s="278"/>
      <c r="F34" s="278"/>
      <c r="G34" s="280"/>
      <c r="H34" s="280"/>
      <c r="I34" s="260"/>
      <c r="J34" s="250"/>
      <c r="K34" s="86"/>
      <c r="L34" s="4"/>
      <c r="M34" s="4"/>
      <c r="N34" s="4"/>
      <c r="O34" s="4"/>
      <c r="P34" s="4"/>
      <c r="Q34" s="4"/>
      <c r="R34" s="4"/>
      <c r="S34" s="4"/>
      <c r="T34" s="4"/>
      <c r="U34" s="4"/>
    </row>
    <row r="35" spans="2:21" s="5" customFormat="1" ht="19.5" customHeight="1" x14ac:dyDescent="0.2">
      <c r="B35" s="85" t="s">
        <v>90</v>
      </c>
      <c r="C35" s="276"/>
      <c r="D35" s="276"/>
      <c r="E35" s="278"/>
      <c r="F35" s="278"/>
      <c r="G35" s="280"/>
      <c r="H35" s="280"/>
      <c r="I35" s="260"/>
      <c r="J35" s="250"/>
      <c r="K35" s="86"/>
      <c r="L35" s="4"/>
      <c r="M35" s="4"/>
      <c r="N35" s="4"/>
      <c r="O35" s="4"/>
      <c r="P35" s="4"/>
      <c r="Q35" s="4"/>
      <c r="R35" s="4"/>
      <c r="S35" s="4"/>
      <c r="T35" s="4"/>
      <c r="U35" s="4"/>
    </row>
    <row r="36" spans="2:21" s="5" customFormat="1" ht="19.5" customHeight="1" x14ac:dyDescent="0.2">
      <c r="B36" s="85" t="s">
        <v>91</v>
      </c>
      <c r="C36" s="275">
        <v>0</v>
      </c>
      <c r="D36" s="275">
        <f>+D33+C36</f>
        <v>1021</v>
      </c>
      <c r="E36" s="278"/>
      <c r="F36" s="277">
        <f>$E$30</f>
        <v>2089</v>
      </c>
      <c r="G36" s="279">
        <f>+C36/$E$30</f>
        <v>0</v>
      </c>
      <c r="H36" s="279">
        <f>+D36/F36</f>
        <v>0.48875059837242701</v>
      </c>
      <c r="I36" s="259">
        <f>+H36/$G$26</f>
        <v>0.69821514053203859</v>
      </c>
      <c r="J36" s="250">
        <v>0.8</v>
      </c>
      <c r="K36" s="86"/>
      <c r="L36" s="4"/>
      <c r="M36" s="4"/>
      <c r="N36" s="4"/>
      <c r="O36" s="4"/>
      <c r="P36" s="4"/>
      <c r="Q36" s="4"/>
      <c r="R36" s="4"/>
      <c r="S36" s="4"/>
      <c r="T36" s="4"/>
      <c r="U36" s="4"/>
    </row>
    <row r="37" spans="2:21" s="5" customFormat="1" ht="19.5" customHeight="1" x14ac:dyDescent="0.2">
      <c r="B37" s="85" t="s">
        <v>92</v>
      </c>
      <c r="C37" s="276"/>
      <c r="D37" s="276"/>
      <c r="E37" s="278"/>
      <c r="F37" s="278"/>
      <c r="G37" s="280"/>
      <c r="H37" s="280"/>
      <c r="I37" s="260"/>
      <c r="J37" s="250"/>
      <c r="K37" s="86"/>
      <c r="L37" s="4"/>
      <c r="M37" s="4"/>
      <c r="N37" s="4"/>
      <c r="O37" s="4"/>
      <c r="P37" s="4"/>
      <c r="Q37" s="4"/>
      <c r="R37" s="4"/>
      <c r="S37" s="4"/>
      <c r="T37" s="4"/>
      <c r="U37" s="4"/>
    </row>
    <row r="38" spans="2:21" s="5" customFormat="1" ht="19.5" customHeight="1" x14ac:dyDescent="0.2">
      <c r="B38" s="85" t="s">
        <v>93</v>
      </c>
      <c r="C38" s="276"/>
      <c r="D38" s="276"/>
      <c r="E38" s="278"/>
      <c r="F38" s="278"/>
      <c r="G38" s="280"/>
      <c r="H38" s="280"/>
      <c r="I38" s="260"/>
      <c r="J38" s="250"/>
      <c r="K38" s="86"/>
      <c r="L38" s="4"/>
      <c r="M38" s="4"/>
      <c r="N38" s="4"/>
      <c r="O38" s="4"/>
      <c r="P38" s="4"/>
      <c r="Q38" s="4"/>
      <c r="R38" s="4"/>
      <c r="S38" s="4"/>
      <c r="T38" s="4"/>
      <c r="U38" s="4"/>
    </row>
    <row r="39" spans="2:21" s="5" customFormat="1" ht="19.5" customHeight="1" x14ac:dyDescent="0.2">
      <c r="B39" s="85" t="s">
        <v>94</v>
      </c>
      <c r="C39" s="275">
        <v>0</v>
      </c>
      <c r="D39" s="275">
        <f>+D36+C39</f>
        <v>1021</v>
      </c>
      <c r="E39" s="278"/>
      <c r="F39" s="277">
        <f>$E$30</f>
        <v>2089</v>
      </c>
      <c r="G39" s="279">
        <f>+C39/$E$30</f>
        <v>0</v>
      </c>
      <c r="H39" s="279">
        <f>+D39/F39</f>
        <v>0.48875059837242701</v>
      </c>
      <c r="I39" s="259">
        <f>+H39/$G$26</f>
        <v>0.69821514053203859</v>
      </c>
      <c r="J39" s="250">
        <v>0.8</v>
      </c>
      <c r="K39" s="86"/>
      <c r="L39" s="4"/>
      <c r="M39" s="87"/>
      <c r="N39" s="4"/>
      <c r="O39" s="4"/>
      <c r="P39" s="4"/>
      <c r="Q39" s="4"/>
      <c r="R39" s="4"/>
      <c r="S39" s="4"/>
      <c r="T39" s="4"/>
      <c r="U39" s="4"/>
    </row>
    <row r="40" spans="2:21" s="5" customFormat="1" ht="19.5" customHeight="1" x14ac:dyDescent="0.2">
      <c r="B40" s="85" t="s">
        <v>95</v>
      </c>
      <c r="C40" s="276"/>
      <c r="D40" s="276"/>
      <c r="E40" s="278"/>
      <c r="F40" s="278"/>
      <c r="G40" s="280"/>
      <c r="H40" s="280"/>
      <c r="I40" s="260"/>
      <c r="J40" s="250"/>
      <c r="K40" s="86"/>
      <c r="L40" s="4"/>
      <c r="M40" s="4"/>
      <c r="N40" s="4"/>
      <c r="O40" s="4"/>
      <c r="P40" s="4"/>
      <c r="Q40" s="4"/>
      <c r="R40" s="4"/>
      <c r="S40" s="4"/>
      <c r="T40" s="4"/>
      <c r="U40" s="4"/>
    </row>
    <row r="41" spans="2:21" s="5" customFormat="1" ht="19.5" customHeight="1" x14ac:dyDescent="0.2">
      <c r="B41" s="85" t="s">
        <v>96</v>
      </c>
      <c r="C41" s="276"/>
      <c r="D41" s="276"/>
      <c r="E41" s="281"/>
      <c r="F41" s="278"/>
      <c r="G41" s="280"/>
      <c r="H41" s="280"/>
      <c r="I41" s="260"/>
      <c r="J41" s="250"/>
      <c r="K41" s="86"/>
      <c r="L41" s="4"/>
      <c r="M41" s="4"/>
      <c r="N41" s="4"/>
      <c r="O41" s="4"/>
      <c r="P41" s="4"/>
      <c r="Q41" s="4"/>
      <c r="R41" s="4"/>
      <c r="S41" s="4"/>
      <c r="T41" s="4"/>
      <c r="U41" s="4"/>
    </row>
    <row r="42" spans="2:21" s="5" customFormat="1" ht="45" customHeight="1" x14ac:dyDescent="0.2">
      <c r="B42" s="88" t="s">
        <v>97</v>
      </c>
      <c r="C42" s="248" t="s">
        <v>244</v>
      </c>
      <c r="D42" s="248"/>
      <c r="E42" s="248"/>
      <c r="F42" s="248"/>
      <c r="G42" s="248"/>
      <c r="H42" s="248"/>
      <c r="I42" s="249"/>
      <c r="J42" s="89"/>
      <c r="K42" s="89"/>
      <c r="L42" s="4"/>
      <c r="M42" s="4"/>
      <c r="N42" s="4"/>
      <c r="O42" s="4"/>
      <c r="P42" s="4"/>
      <c r="Q42" s="4"/>
      <c r="R42" s="4"/>
      <c r="S42" s="4"/>
      <c r="T42" s="4"/>
      <c r="U42" s="4"/>
    </row>
    <row r="43" spans="2:21" ht="29.25" customHeight="1" x14ac:dyDescent="0.2">
      <c r="B43" s="261" t="s">
        <v>98</v>
      </c>
      <c r="C43" s="262"/>
      <c r="D43" s="262"/>
      <c r="E43" s="262"/>
      <c r="F43" s="262"/>
      <c r="G43" s="262"/>
      <c r="H43" s="262"/>
      <c r="I43" s="263"/>
      <c r="J43" s="60"/>
      <c r="K43" s="60"/>
    </row>
    <row r="44" spans="2:21" ht="160.5" customHeight="1" x14ac:dyDescent="0.2">
      <c r="B44" s="264"/>
      <c r="C44" s="265"/>
      <c r="D44" s="265"/>
      <c r="E44" s="265"/>
      <c r="F44" s="265"/>
      <c r="G44" s="265"/>
      <c r="H44" s="265"/>
      <c r="I44" s="266"/>
      <c r="J44" s="60"/>
      <c r="K44" s="60"/>
    </row>
    <row r="45" spans="2:21" ht="33.75" customHeight="1" x14ac:dyDescent="0.2">
      <c r="B45" s="267"/>
      <c r="C45" s="268"/>
      <c r="D45" s="268"/>
      <c r="E45" s="268"/>
      <c r="F45" s="268"/>
      <c r="G45" s="268"/>
      <c r="H45" s="268"/>
      <c r="I45" s="269"/>
      <c r="J45" s="90"/>
      <c r="K45" s="90"/>
    </row>
    <row r="46" spans="2:21" ht="33.75" customHeight="1" x14ac:dyDescent="0.2">
      <c r="B46" s="267"/>
      <c r="C46" s="268"/>
      <c r="D46" s="268"/>
      <c r="E46" s="268"/>
      <c r="F46" s="268"/>
      <c r="G46" s="268"/>
      <c r="H46" s="268"/>
      <c r="I46" s="269"/>
      <c r="J46" s="90"/>
      <c r="K46" s="90"/>
    </row>
    <row r="47" spans="2:21" ht="33.75" customHeight="1" x14ac:dyDescent="0.2">
      <c r="B47" s="267"/>
      <c r="C47" s="268"/>
      <c r="D47" s="268"/>
      <c r="E47" s="268"/>
      <c r="F47" s="268"/>
      <c r="G47" s="268"/>
      <c r="H47" s="268"/>
      <c r="I47" s="269"/>
      <c r="J47" s="90"/>
      <c r="K47" s="90"/>
    </row>
    <row r="48" spans="2:21" ht="16.5" customHeight="1" x14ac:dyDescent="0.2">
      <c r="B48" s="270"/>
      <c r="C48" s="271"/>
      <c r="D48" s="271"/>
      <c r="E48" s="271"/>
      <c r="F48" s="271"/>
      <c r="G48" s="271"/>
      <c r="H48" s="271"/>
      <c r="I48" s="272"/>
      <c r="J48" s="91"/>
      <c r="K48" s="91"/>
    </row>
    <row r="49" spans="2:21" s="5" customFormat="1" ht="66.75" customHeight="1" x14ac:dyDescent="0.2">
      <c r="B49" s="64" t="s">
        <v>99</v>
      </c>
      <c r="C49" s="273" t="s">
        <v>245</v>
      </c>
      <c r="D49" s="273"/>
      <c r="E49" s="273"/>
      <c r="F49" s="273"/>
      <c r="G49" s="273"/>
      <c r="H49" s="273"/>
      <c r="I49" s="274"/>
      <c r="J49" s="92"/>
      <c r="K49" s="92"/>
      <c r="L49" s="4"/>
      <c r="M49" s="4"/>
      <c r="N49" s="4"/>
      <c r="O49" s="4"/>
      <c r="P49" s="4"/>
      <c r="Q49" s="4"/>
      <c r="R49" s="4"/>
      <c r="S49" s="4"/>
      <c r="T49" s="4"/>
      <c r="U49" s="4"/>
    </row>
    <row r="50" spans="2:21" s="5" customFormat="1" ht="42" customHeight="1" x14ac:dyDescent="0.2">
      <c r="B50" s="64" t="s">
        <v>100</v>
      </c>
      <c r="C50" s="251"/>
      <c r="D50" s="252"/>
      <c r="E50" s="252"/>
      <c r="F50" s="252"/>
      <c r="G50" s="252"/>
      <c r="H50" s="252"/>
      <c r="I50" s="253"/>
      <c r="J50" s="92"/>
      <c r="K50" s="92"/>
      <c r="L50" s="4"/>
      <c r="M50" s="4"/>
      <c r="N50" s="4"/>
      <c r="O50" s="4"/>
      <c r="P50" s="4"/>
      <c r="Q50" s="4"/>
      <c r="R50" s="4"/>
      <c r="S50" s="4"/>
      <c r="T50" s="4"/>
      <c r="U50" s="4"/>
    </row>
    <row r="51" spans="2:21" s="5" customFormat="1" ht="34.5" customHeight="1" x14ac:dyDescent="0.2">
      <c r="B51" s="93" t="s">
        <v>101</v>
      </c>
      <c r="C51" s="254" t="s">
        <v>233</v>
      </c>
      <c r="D51" s="254"/>
      <c r="E51" s="254"/>
      <c r="F51" s="254"/>
      <c r="G51" s="254"/>
      <c r="H51" s="254"/>
      <c r="I51" s="255"/>
      <c r="J51" s="92"/>
      <c r="K51" s="92"/>
      <c r="L51" s="4"/>
      <c r="M51" s="4"/>
      <c r="N51" s="4"/>
      <c r="O51" s="4"/>
      <c r="P51" s="4"/>
      <c r="Q51" s="4"/>
      <c r="R51" s="4"/>
      <c r="S51" s="4"/>
      <c r="T51" s="4"/>
      <c r="U51" s="4"/>
    </row>
    <row r="52" spans="2:21" s="5" customFormat="1" ht="29.25" customHeight="1" x14ac:dyDescent="0.2">
      <c r="B52" s="256" t="s">
        <v>103</v>
      </c>
      <c r="C52" s="257"/>
      <c r="D52" s="257"/>
      <c r="E52" s="257"/>
      <c r="F52" s="257"/>
      <c r="G52" s="257"/>
      <c r="H52" s="257"/>
      <c r="I52" s="258"/>
      <c r="J52" s="92"/>
      <c r="K52" s="92"/>
      <c r="L52" s="4"/>
      <c r="M52" s="4"/>
      <c r="N52" s="4"/>
      <c r="O52" s="4"/>
      <c r="P52" s="4"/>
      <c r="Q52" s="4"/>
      <c r="R52" s="4"/>
      <c r="S52" s="4"/>
      <c r="T52" s="4"/>
      <c r="U52" s="4"/>
    </row>
    <row r="53" spans="2:21" s="5" customFormat="1" ht="33" customHeight="1" x14ac:dyDescent="0.2">
      <c r="B53" s="244" t="s">
        <v>104</v>
      </c>
      <c r="C53" s="19" t="s">
        <v>105</v>
      </c>
      <c r="D53" s="246" t="s">
        <v>106</v>
      </c>
      <c r="E53" s="246"/>
      <c r="F53" s="246"/>
      <c r="G53" s="246" t="s">
        <v>107</v>
      </c>
      <c r="H53" s="246"/>
      <c r="I53" s="247"/>
      <c r="J53" s="94"/>
      <c r="K53" s="94"/>
      <c r="L53" s="4"/>
      <c r="M53" s="4"/>
      <c r="N53" s="4"/>
      <c r="O53" s="4"/>
      <c r="P53" s="4"/>
      <c r="Q53" s="4"/>
      <c r="R53" s="4"/>
      <c r="S53" s="4"/>
      <c r="T53" s="4"/>
      <c r="U53" s="4"/>
    </row>
    <row r="54" spans="2:21" s="5" customFormat="1" ht="61.9" customHeight="1" x14ac:dyDescent="0.2">
      <c r="B54" s="245"/>
      <c r="C54" s="95">
        <v>43524</v>
      </c>
      <c r="D54" s="231" t="s">
        <v>198</v>
      </c>
      <c r="E54" s="231"/>
      <c r="F54" s="231"/>
      <c r="G54" s="248" t="s">
        <v>232</v>
      </c>
      <c r="H54" s="248"/>
      <c r="I54" s="249"/>
      <c r="J54" s="94"/>
      <c r="K54" s="94"/>
      <c r="L54" s="4"/>
      <c r="M54" s="4"/>
      <c r="N54" s="4"/>
      <c r="O54" s="4"/>
      <c r="P54" s="4"/>
      <c r="Q54" s="4"/>
      <c r="R54" s="4"/>
      <c r="S54" s="4"/>
      <c r="T54" s="4"/>
      <c r="U54" s="4"/>
    </row>
    <row r="55" spans="2:21" s="5" customFormat="1" ht="12" x14ac:dyDescent="0.2">
      <c r="B55" s="96"/>
      <c r="C55" s="97"/>
      <c r="D55" s="223"/>
      <c r="E55" s="223"/>
      <c r="F55" s="223"/>
      <c r="G55" s="224"/>
      <c r="H55" s="224"/>
      <c r="I55" s="225"/>
      <c r="J55" s="94"/>
      <c r="K55" s="94"/>
      <c r="L55" s="4"/>
      <c r="M55" s="4"/>
      <c r="N55" s="4"/>
      <c r="O55" s="4"/>
      <c r="P55" s="4"/>
      <c r="Q55" s="4"/>
      <c r="R55" s="4"/>
      <c r="S55" s="4"/>
      <c r="T55" s="4"/>
      <c r="U55" s="4"/>
    </row>
    <row r="56" spans="2:21" s="5" customFormat="1" ht="12" x14ac:dyDescent="0.2">
      <c r="B56" s="96"/>
      <c r="C56" s="97"/>
      <c r="D56" s="223"/>
      <c r="E56" s="223"/>
      <c r="F56" s="223"/>
      <c r="G56" s="224"/>
      <c r="H56" s="224"/>
      <c r="I56" s="225"/>
      <c r="J56" s="94"/>
      <c r="K56" s="94"/>
      <c r="L56" s="4"/>
      <c r="M56" s="4"/>
      <c r="N56" s="4"/>
      <c r="O56" s="4"/>
      <c r="P56" s="4"/>
      <c r="Q56" s="4"/>
      <c r="R56" s="4"/>
      <c r="S56" s="4"/>
      <c r="T56" s="4"/>
      <c r="U56" s="4"/>
    </row>
    <row r="57" spans="2:21" s="5" customFormat="1" ht="41.25" customHeight="1" x14ac:dyDescent="0.2">
      <c r="B57" s="93" t="s">
        <v>108</v>
      </c>
      <c r="C57" s="226" t="s">
        <v>150</v>
      </c>
      <c r="D57" s="227"/>
      <c r="E57" s="228" t="s">
        <v>109</v>
      </c>
      <c r="F57" s="228"/>
      <c r="G57" s="229" t="s">
        <v>151</v>
      </c>
      <c r="H57" s="229"/>
      <c r="I57" s="230"/>
      <c r="J57" s="98"/>
      <c r="K57" s="98"/>
      <c r="L57" s="4"/>
      <c r="M57" s="4"/>
      <c r="N57" s="4"/>
      <c r="O57" s="4"/>
      <c r="P57" s="4"/>
      <c r="Q57" s="4"/>
      <c r="R57" s="4"/>
      <c r="S57" s="4"/>
      <c r="T57" s="4"/>
      <c r="U57" s="4"/>
    </row>
    <row r="58" spans="2:21" s="5" customFormat="1" ht="41.25" customHeight="1" x14ac:dyDescent="0.2">
      <c r="B58" s="93" t="s">
        <v>110</v>
      </c>
      <c r="C58" s="231" t="s">
        <v>235</v>
      </c>
      <c r="D58" s="231"/>
      <c r="E58" s="232" t="s">
        <v>111</v>
      </c>
      <c r="F58" s="232"/>
      <c r="G58" s="229" t="s">
        <v>152</v>
      </c>
      <c r="H58" s="229"/>
      <c r="I58" s="230"/>
      <c r="J58" s="99"/>
      <c r="K58" s="99"/>
      <c r="L58" s="4"/>
      <c r="M58" s="4"/>
      <c r="N58" s="4"/>
      <c r="O58" s="4"/>
      <c r="P58" s="4"/>
      <c r="Q58" s="4"/>
      <c r="R58" s="4"/>
      <c r="S58" s="4"/>
      <c r="T58" s="4"/>
      <c r="U58" s="4"/>
    </row>
    <row r="59" spans="2:21" s="5" customFormat="1" ht="41.25" customHeight="1" x14ac:dyDescent="0.2">
      <c r="B59" s="93" t="s">
        <v>112</v>
      </c>
      <c r="C59" s="231"/>
      <c r="D59" s="231"/>
      <c r="E59" s="233" t="s">
        <v>113</v>
      </c>
      <c r="F59" s="234"/>
      <c r="G59" s="237"/>
      <c r="H59" s="238"/>
      <c r="I59" s="239"/>
      <c r="J59" s="99"/>
      <c r="K59" s="99"/>
      <c r="L59" s="4"/>
      <c r="M59" s="4"/>
      <c r="N59" s="4"/>
      <c r="O59" s="4"/>
      <c r="P59" s="4"/>
      <c r="Q59" s="4"/>
      <c r="R59" s="4"/>
      <c r="S59" s="4"/>
      <c r="T59" s="4"/>
      <c r="U59" s="4"/>
    </row>
    <row r="60" spans="2:21" s="5" customFormat="1" ht="41.25" customHeight="1" thickBot="1" x14ac:dyDescent="0.25">
      <c r="B60" s="100" t="s">
        <v>114</v>
      </c>
      <c r="C60" s="243"/>
      <c r="D60" s="243"/>
      <c r="E60" s="235"/>
      <c r="F60" s="236"/>
      <c r="G60" s="240"/>
      <c r="H60" s="241"/>
      <c r="I60" s="242"/>
      <c r="J60" s="99"/>
      <c r="K60" s="99"/>
      <c r="L60" s="4"/>
      <c r="M60" s="4"/>
      <c r="N60" s="4"/>
      <c r="O60" s="4"/>
      <c r="P60" s="4"/>
      <c r="Q60" s="4"/>
      <c r="R60" s="4"/>
      <c r="S60" s="4"/>
      <c r="T60" s="4"/>
      <c r="U60" s="4"/>
    </row>
    <row r="61" spans="2:21" x14ac:dyDescent="0.2">
      <c r="B61" s="24"/>
      <c r="C61" s="25"/>
      <c r="D61" s="25"/>
      <c r="E61" s="26"/>
      <c r="F61" s="26"/>
      <c r="G61" s="27"/>
      <c r="H61" s="28"/>
      <c r="I61" s="25"/>
      <c r="J61" s="101"/>
      <c r="K61" s="101"/>
    </row>
    <row r="62" spans="2:21" x14ac:dyDescent="0.2">
      <c r="B62" s="24"/>
      <c r="C62" s="25"/>
      <c r="D62" s="25"/>
      <c r="E62" s="26"/>
      <c r="F62" s="26"/>
      <c r="G62" s="27"/>
      <c r="H62" s="28"/>
      <c r="I62" s="25"/>
      <c r="J62" s="101"/>
      <c r="K62" s="101"/>
    </row>
    <row r="63" spans="2:21" x14ac:dyDescent="0.2">
      <c r="B63" s="24"/>
      <c r="C63" s="25"/>
      <c r="D63" s="25"/>
      <c r="E63" s="26"/>
      <c r="F63" s="26"/>
      <c r="G63" s="27"/>
      <c r="H63" s="28"/>
      <c r="I63" s="25"/>
      <c r="J63" s="101"/>
      <c r="K63" s="101"/>
    </row>
    <row r="64" spans="2:21" x14ac:dyDescent="0.2">
      <c r="B64" s="24"/>
      <c r="C64" s="25"/>
      <c r="D64" s="25"/>
      <c r="E64" s="26"/>
      <c r="F64" s="26"/>
      <c r="G64" s="27"/>
      <c r="H64" s="28"/>
      <c r="I64" s="25"/>
      <c r="J64" s="101"/>
      <c r="K64" s="101"/>
    </row>
    <row r="65" spans="2:11" x14ac:dyDescent="0.2">
      <c r="B65" s="24"/>
      <c r="C65" s="25"/>
      <c r="D65" s="25"/>
      <c r="E65" s="26"/>
      <c r="F65" s="26"/>
      <c r="G65" s="27"/>
      <c r="H65" s="28"/>
      <c r="I65" s="25"/>
      <c r="J65" s="101"/>
      <c r="K65" s="101"/>
    </row>
  </sheetData>
  <mergeCells count="98">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23:E23"/>
    <mergeCell ref="F23:I23"/>
    <mergeCell ref="C24:E24"/>
    <mergeCell ref="F24:I24"/>
    <mergeCell ref="C25:E25"/>
    <mergeCell ref="G25:I25"/>
    <mergeCell ref="C19:I19"/>
    <mergeCell ref="C20:I20"/>
    <mergeCell ref="B21:B22"/>
    <mergeCell ref="C21:E21"/>
    <mergeCell ref="F21:I21"/>
    <mergeCell ref="C22:E22"/>
    <mergeCell ref="F22:I22"/>
    <mergeCell ref="C26:E26"/>
    <mergeCell ref="G26:I26"/>
    <mergeCell ref="C27:E27"/>
    <mergeCell ref="G27:I27"/>
    <mergeCell ref="B28:I28"/>
    <mergeCell ref="C30:C32"/>
    <mergeCell ref="D30:D32"/>
    <mergeCell ref="F30:F32"/>
    <mergeCell ref="G30:G32"/>
    <mergeCell ref="H30:H32"/>
    <mergeCell ref="I30:I32"/>
    <mergeCell ref="E30:E41"/>
    <mergeCell ref="J30:J32"/>
    <mergeCell ref="C33:C35"/>
    <mergeCell ref="D33:D35"/>
    <mergeCell ref="F33:F35"/>
    <mergeCell ref="G33:G35"/>
    <mergeCell ref="H33:H35"/>
    <mergeCell ref="I33:I35"/>
    <mergeCell ref="J33:J35"/>
    <mergeCell ref="C36:C38"/>
    <mergeCell ref="D36:D38"/>
    <mergeCell ref="F36:F38"/>
    <mergeCell ref="G36:G38"/>
    <mergeCell ref="H36:H38"/>
    <mergeCell ref="I36:I38"/>
    <mergeCell ref="J36:J38"/>
    <mergeCell ref="J39:J41"/>
    <mergeCell ref="C50:I50"/>
    <mergeCell ref="C51:I51"/>
    <mergeCell ref="B52:I52"/>
    <mergeCell ref="I39:I41"/>
    <mergeCell ref="C42:I42"/>
    <mergeCell ref="B43:I43"/>
    <mergeCell ref="B44:I48"/>
    <mergeCell ref="C49:I49"/>
    <mergeCell ref="C39:C41"/>
    <mergeCell ref="D39:D41"/>
    <mergeCell ref="F39:F41"/>
    <mergeCell ref="G39:G41"/>
    <mergeCell ref="H39:H41"/>
    <mergeCell ref="B53:B54"/>
    <mergeCell ref="D53:F53"/>
    <mergeCell ref="G53:I53"/>
    <mergeCell ref="D54:F54"/>
    <mergeCell ref="G54:I54"/>
    <mergeCell ref="C58:D58"/>
    <mergeCell ref="E58:F58"/>
    <mergeCell ref="G58:I58"/>
    <mergeCell ref="C59:D59"/>
    <mergeCell ref="E59:F60"/>
    <mergeCell ref="G59:I60"/>
    <mergeCell ref="C60:D60"/>
    <mergeCell ref="D55:F55"/>
    <mergeCell ref="G55:I55"/>
    <mergeCell ref="D56:F56"/>
    <mergeCell ref="G56:I56"/>
    <mergeCell ref="C57:D57"/>
    <mergeCell ref="E57:F57"/>
    <mergeCell ref="G57:I57"/>
    <mergeCell ref="B2:B5"/>
    <mergeCell ref="C2:I2"/>
    <mergeCell ref="C3:I3"/>
    <mergeCell ref="C4:I4"/>
    <mergeCell ref="C5:F5"/>
    <mergeCell ref="G5:I5"/>
  </mergeCells>
  <dataValidations count="8">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H15:J15 JD15:JF15 SZ15:TB15 ACV15:ACX15 AMR15:AMT15 AWN15:AWP15 BGJ15:BGL15 BQF15:BQH15 CAB15:CAD15 CJX15:CJZ15 CTT15:CTV15 DDP15:DDR15 DNL15:DNN15 DXH15:DXJ15 EHD15:EHF15 EQZ15:ERB15 FAV15:FAX15 FKR15:FKT15 FUN15:FUP15 GEJ15:GEL15 GOF15:GOH15 GYB15:GYD15 HHX15:HHZ15 HRT15:HRV15 IBP15:IBR15 ILL15:ILN15 IVH15:IVJ15 JFD15:JFF15 JOZ15:JPB15 JYV15:JYX15 KIR15:KIT15 KSN15:KSP15 LCJ15:LCL15 LMF15:LMH15 LWB15:LWD15 MFX15:MFZ15 MPT15:MPV15 MZP15:MZR15 NJL15:NJN15 NTH15:NTJ15 ODD15:ODF15 OMZ15:ONB15 OWV15:OWX15 PGR15:PGT15 PQN15:PQP15 QAJ15:QAL15 QKF15:QKH15 QUB15:QUD15 RDX15:RDZ15 RNT15:RNV15 RXP15:RXR15 SHL15:SHN15 SRH15:SRJ15 TBD15:TBF15 TKZ15:TLB15 TUV15:TUX15 UER15:UET15 UON15:UOP15 UYJ15:UYL15 VIF15:VIH15 VSB15:VSD15 WBX15:WBZ15 WLT15:WLV15 WVP15:WVR15 H65551:J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H131087:J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H196623:J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H262159:J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H327695:J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H393231:J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H458767:J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H524303:J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H589839:J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H655375:J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H720911:J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H786447:J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H851983:J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H917519:J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H983055:J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formula1>M20:M22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$M$15:$M$18</formula1>
    </dataValidation>
  </dataValidations>
  <pageMargins left="0.27559055118110237" right="0.31496062992125984" top="0.41" bottom="0.55118110236220474" header="0.31496062992125984" footer="0.31496062992125984"/>
  <pageSetup scale="59" orientation="portrait" r:id="rId1"/>
  <rowBreaks count="1" manualBreakCount="1">
    <brk id="41" max="8" man="1"/>
  </rowBreaks>
  <colBreaks count="1" manualBreakCount="1">
    <brk id="9" max="57"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2"/>
  <sheetViews>
    <sheetView workbookViewId="0">
      <selection activeCell="K14" sqref="K14"/>
    </sheetView>
  </sheetViews>
  <sheetFormatPr baseColWidth="10" defaultRowHeight="15" x14ac:dyDescent="0.25"/>
  <cols>
    <col min="1" max="1" width="1.28515625" customWidth="1"/>
    <col min="2" max="2" width="30.28515625" style="135" customWidth="1"/>
    <col min="3" max="3" width="31.28515625" customWidth="1"/>
    <col min="4" max="4" width="19.5703125" customWidth="1"/>
    <col min="5" max="5" width="5.85546875" customWidth="1"/>
    <col min="6" max="6" width="29.42578125" customWidth="1"/>
    <col min="7" max="7" width="19.140625" customWidth="1"/>
    <col min="8" max="8" width="16.140625" customWidth="1"/>
    <col min="9" max="9" width="16.28515625" customWidth="1"/>
    <col min="10" max="10" width="15.7109375" customWidth="1"/>
    <col min="11" max="11" width="47.1406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60"/>
      <c r="B1" s="336"/>
      <c r="C1" s="339" t="s">
        <v>230</v>
      </c>
      <c r="D1" s="340"/>
      <c r="E1" s="340"/>
      <c r="F1" s="340"/>
      <c r="G1" s="340"/>
      <c r="H1" s="340"/>
      <c r="I1" s="340"/>
      <c r="J1" s="341"/>
      <c r="K1" s="160"/>
      <c r="L1" s="160"/>
      <c r="M1" s="160"/>
      <c r="N1" s="160"/>
      <c r="O1" s="160"/>
      <c r="P1" s="160"/>
      <c r="Q1" s="160"/>
      <c r="R1" s="160"/>
      <c r="S1" s="160"/>
    </row>
    <row r="2" spans="1:19" ht="26.25" customHeight="1" thickBot="1" x14ac:dyDescent="0.3">
      <c r="A2" s="160"/>
      <c r="B2" s="337"/>
      <c r="C2" s="342" t="s">
        <v>1</v>
      </c>
      <c r="D2" s="343"/>
      <c r="E2" s="343"/>
      <c r="F2" s="343"/>
      <c r="G2" s="343"/>
      <c r="H2" s="343"/>
      <c r="I2" s="343"/>
      <c r="J2" s="344"/>
      <c r="K2" s="160"/>
      <c r="L2" s="160"/>
      <c r="M2" s="160"/>
      <c r="N2" s="160"/>
      <c r="O2" s="160"/>
      <c r="P2" s="160"/>
      <c r="Q2" s="160"/>
      <c r="R2" s="160"/>
      <c r="S2" s="160"/>
    </row>
    <row r="3" spans="1:19" ht="26.25" customHeight="1" thickBot="1" x14ac:dyDescent="0.3">
      <c r="A3" s="160"/>
      <c r="B3" s="337"/>
      <c r="C3" s="342" t="s">
        <v>163</v>
      </c>
      <c r="D3" s="343"/>
      <c r="E3" s="343"/>
      <c r="F3" s="343"/>
      <c r="G3" s="343"/>
      <c r="H3" s="343"/>
      <c r="I3" s="343"/>
      <c r="J3" s="344"/>
      <c r="K3" s="160"/>
      <c r="L3" s="160"/>
      <c r="M3" s="160"/>
      <c r="N3" s="160"/>
      <c r="O3" s="160"/>
      <c r="P3" s="160"/>
      <c r="Q3" s="160"/>
      <c r="R3" s="160"/>
      <c r="S3" s="160"/>
    </row>
    <row r="4" spans="1:19" ht="26.25" customHeight="1" thickBot="1" x14ac:dyDescent="0.3">
      <c r="A4" s="160"/>
      <c r="B4" s="338"/>
      <c r="C4" s="342" t="s">
        <v>211</v>
      </c>
      <c r="D4" s="343"/>
      <c r="E4" s="343"/>
      <c r="F4" s="343"/>
      <c r="G4" s="343"/>
      <c r="H4" s="345" t="s">
        <v>210</v>
      </c>
      <c r="I4" s="346"/>
      <c r="J4" s="347"/>
      <c r="K4" s="160"/>
      <c r="L4" s="160"/>
      <c r="M4" s="160"/>
      <c r="N4" s="160"/>
      <c r="O4" s="160"/>
      <c r="P4" s="160"/>
      <c r="Q4" s="160"/>
      <c r="R4" s="160"/>
      <c r="S4" s="160"/>
    </row>
    <row r="5" spans="1:19" ht="15.75" thickBot="1" x14ac:dyDescent="0.3">
      <c r="B5" s="113"/>
      <c r="C5" s="114"/>
      <c r="D5" s="114"/>
      <c r="E5" s="114"/>
      <c r="F5" s="114"/>
      <c r="G5" s="114"/>
      <c r="H5" s="114"/>
      <c r="I5" s="114"/>
      <c r="J5" s="115"/>
    </row>
    <row r="6" spans="1:19" ht="36.75" thickBot="1" x14ac:dyDescent="0.3">
      <c r="B6" s="116" t="s">
        <v>164</v>
      </c>
      <c r="C6" s="352" t="s">
        <v>192</v>
      </c>
      <c r="D6" s="353"/>
      <c r="E6" s="354"/>
      <c r="F6" s="117"/>
      <c r="G6" s="114"/>
      <c r="H6" s="114"/>
      <c r="I6" s="114"/>
      <c r="J6" s="115"/>
    </row>
    <row r="7" spans="1:19" ht="21.75" customHeight="1" thickBot="1" x14ac:dyDescent="0.3">
      <c r="B7" s="118" t="s">
        <v>116</v>
      </c>
      <c r="C7" s="355" t="s">
        <v>190</v>
      </c>
      <c r="D7" s="356"/>
      <c r="E7" s="357"/>
      <c r="F7" s="117"/>
      <c r="G7" s="114"/>
      <c r="H7" s="114"/>
      <c r="I7" s="114"/>
      <c r="J7" s="115"/>
    </row>
    <row r="8" spans="1:19" ht="24" customHeight="1" thickBot="1" x14ac:dyDescent="0.3">
      <c r="B8" s="118" t="s">
        <v>165</v>
      </c>
      <c r="C8" s="358" t="s">
        <v>193</v>
      </c>
      <c r="D8" s="359"/>
      <c r="E8" s="360"/>
      <c r="F8" s="119"/>
      <c r="G8" s="114"/>
      <c r="H8" s="114"/>
      <c r="I8" s="114"/>
      <c r="J8" s="115"/>
    </row>
    <row r="9" spans="1:19" ht="19.5" customHeight="1" thickBot="1" x14ac:dyDescent="0.3">
      <c r="B9" s="118" t="s">
        <v>166</v>
      </c>
      <c r="C9" s="361" t="s">
        <v>167</v>
      </c>
      <c r="D9" s="362"/>
      <c r="E9" s="363"/>
      <c r="F9" s="117"/>
      <c r="G9" s="114"/>
      <c r="H9" s="114"/>
      <c r="I9" s="114"/>
      <c r="J9" s="115"/>
    </row>
    <row r="10" spans="1:19" ht="52.5" customHeight="1" thickBot="1" x14ac:dyDescent="0.3">
      <c r="B10" s="118" t="s">
        <v>168</v>
      </c>
      <c r="C10" s="364" t="str">
        <f>+'HV 1'!F9</f>
        <v xml:space="preserve">1. Impulsar procesalmente el 70% de las investigaciones administrativas por infracción a las normas de transporte público que se encuentren en trámite al  31 de diciembre de la vigencia inmediatamente anterior. </v>
      </c>
      <c r="D10" s="365"/>
      <c r="E10" s="366"/>
      <c r="F10" s="117"/>
      <c r="G10" s="114"/>
      <c r="H10" s="114"/>
      <c r="I10" s="114"/>
      <c r="J10" s="115"/>
    </row>
    <row r="12" spans="1:19" x14ac:dyDescent="0.25">
      <c r="B12" s="367" t="s">
        <v>183</v>
      </c>
      <c r="C12" s="368"/>
      <c r="D12" s="368"/>
      <c r="E12" s="368"/>
      <c r="F12" s="368"/>
      <c r="G12" s="368"/>
      <c r="H12" s="369"/>
      <c r="I12" s="348" t="s">
        <v>169</v>
      </c>
      <c r="J12" s="349"/>
      <c r="K12" s="349"/>
    </row>
    <row r="13" spans="1:19" s="122" customFormat="1" ht="45" x14ac:dyDescent="0.25">
      <c r="B13" s="120" t="s">
        <v>170</v>
      </c>
      <c r="C13" s="120" t="s">
        <v>171</v>
      </c>
      <c r="D13" s="120" t="s">
        <v>172</v>
      </c>
      <c r="E13" s="120" t="s">
        <v>173</v>
      </c>
      <c r="F13" s="120" t="s">
        <v>174</v>
      </c>
      <c r="G13" s="120" t="s">
        <v>175</v>
      </c>
      <c r="H13" s="120" t="s">
        <v>176</v>
      </c>
      <c r="I13" s="121" t="s">
        <v>177</v>
      </c>
      <c r="J13" s="121" t="s">
        <v>178</v>
      </c>
      <c r="K13" s="121" t="s">
        <v>179</v>
      </c>
    </row>
    <row r="14" spans="1:19" ht="125.25" customHeight="1" x14ac:dyDescent="0.25">
      <c r="B14" s="137">
        <v>1</v>
      </c>
      <c r="C14" s="162" t="s">
        <v>234</v>
      </c>
      <c r="D14" s="139" t="s">
        <v>181</v>
      </c>
      <c r="E14" s="123">
        <v>1</v>
      </c>
      <c r="F14" s="124" t="s">
        <v>11</v>
      </c>
      <c r="G14" s="125" t="s">
        <v>181</v>
      </c>
      <c r="H14" s="126">
        <v>43800</v>
      </c>
      <c r="I14" s="125" t="s">
        <v>181</v>
      </c>
      <c r="J14" s="127">
        <v>43617</v>
      </c>
      <c r="K14" s="456" t="s">
        <v>244</v>
      </c>
    </row>
    <row r="15" spans="1:19" ht="15" customHeight="1" x14ac:dyDescent="0.25">
      <c r="B15" s="350" t="s">
        <v>182</v>
      </c>
      <c r="C15" s="351"/>
      <c r="D15" s="129">
        <f>SUM(D11:D14)</f>
        <v>0</v>
      </c>
      <c r="E15" s="130">
        <f>SUM(E14:E14)</f>
        <v>1</v>
      </c>
      <c r="F15" s="131"/>
      <c r="G15" s="129">
        <f>SUM(G11:G14)</f>
        <v>0</v>
      </c>
      <c r="H15" s="132"/>
      <c r="I15" s="133">
        <f>+SUM(I14:I14)</f>
        <v>0</v>
      </c>
      <c r="J15" s="134"/>
      <c r="K15" s="134"/>
    </row>
    <row r="17" spans="8:9" x14ac:dyDescent="0.25">
      <c r="H17" s="136"/>
    </row>
    <row r="18" spans="8:9" x14ac:dyDescent="0.25">
      <c r="H18" s="136"/>
      <c r="I18" s="136"/>
    </row>
    <row r="19" spans="8:9" x14ac:dyDescent="0.25">
      <c r="H19" s="136"/>
    </row>
    <row r="20" spans="8:9" x14ac:dyDescent="0.25">
      <c r="H20" s="136"/>
    </row>
    <row r="21" spans="8:9" x14ac:dyDescent="0.25">
      <c r="H21" s="136"/>
    </row>
    <row r="22" spans="8:9" x14ac:dyDescent="0.25">
      <c r="H22" s="136"/>
    </row>
  </sheetData>
  <mergeCells count="14">
    <mergeCell ref="I12:K12"/>
    <mergeCell ref="B15:C15"/>
    <mergeCell ref="C6:E6"/>
    <mergeCell ref="C7:E7"/>
    <mergeCell ref="C8:E8"/>
    <mergeCell ref="C9:E9"/>
    <mergeCell ref="C10:E10"/>
    <mergeCell ref="B12:H12"/>
    <mergeCell ref="B1:B4"/>
    <mergeCell ref="C1:J1"/>
    <mergeCell ref="C2:J2"/>
    <mergeCell ref="C3:J3"/>
    <mergeCell ref="C4:G4"/>
    <mergeCell ref="H4:J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5"/>
  <sheetViews>
    <sheetView topLeftCell="A13" zoomScale="80" zoomScaleNormal="80" zoomScaleSheetLayoutView="100" workbookViewId="0">
      <selection activeCell="M43" sqref="M43"/>
    </sheetView>
  </sheetViews>
  <sheetFormatPr baseColWidth="10" defaultRowHeight="12.75" x14ac:dyDescent="0.2"/>
  <cols>
    <col min="1" max="1" width="1"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8.140625" style="3" customWidth="1"/>
    <col min="8" max="8" width="20.5703125" style="2" customWidth="1"/>
    <col min="9" max="9" width="22.42578125" style="2" customWidth="1"/>
    <col min="10" max="11" width="22.42578125" style="56" customWidth="1"/>
    <col min="12" max="21" width="11.42578125" style="4"/>
    <col min="22" max="24" width="11.42578125" style="5"/>
    <col min="25" max="256" width="11.42578125" style="2"/>
    <col min="257" max="257" width="1" style="2"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8.140625" style="2" customWidth="1"/>
    <col min="264" max="264" width="20.5703125" style="2" customWidth="1"/>
    <col min="265" max="267" width="22.42578125" style="2" customWidth="1"/>
    <col min="268" max="512" width="11.42578125" style="2"/>
    <col min="513" max="513" width="1" style="2"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8.140625" style="2" customWidth="1"/>
    <col min="520" max="520" width="20.5703125" style="2" customWidth="1"/>
    <col min="521" max="523" width="22.42578125" style="2" customWidth="1"/>
    <col min="524" max="768" width="11.42578125" style="2"/>
    <col min="769" max="769" width="1" style="2"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8.140625" style="2" customWidth="1"/>
    <col min="776" max="776" width="20.5703125" style="2" customWidth="1"/>
    <col min="777" max="779" width="22.42578125" style="2" customWidth="1"/>
    <col min="780" max="1024" width="11.42578125" style="2"/>
    <col min="1025" max="1025" width="1" style="2"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8.140625" style="2" customWidth="1"/>
    <col min="1032" max="1032" width="20.5703125" style="2" customWidth="1"/>
    <col min="1033" max="1035" width="22.42578125" style="2" customWidth="1"/>
    <col min="1036" max="1280" width="11.42578125" style="2"/>
    <col min="1281" max="1281" width="1" style="2"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8.140625" style="2" customWidth="1"/>
    <col min="1288" max="1288" width="20.5703125" style="2" customWidth="1"/>
    <col min="1289" max="1291" width="22.42578125" style="2" customWidth="1"/>
    <col min="1292" max="1536" width="11.42578125" style="2"/>
    <col min="1537" max="1537" width="1" style="2"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8.140625" style="2" customWidth="1"/>
    <col min="1544" max="1544" width="20.5703125" style="2" customWidth="1"/>
    <col min="1545" max="1547" width="22.42578125" style="2" customWidth="1"/>
    <col min="1548" max="1792" width="11.42578125" style="2"/>
    <col min="1793" max="1793" width="1" style="2"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8.140625" style="2" customWidth="1"/>
    <col min="1800" max="1800" width="20.5703125" style="2" customWidth="1"/>
    <col min="1801" max="1803" width="22.42578125" style="2" customWidth="1"/>
    <col min="1804" max="2048" width="11.42578125" style="2"/>
    <col min="2049" max="2049" width="1" style="2"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8.140625" style="2" customWidth="1"/>
    <col min="2056" max="2056" width="20.5703125" style="2" customWidth="1"/>
    <col min="2057" max="2059" width="22.42578125" style="2" customWidth="1"/>
    <col min="2060" max="2304" width="11.42578125" style="2"/>
    <col min="2305" max="2305" width="1" style="2"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8.140625" style="2" customWidth="1"/>
    <col min="2312" max="2312" width="20.5703125" style="2" customWidth="1"/>
    <col min="2313" max="2315" width="22.42578125" style="2" customWidth="1"/>
    <col min="2316" max="2560" width="11.42578125" style="2"/>
    <col min="2561" max="2561" width="1" style="2"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8.140625" style="2" customWidth="1"/>
    <col min="2568" max="2568" width="20.5703125" style="2" customWidth="1"/>
    <col min="2569" max="2571" width="22.42578125" style="2" customWidth="1"/>
    <col min="2572" max="2816" width="11.42578125" style="2"/>
    <col min="2817" max="2817" width="1" style="2"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8.140625" style="2" customWidth="1"/>
    <col min="2824" max="2824" width="20.5703125" style="2" customWidth="1"/>
    <col min="2825" max="2827" width="22.42578125" style="2" customWidth="1"/>
    <col min="2828" max="3072" width="11.42578125" style="2"/>
    <col min="3073" max="3073" width="1" style="2"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8.140625" style="2" customWidth="1"/>
    <col min="3080" max="3080" width="20.5703125" style="2" customWidth="1"/>
    <col min="3081" max="3083" width="22.42578125" style="2" customWidth="1"/>
    <col min="3084" max="3328" width="11.42578125" style="2"/>
    <col min="3329" max="3329" width="1" style="2"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8.140625" style="2" customWidth="1"/>
    <col min="3336" max="3336" width="20.5703125" style="2" customWidth="1"/>
    <col min="3337" max="3339" width="22.42578125" style="2" customWidth="1"/>
    <col min="3340" max="3584" width="11.42578125" style="2"/>
    <col min="3585" max="3585" width="1" style="2"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8.140625" style="2" customWidth="1"/>
    <col min="3592" max="3592" width="20.5703125" style="2" customWidth="1"/>
    <col min="3593" max="3595" width="22.42578125" style="2" customWidth="1"/>
    <col min="3596" max="3840" width="11.42578125" style="2"/>
    <col min="3841" max="3841" width="1" style="2"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8.140625" style="2" customWidth="1"/>
    <col min="3848" max="3848" width="20.5703125" style="2" customWidth="1"/>
    <col min="3849" max="3851" width="22.42578125" style="2" customWidth="1"/>
    <col min="3852" max="4096" width="11.42578125" style="2"/>
    <col min="4097" max="4097" width="1" style="2"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8.140625" style="2" customWidth="1"/>
    <col min="4104" max="4104" width="20.5703125" style="2" customWidth="1"/>
    <col min="4105" max="4107" width="22.42578125" style="2" customWidth="1"/>
    <col min="4108" max="4352" width="11.42578125" style="2"/>
    <col min="4353" max="4353" width="1" style="2"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8.140625" style="2" customWidth="1"/>
    <col min="4360" max="4360" width="20.5703125" style="2" customWidth="1"/>
    <col min="4361" max="4363" width="22.42578125" style="2" customWidth="1"/>
    <col min="4364" max="4608" width="11.42578125" style="2"/>
    <col min="4609" max="4609" width="1" style="2"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8.140625" style="2" customWidth="1"/>
    <col min="4616" max="4616" width="20.5703125" style="2" customWidth="1"/>
    <col min="4617" max="4619" width="22.42578125" style="2" customWidth="1"/>
    <col min="4620" max="4864" width="11.42578125" style="2"/>
    <col min="4865" max="4865" width="1" style="2"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8.140625" style="2" customWidth="1"/>
    <col min="4872" max="4872" width="20.5703125" style="2" customWidth="1"/>
    <col min="4873" max="4875" width="22.42578125" style="2" customWidth="1"/>
    <col min="4876" max="5120" width="11.42578125" style="2"/>
    <col min="5121" max="5121" width="1" style="2"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8.140625" style="2" customWidth="1"/>
    <col min="5128" max="5128" width="20.5703125" style="2" customWidth="1"/>
    <col min="5129" max="5131" width="22.42578125" style="2" customWidth="1"/>
    <col min="5132" max="5376" width="11.42578125" style="2"/>
    <col min="5377" max="5377" width="1" style="2"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8.140625" style="2" customWidth="1"/>
    <col min="5384" max="5384" width="20.5703125" style="2" customWidth="1"/>
    <col min="5385" max="5387" width="22.42578125" style="2" customWidth="1"/>
    <col min="5388" max="5632" width="11.42578125" style="2"/>
    <col min="5633" max="5633" width="1" style="2"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8.140625" style="2" customWidth="1"/>
    <col min="5640" max="5640" width="20.5703125" style="2" customWidth="1"/>
    <col min="5641" max="5643" width="22.42578125" style="2" customWidth="1"/>
    <col min="5644" max="5888" width="11.42578125" style="2"/>
    <col min="5889" max="5889" width="1" style="2"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8.140625" style="2" customWidth="1"/>
    <col min="5896" max="5896" width="20.5703125" style="2" customWidth="1"/>
    <col min="5897" max="5899" width="22.42578125" style="2" customWidth="1"/>
    <col min="5900" max="6144" width="11.42578125" style="2"/>
    <col min="6145" max="6145" width="1" style="2"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8.140625" style="2" customWidth="1"/>
    <col min="6152" max="6152" width="20.5703125" style="2" customWidth="1"/>
    <col min="6153" max="6155" width="22.42578125" style="2" customWidth="1"/>
    <col min="6156" max="6400" width="11.42578125" style="2"/>
    <col min="6401" max="6401" width="1" style="2"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8.140625" style="2" customWidth="1"/>
    <col min="6408" max="6408" width="20.5703125" style="2" customWidth="1"/>
    <col min="6409" max="6411" width="22.42578125" style="2" customWidth="1"/>
    <col min="6412" max="6656" width="11.42578125" style="2"/>
    <col min="6657" max="6657" width="1" style="2"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8.140625" style="2" customWidth="1"/>
    <col min="6664" max="6664" width="20.5703125" style="2" customWidth="1"/>
    <col min="6665" max="6667" width="22.42578125" style="2" customWidth="1"/>
    <col min="6668" max="6912" width="11.42578125" style="2"/>
    <col min="6913" max="6913" width="1" style="2"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8.140625" style="2" customWidth="1"/>
    <col min="6920" max="6920" width="20.5703125" style="2" customWidth="1"/>
    <col min="6921" max="6923" width="22.42578125" style="2" customWidth="1"/>
    <col min="6924" max="7168" width="11.42578125" style="2"/>
    <col min="7169" max="7169" width="1" style="2"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8.140625" style="2" customWidth="1"/>
    <col min="7176" max="7176" width="20.5703125" style="2" customWidth="1"/>
    <col min="7177" max="7179" width="22.42578125" style="2" customWidth="1"/>
    <col min="7180" max="7424" width="11.42578125" style="2"/>
    <col min="7425" max="7425" width="1" style="2"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8.140625" style="2" customWidth="1"/>
    <col min="7432" max="7432" width="20.5703125" style="2" customWidth="1"/>
    <col min="7433" max="7435" width="22.42578125" style="2" customWidth="1"/>
    <col min="7436" max="7680" width="11.42578125" style="2"/>
    <col min="7681" max="7681" width="1" style="2"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8.140625" style="2" customWidth="1"/>
    <col min="7688" max="7688" width="20.5703125" style="2" customWidth="1"/>
    <col min="7689" max="7691" width="22.42578125" style="2" customWidth="1"/>
    <col min="7692" max="7936" width="11.42578125" style="2"/>
    <col min="7937" max="7937" width="1" style="2"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8.140625" style="2" customWidth="1"/>
    <col min="7944" max="7944" width="20.5703125" style="2" customWidth="1"/>
    <col min="7945" max="7947" width="22.42578125" style="2" customWidth="1"/>
    <col min="7948" max="8192" width="11.42578125" style="2"/>
    <col min="8193" max="8193" width="1" style="2"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8.140625" style="2" customWidth="1"/>
    <col min="8200" max="8200" width="20.5703125" style="2" customWidth="1"/>
    <col min="8201" max="8203" width="22.42578125" style="2" customWidth="1"/>
    <col min="8204" max="8448" width="11.42578125" style="2"/>
    <col min="8449" max="8449" width="1" style="2"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8.140625" style="2" customWidth="1"/>
    <col min="8456" max="8456" width="20.5703125" style="2" customWidth="1"/>
    <col min="8457" max="8459" width="22.42578125" style="2" customWidth="1"/>
    <col min="8460" max="8704" width="11.42578125" style="2"/>
    <col min="8705" max="8705" width="1" style="2"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8.140625" style="2" customWidth="1"/>
    <col min="8712" max="8712" width="20.5703125" style="2" customWidth="1"/>
    <col min="8713" max="8715" width="22.42578125" style="2" customWidth="1"/>
    <col min="8716" max="8960" width="11.42578125" style="2"/>
    <col min="8961" max="8961" width="1" style="2"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8.140625" style="2" customWidth="1"/>
    <col min="8968" max="8968" width="20.5703125" style="2" customWidth="1"/>
    <col min="8969" max="8971" width="22.42578125" style="2" customWidth="1"/>
    <col min="8972" max="9216" width="11.42578125" style="2"/>
    <col min="9217" max="9217" width="1" style="2"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8.140625" style="2" customWidth="1"/>
    <col min="9224" max="9224" width="20.5703125" style="2" customWidth="1"/>
    <col min="9225" max="9227" width="22.42578125" style="2" customWidth="1"/>
    <col min="9228" max="9472" width="11.42578125" style="2"/>
    <col min="9473" max="9473" width="1" style="2"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8.140625" style="2" customWidth="1"/>
    <col min="9480" max="9480" width="20.5703125" style="2" customWidth="1"/>
    <col min="9481" max="9483" width="22.42578125" style="2" customWidth="1"/>
    <col min="9484" max="9728" width="11.42578125" style="2"/>
    <col min="9729" max="9729" width="1" style="2"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8.140625" style="2" customWidth="1"/>
    <col min="9736" max="9736" width="20.5703125" style="2" customWidth="1"/>
    <col min="9737" max="9739" width="22.42578125" style="2" customWidth="1"/>
    <col min="9740" max="9984" width="11.42578125" style="2"/>
    <col min="9985" max="9985" width="1" style="2"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8.140625" style="2" customWidth="1"/>
    <col min="9992" max="9992" width="20.5703125" style="2" customWidth="1"/>
    <col min="9993" max="9995" width="22.42578125" style="2" customWidth="1"/>
    <col min="9996" max="10240" width="11.42578125" style="2"/>
    <col min="10241" max="10241" width="1" style="2"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8.140625" style="2" customWidth="1"/>
    <col min="10248" max="10248" width="20.5703125" style="2" customWidth="1"/>
    <col min="10249" max="10251" width="22.42578125" style="2" customWidth="1"/>
    <col min="10252" max="10496" width="11.42578125" style="2"/>
    <col min="10497" max="10497" width="1" style="2"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8.140625" style="2" customWidth="1"/>
    <col min="10504" max="10504" width="20.5703125" style="2" customWidth="1"/>
    <col min="10505" max="10507" width="22.42578125" style="2" customWidth="1"/>
    <col min="10508" max="10752" width="11.42578125" style="2"/>
    <col min="10753" max="10753" width="1" style="2"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8.140625" style="2" customWidth="1"/>
    <col min="10760" max="10760" width="20.5703125" style="2" customWidth="1"/>
    <col min="10761" max="10763" width="22.42578125" style="2" customWidth="1"/>
    <col min="10764" max="11008" width="11.42578125" style="2"/>
    <col min="11009" max="11009" width="1" style="2"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8.140625" style="2" customWidth="1"/>
    <col min="11016" max="11016" width="20.5703125" style="2" customWidth="1"/>
    <col min="11017" max="11019" width="22.42578125" style="2" customWidth="1"/>
    <col min="11020" max="11264" width="11.42578125" style="2"/>
    <col min="11265" max="11265" width="1" style="2"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8.140625" style="2" customWidth="1"/>
    <col min="11272" max="11272" width="20.5703125" style="2" customWidth="1"/>
    <col min="11273" max="11275" width="22.42578125" style="2" customWidth="1"/>
    <col min="11276" max="11520" width="11.42578125" style="2"/>
    <col min="11521" max="11521" width="1" style="2"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8.140625" style="2" customWidth="1"/>
    <col min="11528" max="11528" width="20.5703125" style="2" customWidth="1"/>
    <col min="11529" max="11531" width="22.42578125" style="2" customWidth="1"/>
    <col min="11532" max="11776" width="11.42578125" style="2"/>
    <col min="11777" max="11777" width="1" style="2"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8.140625" style="2" customWidth="1"/>
    <col min="11784" max="11784" width="20.5703125" style="2" customWidth="1"/>
    <col min="11785" max="11787" width="22.42578125" style="2" customWidth="1"/>
    <col min="11788" max="12032" width="11.42578125" style="2"/>
    <col min="12033" max="12033" width="1" style="2"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8.140625" style="2" customWidth="1"/>
    <col min="12040" max="12040" width="20.5703125" style="2" customWidth="1"/>
    <col min="12041" max="12043" width="22.42578125" style="2" customWidth="1"/>
    <col min="12044" max="12288" width="11.42578125" style="2"/>
    <col min="12289" max="12289" width="1" style="2"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8.140625" style="2" customWidth="1"/>
    <col min="12296" max="12296" width="20.5703125" style="2" customWidth="1"/>
    <col min="12297" max="12299" width="22.42578125" style="2" customWidth="1"/>
    <col min="12300" max="12544" width="11.42578125" style="2"/>
    <col min="12545" max="12545" width="1" style="2"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8.140625" style="2" customWidth="1"/>
    <col min="12552" max="12552" width="20.5703125" style="2" customWidth="1"/>
    <col min="12553" max="12555" width="22.42578125" style="2" customWidth="1"/>
    <col min="12556" max="12800" width="11.42578125" style="2"/>
    <col min="12801" max="12801" width="1" style="2"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8.140625" style="2" customWidth="1"/>
    <col min="12808" max="12808" width="20.5703125" style="2" customWidth="1"/>
    <col min="12809" max="12811" width="22.42578125" style="2" customWidth="1"/>
    <col min="12812" max="13056" width="11.42578125" style="2"/>
    <col min="13057" max="13057" width="1" style="2"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8.140625" style="2" customWidth="1"/>
    <col min="13064" max="13064" width="20.5703125" style="2" customWidth="1"/>
    <col min="13065" max="13067" width="22.42578125" style="2" customWidth="1"/>
    <col min="13068" max="13312" width="11.42578125" style="2"/>
    <col min="13313" max="13313" width="1" style="2"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8.140625" style="2" customWidth="1"/>
    <col min="13320" max="13320" width="20.5703125" style="2" customWidth="1"/>
    <col min="13321" max="13323" width="22.42578125" style="2" customWidth="1"/>
    <col min="13324" max="13568" width="11.42578125" style="2"/>
    <col min="13569" max="13569" width="1" style="2"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8.140625" style="2" customWidth="1"/>
    <col min="13576" max="13576" width="20.5703125" style="2" customWidth="1"/>
    <col min="13577" max="13579" width="22.42578125" style="2" customWidth="1"/>
    <col min="13580" max="13824" width="11.42578125" style="2"/>
    <col min="13825" max="13825" width="1" style="2"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8.140625" style="2" customWidth="1"/>
    <col min="13832" max="13832" width="20.5703125" style="2" customWidth="1"/>
    <col min="13833" max="13835" width="22.42578125" style="2" customWidth="1"/>
    <col min="13836" max="14080" width="11.42578125" style="2"/>
    <col min="14081" max="14081" width="1" style="2"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8.140625" style="2" customWidth="1"/>
    <col min="14088" max="14088" width="20.5703125" style="2" customWidth="1"/>
    <col min="14089" max="14091" width="22.42578125" style="2" customWidth="1"/>
    <col min="14092" max="14336" width="11.42578125" style="2"/>
    <col min="14337" max="14337" width="1" style="2"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8.140625" style="2" customWidth="1"/>
    <col min="14344" max="14344" width="20.5703125" style="2" customWidth="1"/>
    <col min="14345" max="14347" width="22.42578125" style="2" customWidth="1"/>
    <col min="14348" max="14592" width="11.42578125" style="2"/>
    <col min="14593" max="14593" width="1" style="2"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8.140625" style="2" customWidth="1"/>
    <col min="14600" max="14600" width="20.5703125" style="2" customWidth="1"/>
    <col min="14601" max="14603" width="22.42578125" style="2" customWidth="1"/>
    <col min="14604" max="14848" width="11.42578125" style="2"/>
    <col min="14849" max="14849" width="1" style="2"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8.140625" style="2" customWidth="1"/>
    <col min="14856" max="14856" width="20.5703125" style="2" customWidth="1"/>
    <col min="14857" max="14859" width="22.42578125" style="2" customWidth="1"/>
    <col min="14860" max="15104" width="11.42578125" style="2"/>
    <col min="15105" max="15105" width="1" style="2"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8.140625" style="2" customWidth="1"/>
    <col min="15112" max="15112" width="20.5703125" style="2" customWidth="1"/>
    <col min="15113" max="15115" width="22.42578125" style="2" customWidth="1"/>
    <col min="15116" max="15360" width="11.42578125" style="2"/>
    <col min="15361" max="15361" width="1" style="2"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8.140625" style="2" customWidth="1"/>
    <col min="15368" max="15368" width="20.5703125" style="2" customWidth="1"/>
    <col min="15369" max="15371" width="22.42578125" style="2" customWidth="1"/>
    <col min="15372" max="15616" width="11.42578125" style="2"/>
    <col min="15617" max="15617" width="1" style="2"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8.140625" style="2" customWidth="1"/>
    <col min="15624" max="15624" width="20.5703125" style="2" customWidth="1"/>
    <col min="15625" max="15627" width="22.42578125" style="2" customWidth="1"/>
    <col min="15628" max="15872" width="11.42578125" style="2"/>
    <col min="15873" max="15873" width="1" style="2"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8.140625" style="2" customWidth="1"/>
    <col min="15880" max="15880" width="20.5703125" style="2" customWidth="1"/>
    <col min="15881" max="15883" width="22.42578125" style="2" customWidth="1"/>
    <col min="15884" max="16128" width="11.42578125" style="2"/>
    <col min="16129" max="16129" width="1" style="2"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8.140625" style="2" customWidth="1"/>
    <col min="16136" max="16136" width="20.5703125" style="2" customWidth="1"/>
    <col min="16137" max="16139" width="22.42578125" style="2" customWidth="1"/>
    <col min="16140" max="16384" width="11.42578125" style="2"/>
  </cols>
  <sheetData>
    <row r="1" spans="1:21" ht="6" customHeight="1" x14ac:dyDescent="0.2"/>
    <row r="2" spans="1:21" s="158" customFormat="1" ht="31.5" customHeight="1" x14ac:dyDescent="0.2">
      <c r="A2" s="2"/>
      <c r="B2" s="219"/>
      <c r="C2" s="220" t="s">
        <v>229</v>
      </c>
      <c r="D2" s="220"/>
      <c r="E2" s="220"/>
      <c r="F2" s="220"/>
      <c r="G2" s="220"/>
      <c r="H2" s="220"/>
      <c r="I2" s="220"/>
      <c r="J2" s="155"/>
      <c r="K2" s="156"/>
      <c r="L2" s="156"/>
      <c r="M2" s="157"/>
      <c r="N2" s="157"/>
      <c r="O2" s="157"/>
    </row>
    <row r="3" spans="1:21" s="158" customFormat="1" ht="19.5" customHeight="1" x14ac:dyDescent="0.2">
      <c r="A3" s="2"/>
      <c r="B3" s="219"/>
      <c r="C3" s="221" t="s">
        <v>1</v>
      </c>
      <c r="D3" s="221"/>
      <c r="E3" s="221"/>
      <c r="F3" s="221"/>
      <c r="G3" s="221"/>
      <c r="H3" s="221"/>
      <c r="I3" s="221"/>
      <c r="J3" s="155"/>
      <c r="K3" s="156"/>
      <c r="L3" s="159" t="s">
        <v>0</v>
      </c>
      <c r="M3" s="156"/>
      <c r="N3" s="156"/>
      <c r="O3" s="156"/>
    </row>
    <row r="4" spans="1:21" s="158" customFormat="1" ht="19.5" customHeight="1" x14ac:dyDescent="0.2">
      <c r="A4" s="2"/>
      <c r="B4" s="219"/>
      <c r="C4" s="221" t="s">
        <v>3</v>
      </c>
      <c r="D4" s="221"/>
      <c r="E4" s="221"/>
      <c r="F4" s="221"/>
      <c r="G4" s="221"/>
      <c r="H4" s="221"/>
      <c r="I4" s="221"/>
      <c r="J4" s="155"/>
      <c r="K4" s="156"/>
      <c r="L4" s="159" t="s">
        <v>2</v>
      </c>
      <c r="M4" s="156"/>
      <c r="N4" s="156"/>
      <c r="O4" s="156"/>
    </row>
    <row r="5" spans="1:21" s="158" customFormat="1" ht="19.5" customHeight="1" x14ac:dyDescent="0.2">
      <c r="A5" s="2"/>
      <c r="B5" s="219"/>
      <c r="C5" s="221" t="s">
        <v>5</v>
      </c>
      <c r="D5" s="221"/>
      <c r="E5" s="221"/>
      <c r="F5" s="221"/>
      <c r="G5" s="222" t="s">
        <v>210</v>
      </c>
      <c r="H5" s="222"/>
      <c r="I5" s="222"/>
      <c r="J5" s="155"/>
      <c r="K5" s="156"/>
      <c r="L5" s="159" t="s">
        <v>4</v>
      </c>
      <c r="M5" s="156"/>
      <c r="N5" s="156"/>
      <c r="O5" s="156"/>
    </row>
    <row r="6" spans="1:21" ht="23.25" customHeight="1" x14ac:dyDescent="0.2">
      <c r="B6" s="394" t="s">
        <v>6</v>
      </c>
      <c r="C6" s="395"/>
      <c r="D6" s="395"/>
      <c r="E6" s="395"/>
      <c r="F6" s="395"/>
      <c r="G6" s="395"/>
      <c r="H6" s="395"/>
      <c r="I6" s="396"/>
      <c r="J6" s="58"/>
      <c r="K6" s="58"/>
    </row>
    <row r="7" spans="1:21" ht="24" customHeight="1" x14ac:dyDescent="0.2">
      <c r="B7" s="264" t="s">
        <v>7</v>
      </c>
      <c r="C7" s="265"/>
      <c r="D7" s="265"/>
      <c r="E7" s="265"/>
      <c r="F7" s="265"/>
      <c r="G7" s="265"/>
      <c r="H7" s="265"/>
      <c r="I7" s="266"/>
      <c r="J7" s="59"/>
      <c r="K7" s="59"/>
    </row>
    <row r="8" spans="1:21" s="5" customFormat="1" ht="24" customHeight="1" x14ac:dyDescent="0.2">
      <c r="B8" s="256" t="s">
        <v>8</v>
      </c>
      <c r="C8" s="257"/>
      <c r="D8" s="257"/>
      <c r="E8" s="257"/>
      <c r="F8" s="257"/>
      <c r="G8" s="257"/>
      <c r="H8" s="257"/>
      <c r="I8" s="258"/>
      <c r="J8" s="81"/>
      <c r="K8" s="81"/>
      <c r="L8" s="4"/>
      <c r="M8" s="4"/>
      <c r="N8" s="6" t="s">
        <v>9</v>
      </c>
      <c r="O8" s="4"/>
      <c r="P8" s="4"/>
      <c r="Q8" s="4"/>
      <c r="R8" s="4"/>
      <c r="S8" s="4"/>
      <c r="T8" s="4"/>
      <c r="U8" s="4"/>
    </row>
    <row r="9" spans="1:21" s="5" customFormat="1" ht="76.5" customHeight="1" x14ac:dyDescent="0.2">
      <c r="B9" s="61" t="s">
        <v>10</v>
      </c>
      <c r="C9" s="62">
        <v>2</v>
      </c>
      <c r="D9" s="335" t="s">
        <v>12</v>
      </c>
      <c r="E9" s="335"/>
      <c r="F9" s="309" t="s">
        <v>200</v>
      </c>
      <c r="G9" s="310"/>
      <c r="H9" s="310"/>
      <c r="I9" s="311"/>
      <c r="J9" s="63"/>
      <c r="K9" s="63"/>
      <c r="L9" s="4"/>
      <c r="M9" s="57" t="s">
        <v>13</v>
      </c>
      <c r="N9" s="6" t="s">
        <v>14</v>
      </c>
      <c r="O9" s="4"/>
      <c r="P9" s="4"/>
      <c r="Q9" s="4"/>
      <c r="R9" s="4"/>
      <c r="S9" s="4"/>
      <c r="T9" s="4"/>
      <c r="U9" s="4"/>
    </row>
    <row r="10" spans="1:21" s="5" customFormat="1" ht="30.75" customHeight="1" x14ac:dyDescent="0.2">
      <c r="B10" s="64" t="s">
        <v>15</v>
      </c>
      <c r="C10" s="9" t="s">
        <v>16</v>
      </c>
      <c r="D10" s="328" t="s">
        <v>17</v>
      </c>
      <c r="E10" s="329"/>
      <c r="F10" s="330" t="s">
        <v>185</v>
      </c>
      <c r="G10" s="397"/>
      <c r="H10" s="11" t="s">
        <v>18</v>
      </c>
      <c r="I10" s="65" t="s">
        <v>16</v>
      </c>
      <c r="J10" s="66"/>
      <c r="K10" s="66"/>
      <c r="L10" s="4"/>
      <c r="M10" s="57" t="s">
        <v>19</v>
      </c>
      <c r="N10" s="6" t="s">
        <v>20</v>
      </c>
      <c r="O10" s="4"/>
      <c r="P10" s="4"/>
      <c r="Q10" s="4"/>
      <c r="R10" s="4"/>
      <c r="S10" s="4"/>
      <c r="T10" s="4"/>
      <c r="U10" s="4"/>
    </row>
    <row r="11" spans="1:21" s="5" customFormat="1" ht="30.75" customHeight="1" x14ac:dyDescent="0.2">
      <c r="B11" s="64" t="s">
        <v>21</v>
      </c>
      <c r="C11" s="312" t="s">
        <v>11</v>
      </c>
      <c r="D11" s="313"/>
      <c r="E11" s="313"/>
      <c r="F11" s="314"/>
      <c r="G11" s="11" t="s">
        <v>22</v>
      </c>
      <c r="H11" s="315" t="s">
        <v>11</v>
      </c>
      <c r="I11" s="316"/>
      <c r="J11" s="67"/>
      <c r="K11" s="67"/>
      <c r="L11" s="4"/>
      <c r="M11" s="57" t="s">
        <v>23</v>
      </c>
      <c r="N11" s="6" t="s">
        <v>24</v>
      </c>
      <c r="O11" s="4"/>
      <c r="P11" s="4"/>
      <c r="Q11" s="4"/>
      <c r="R11" s="4"/>
      <c r="S11" s="4"/>
      <c r="T11" s="4"/>
      <c r="U11" s="4"/>
    </row>
    <row r="12" spans="1:21" s="5" customFormat="1" ht="30.75" customHeight="1" x14ac:dyDescent="0.2">
      <c r="B12" s="64" t="s">
        <v>25</v>
      </c>
      <c r="C12" s="317" t="s">
        <v>19</v>
      </c>
      <c r="D12" s="317"/>
      <c r="E12" s="317"/>
      <c r="F12" s="317"/>
      <c r="G12" s="11" t="s">
        <v>26</v>
      </c>
      <c r="H12" s="318" t="s">
        <v>197</v>
      </c>
      <c r="I12" s="319"/>
      <c r="J12" s="68"/>
      <c r="K12" s="68"/>
      <c r="L12" s="4"/>
      <c r="M12" s="69" t="s">
        <v>27</v>
      </c>
      <c r="N12" s="4"/>
      <c r="O12" s="4"/>
      <c r="P12" s="4"/>
      <c r="Q12" s="4"/>
      <c r="R12" s="4"/>
      <c r="S12" s="4"/>
      <c r="T12" s="4"/>
      <c r="U12" s="4"/>
    </row>
    <row r="13" spans="1:21" s="5" customFormat="1" ht="30.75" customHeight="1" x14ac:dyDescent="0.2">
      <c r="B13" s="64" t="s">
        <v>28</v>
      </c>
      <c r="C13" s="320" t="s">
        <v>29</v>
      </c>
      <c r="D13" s="320"/>
      <c r="E13" s="320"/>
      <c r="F13" s="320"/>
      <c r="G13" s="320"/>
      <c r="H13" s="320"/>
      <c r="I13" s="321"/>
      <c r="J13" s="70"/>
      <c r="K13" s="70"/>
      <c r="L13" s="4"/>
      <c r="M13" s="69"/>
      <c r="N13" s="4"/>
      <c r="O13" s="4"/>
      <c r="P13" s="4"/>
      <c r="Q13" s="4"/>
      <c r="R13" s="4"/>
      <c r="S13" s="4"/>
      <c r="T13" s="4"/>
      <c r="U13" s="4"/>
    </row>
    <row r="14" spans="1:21" s="5" customFormat="1" ht="23.25" customHeight="1" x14ac:dyDescent="0.2">
      <c r="B14" s="64" t="s">
        <v>30</v>
      </c>
      <c r="C14" s="322" t="s">
        <v>11</v>
      </c>
      <c r="D14" s="323"/>
      <c r="E14" s="323"/>
      <c r="F14" s="323"/>
      <c r="G14" s="323"/>
      <c r="H14" s="323"/>
      <c r="I14" s="324"/>
      <c r="J14" s="66"/>
      <c r="K14" s="66"/>
      <c r="L14" s="4"/>
      <c r="M14" s="69"/>
      <c r="N14" s="6" t="s">
        <v>31</v>
      </c>
      <c r="O14" s="4"/>
      <c r="P14" s="4"/>
      <c r="Q14" s="4"/>
      <c r="R14" s="4"/>
      <c r="S14" s="4"/>
      <c r="T14" s="4"/>
      <c r="U14" s="4"/>
    </row>
    <row r="15" spans="1:21" s="5" customFormat="1" ht="45.75" customHeight="1" x14ac:dyDescent="0.2">
      <c r="B15" s="64" t="s">
        <v>32</v>
      </c>
      <c r="C15" s="309" t="s">
        <v>201</v>
      </c>
      <c r="D15" s="310"/>
      <c r="E15" s="310"/>
      <c r="F15" s="325"/>
      <c r="G15" s="11" t="s">
        <v>34</v>
      </c>
      <c r="H15" s="303" t="s">
        <v>35</v>
      </c>
      <c r="I15" s="304"/>
      <c r="J15" s="66"/>
      <c r="K15" s="66"/>
      <c r="L15" s="4"/>
      <c r="M15" s="69" t="s">
        <v>36</v>
      </c>
      <c r="N15" s="6" t="s">
        <v>16</v>
      </c>
      <c r="O15" s="4"/>
      <c r="P15" s="4"/>
      <c r="Q15" s="4"/>
      <c r="R15" s="4"/>
      <c r="S15" s="4"/>
      <c r="T15" s="4"/>
      <c r="U15" s="4"/>
    </row>
    <row r="16" spans="1:21" s="5" customFormat="1" ht="23.25" customHeight="1" x14ac:dyDescent="0.2">
      <c r="B16" s="64" t="s">
        <v>37</v>
      </c>
      <c r="C16" s="326" t="s">
        <v>143</v>
      </c>
      <c r="D16" s="327"/>
      <c r="E16" s="327"/>
      <c r="F16" s="327"/>
      <c r="G16" s="11" t="s">
        <v>39</v>
      </c>
      <c r="H16" s="303" t="s">
        <v>9</v>
      </c>
      <c r="I16" s="304"/>
      <c r="J16" s="66"/>
      <c r="K16" s="66"/>
      <c r="L16" s="4"/>
      <c r="M16" s="69" t="s">
        <v>40</v>
      </c>
      <c r="N16" s="4"/>
      <c r="O16" s="4"/>
      <c r="P16" s="4"/>
      <c r="Q16" s="4"/>
      <c r="R16" s="4"/>
      <c r="S16" s="4"/>
      <c r="T16" s="4"/>
      <c r="U16" s="4"/>
    </row>
    <row r="17" spans="2:21" s="5" customFormat="1" ht="53.25" customHeight="1" x14ac:dyDescent="0.2">
      <c r="B17" s="64" t="s">
        <v>41</v>
      </c>
      <c r="C17" s="309" t="s">
        <v>202</v>
      </c>
      <c r="D17" s="310"/>
      <c r="E17" s="310"/>
      <c r="F17" s="310"/>
      <c r="G17" s="310"/>
      <c r="H17" s="310"/>
      <c r="I17" s="311"/>
      <c r="J17" s="70"/>
      <c r="K17" s="70"/>
      <c r="L17" s="4"/>
      <c r="M17" s="69" t="s">
        <v>42</v>
      </c>
      <c r="N17" s="6" t="s">
        <v>43</v>
      </c>
      <c r="O17" s="4"/>
      <c r="P17" s="4"/>
      <c r="Q17" s="4"/>
      <c r="R17" s="4"/>
      <c r="S17" s="4"/>
      <c r="T17" s="4"/>
      <c r="U17" s="4"/>
    </row>
    <row r="18" spans="2:21" s="5" customFormat="1" ht="31.9" customHeight="1" x14ac:dyDescent="0.2">
      <c r="B18" s="64" t="s">
        <v>44</v>
      </c>
      <c r="C18" s="309" t="s">
        <v>187</v>
      </c>
      <c r="D18" s="310"/>
      <c r="E18" s="310"/>
      <c r="F18" s="310"/>
      <c r="G18" s="310"/>
      <c r="H18" s="310"/>
      <c r="I18" s="311"/>
      <c r="J18" s="71"/>
      <c r="K18" s="71"/>
      <c r="L18" s="4"/>
      <c r="M18" s="69" t="s">
        <v>46</v>
      </c>
      <c r="N18" s="6" t="s">
        <v>47</v>
      </c>
      <c r="O18" s="4"/>
      <c r="P18" s="4"/>
      <c r="Q18" s="4"/>
      <c r="R18" s="4"/>
      <c r="S18" s="4"/>
      <c r="T18" s="4"/>
      <c r="U18" s="4"/>
    </row>
    <row r="19" spans="2:21" s="5" customFormat="1" ht="25.5" customHeight="1" x14ac:dyDescent="0.2">
      <c r="B19" s="64" t="s">
        <v>48</v>
      </c>
      <c r="C19" s="392" t="s">
        <v>203</v>
      </c>
      <c r="D19" s="392"/>
      <c r="E19" s="392"/>
      <c r="F19" s="392"/>
      <c r="G19" s="392"/>
      <c r="H19" s="392"/>
      <c r="I19" s="393"/>
      <c r="J19" s="72"/>
      <c r="K19" s="72"/>
      <c r="L19" s="4"/>
      <c r="M19" s="69"/>
      <c r="N19" s="6" t="s">
        <v>50</v>
      </c>
      <c r="O19" s="4"/>
      <c r="P19" s="4"/>
      <c r="Q19" s="4"/>
      <c r="R19" s="4"/>
      <c r="S19" s="4"/>
      <c r="T19" s="4"/>
      <c r="U19" s="4"/>
    </row>
    <row r="20" spans="2:21" s="5" customFormat="1" ht="30" customHeight="1" x14ac:dyDescent="0.2">
      <c r="B20" s="64" t="s">
        <v>51</v>
      </c>
      <c r="C20" s="296" t="s">
        <v>52</v>
      </c>
      <c r="D20" s="296"/>
      <c r="E20" s="296"/>
      <c r="F20" s="296"/>
      <c r="G20" s="296"/>
      <c r="H20" s="296"/>
      <c r="I20" s="297"/>
      <c r="J20" s="73"/>
      <c r="K20" s="73"/>
      <c r="L20" s="4"/>
      <c r="M20" s="69" t="s">
        <v>35</v>
      </c>
      <c r="N20" s="6" t="s">
        <v>53</v>
      </c>
      <c r="O20" s="4"/>
      <c r="P20" s="4"/>
      <c r="Q20" s="4"/>
      <c r="R20" s="4"/>
      <c r="S20" s="4"/>
      <c r="T20" s="4"/>
      <c r="U20" s="4"/>
    </row>
    <row r="21" spans="2:21" s="5" customFormat="1" ht="27.75" customHeight="1" x14ac:dyDescent="0.2">
      <c r="B21" s="298" t="s">
        <v>54</v>
      </c>
      <c r="C21" s="300" t="s">
        <v>55</v>
      </c>
      <c r="D21" s="300"/>
      <c r="E21" s="300"/>
      <c r="F21" s="301" t="s">
        <v>56</v>
      </c>
      <c r="G21" s="301"/>
      <c r="H21" s="301"/>
      <c r="I21" s="302"/>
      <c r="J21" s="74"/>
      <c r="K21" s="74"/>
      <c r="L21" s="4"/>
      <c r="M21" s="69" t="s">
        <v>57</v>
      </c>
      <c r="N21" s="6" t="s">
        <v>58</v>
      </c>
      <c r="O21" s="4"/>
      <c r="P21" s="4"/>
      <c r="Q21" s="4"/>
      <c r="R21" s="4"/>
      <c r="S21" s="4"/>
      <c r="T21" s="4"/>
      <c r="U21" s="4"/>
    </row>
    <row r="22" spans="2:21" s="5" customFormat="1" ht="50.25" customHeight="1" x14ac:dyDescent="0.2">
      <c r="B22" s="299"/>
      <c r="C22" s="294" t="s">
        <v>204</v>
      </c>
      <c r="D22" s="294"/>
      <c r="E22" s="294"/>
      <c r="F22" s="294" t="s">
        <v>205</v>
      </c>
      <c r="G22" s="294"/>
      <c r="H22" s="294"/>
      <c r="I22" s="295"/>
      <c r="J22" s="72"/>
      <c r="K22" s="72"/>
      <c r="L22" s="4"/>
      <c r="M22" s="69" t="s">
        <v>61</v>
      </c>
      <c r="N22" s="6" t="s">
        <v>62</v>
      </c>
      <c r="O22" s="4"/>
      <c r="P22" s="4"/>
      <c r="Q22" s="4"/>
      <c r="R22" s="4"/>
      <c r="S22" s="4"/>
      <c r="T22" s="4"/>
      <c r="U22" s="4"/>
    </row>
    <row r="23" spans="2:21" s="5" customFormat="1" ht="35.25" customHeight="1" x14ac:dyDescent="0.2">
      <c r="B23" s="64" t="s">
        <v>63</v>
      </c>
      <c r="C23" s="303" t="s">
        <v>147</v>
      </c>
      <c r="D23" s="303"/>
      <c r="E23" s="303"/>
      <c r="F23" s="303" t="s">
        <v>147</v>
      </c>
      <c r="G23" s="303"/>
      <c r="H23" s="303"/>
      <c r="I23" s="304"/>
      <c r="J23" s="66"/>
      <c r="K23" s="66"/>
      <c r="L23" s="4"/>
      <c r="M23" s="69"/>
      <c r="N23" s="6" t="s">
        <v>29</v>
      </c>
      <c r="O23" s="4"/>
      <c r="P23" s="4"/>
      <c r="Q23" s="4"/>
      <c r="R23" s="4"/>
      <c r="S23" s="4"/>
      <c r="T23" s="4"/>
      <c r="U23" s="4"/>
    </row>
    <row r="24" spans="2:21" s="5" customFormat="1" ht="96" customHeight="1" x14ac:dyDescent="0.2">
      <c r="B24" s="64" t="s">
        <v>65</v>
      </c>
      <c r="C24" s="305" t="s">
        <v>206</v>
      </c>
      <c r="D24" s="306"/>
      <c r="E24" s="307"/>
      <c r="F24" s="305" t="s">
        <v>207</v>
      </c>
      <c r="G24" s="306"/>
      <c r="H24" s="306"/>
      <c r="I24" s="308"/>
      <c r="J24" s="71"/>
      <c r="K24" s="71"/>
      <c r="L24" s="4"/>
      <c r="M24" s="76"/>
      <c r="N24" s="6" t="s">
        <v>67</v>
      </c>
      <c r="O24" s="4"/>
      <c r="P24" s="4"/>
      <c r="Q24" s="4"/>
      <c r="R24" s="4"/>
      <c r="S24" s="4"/>
      <c r="T24" s="4"/>
      <c r="U24" s="4"/>
    </row>
    <row r="25" spans="2:21" s="5" customFormat="1" ht="29.25" customHeight="1" x14ac:dyDescent="0.2">
      <c r="B25" s="64" t="s">
        <v>68</v>
      </c>
      <c r="C25" s="282" t="s">
        <v>38</v>
      </c>
      <c r="D25" s="283"/>
      <c r="E25" s="284"/>
      <c r="F25" s="11" t="s">
        <v>69</v>
      </c>
      <c r="G25" s="389">
        <v>0.66759999999999997</v>
      </c>
      <c r="H25" s="390"/>
      <c r="I25" s="391"/>
      <c r="J25" s="77"/>
      <c r="K25" s="77"/>
      <c r="L25" s="4"/>
      <c r="M25" s="76"/>
      <c r="N25" s="4"/>
      <c r="O25" s="4"/>
      <c r="P25" s="4"/>
      <c r="Q25" s="4"/>
      <c r="R25" s="4"/>
      <c r="S25" s="4"/>
      <c r="T25" s="4"/>
      <c r="U25" s="4"/>
    </row>
    <row r="26" spans="2:21" s="5" customFormat="1" ht="27" customHeight="1" x14ac:dyDescent="0.2">
      <c r="B26" s="64" t="s">
        <v>71</v>
      </c>
      <c r="C26" s="282" t="s">
        <v>72</v>
      </c>
      <c r="D26" s="283"/>
      <c r="E26" s="284"/>
      <c r="F26" s="11" t="s">
        <v>73</v>
      </c>
      <c r="G26" s="285">
        <v>0.6</v>
      </c>
      <c r="H26" s="286"/>
      <c r="I26" s="287"/>
      <c r="J26" s="78"/>
      <c r="K26" s="78"/>
      <c r="L26" s="4"/>
      <c r="M26" s="76"/>
      <c r="N26" s="4"/>
      <c r="O26" s="4"/>
      <c r="P26" s="4"/>
      <c r="Q26" s="4"/>
      <c r="R26" s="4"/>
      <c r="S26" s="4"/>
      <c r="T26" s="4"/>
      <c r="U26" s="4"/>
    </row>
    <row r="27" spans="2:21" s="5" customFormat="1" ht="81" customHeight="1" x14ac:dyDescent="0.2">
      <c r="B27" s="79" t="s">
        <v>74</v>
      </c>
      <c r="C27" s="288" t="s">
        <v>42</v>
      </c>
      <c r="D27" s="289"/>
      <c r="E27" s="290"/>
      <c r="F27" s="102" t="s">
        <v>75</v>
      </c>
      <c r="G27" s="386" t="s">
        <v>199</v>
      </c>
      <c r="H27" s="387"/>
      <c r="I27" s="388"/>
      <c r="J27" s="74"/>
      <c r="K27" s="74"/>
      <c r="L27" s="4"/>
      <c r="M27" s="76"/>
      <c r="N27" s="4"/>
      <c r="O27" s="4"/>
      <c r="P27" s="4"/>
      <c r="Q27" s="4"/>
      <c r="R27" s="4"/>
      <c r="S27" s="4"/>
      <c r="T27" s="4"/>
      <c r="U27" s="4"/>
    </row>
    <row r="28" spans="2:21" s="5" customFormat="1" ht="30" customHeight="1" x14ac:dyDescent="0.2">
      <c r="B28" s="256" t="s">
        <v>76</v>
      </c>
      <c r="C28" s="257"/>
      <c r="D28" s="257"/>
      <c r="E28" s="257"/>
      <c r="F28" s="257"/>
      <c r="G28" s="257"/>
      <c r="H28" s="257"/>
      <c r="I28" s="258"/>
      <c r="J28" s="81"/>
      <c r="K28" s="81"/>
      <c r="L28" s="4"/>
      <c r="M28" s="76"/>
      <c r="N28" s="4"/>
      <c r="O28" s="4"/>
      <c r="P28" s="4"/>
      <c r="Q28" s="4"/>
      <c r="R28" s="4"/>
      <c r="S28" s="4"/>
      <c r="T28" s="4"/>
      <c r="U28" s="4"/>
    </row>
    <row r="29" spans="2:21" s="5" customFormat="1" ht="43.5" customHeight="1" x14ac:dyDescent="0.2">
      <c r="B29" s="82" t="s">
        <v>77</v>
      </c>
      <c r="C29" s="14" t="s">
        <v>78</v>
      </c>
      <c r="D29" s="14" t="s">
        <v>79</v>
      </c>
      <c r="E29" s="14" t="s">
        <v>80</v>
      </c>
      <c r="F29" s="14" t="s">
        <v>81</v>
      </c>
      <c r="G29" s="15" t="s">
        <v>82</v>
      </c>
      <c r="H29" s="15" t="s">
        <v>83</v>
      </c>
      <c r="I29" s="83" t="s">
        <v>84</v>
      </c>
      <c r="J29" s="84" t="s">
        <v>153</v>
      </c>
      <c r="K29" s="72"/>
      <c r="L29" s="4"/>
      <c r="M29" s="76"/>
      <c r="N29" s="4"/>
      <c r="O29" s="4"/>
      <c r="P29" s="4"/>
      <c r="Q29" s="4"/>
      <c r="R29" s="4"/>
      <c r="S29" s="4"/>
      <c r="T29" s="4"/>
      <c r="U29" s="4"/>
    </row>
    <row r="30" spans="2:21" s="5" customFormat="1" ht="20.25" customHeight="1" x14ac:dyDescent="0.2">
      <c r="B30" s="103" t="s">
        <v>85</v>
      </c>
      <c r="C30" s="382">
        <v>411</v>
      </c>
      <c r="D30" s="275">
        <f>+C30</f>
        <v>411</v>
      </c>
      <c r="E30" s="275">
        <v>820</v>
      </c>
      <c r="F30" s="382">
        <f>+E30</f>
        <v>820</v>
      </c>
      <c r="G30" s="384">
        <f>+C30/E30</f>
        <v>0.50121951219512195</v>
      </c>
      <c r="H30" s="384">
        <f>+D30/F30</f>
        <v>0.50121951219512195</v>
      </c>
      <c r="I30" s="380">
        <f>+H30/$G$26</f>
        <v>0.83536585365853666</v>
      </c>
      <c r="J30" s="250">
        <v>0.6</v>
      </c>
      <c r="K30" s="86"/>
      <c r="L30" s="4"/>
      <c r="M30" s="76"/>
      <c r="N30" s="4"/>
      <c r="O30" s="4"/>
      <c r="P30" s="4"/>
      <c r="Q30" s="4"/>
      <c r="R30" s="4"/>
      <c r="S30" s="4"/>
      <c r="T30" s="4"/>
      <c r="U30" s="4"/>
    </row>
    <row r="31" spans="2:21" s="5" customFormat="1" ht="20.25" customHeight="1" x14ac:dyDescent="0.2">
      <c r="B31" s="103" t="s">
        <v>86</v>
      </c>
      <c r="C31" s="383"/>
      <c r="D31" s="276"/>
      <c r="E31" s="276"/>
      <c r="F31" s="383"/>
      <c r="G31" s="385"/>
      <c r="H31" s="385"/>
      <c r="I31" s="381"/>
      <c r="J31" s="250"/>
      <c r="K31" s="86"/>
      <c r="L31" s="4"/>
      <c r="M31" s="76"/>
      <c r="N31" s="4"/>
      <c r="O31" s="4"/>
      <c r="P31" s="4"/>
      <c r="Q31" s="4"/>
      <c r="R31" s="4"/>
      <c r="S31" s="4"/>
      <c r="T31" s="4"/>
      <c r="U31" s="4"/>
    </row>
    <row r="32" spans="2:21" s="5" customFormat="1" ht="20.25" customHeight="1" x14ac:dyDescent="0.2">
      <c r="B32" s="103" t="s">
        <v>87</v>
      </c>
      <c r="C32" s="383"/>
      <c r="D32" s="276"/>
      <c r="E32" s="276"/>
      <c r="F32" s="383"/>
      <c r="G32" s="385"/>
      <c r="H32" s="385"/>
      <c r="I32" s="381"/>
      <c r="J32" s="250"/>
      <c r="K32" s="86"/>
      <c r="L32" s="4"/>
      <c r="M32" s="76"/>
      <c r="N32" s="4"/>
      <c r="O32" s="4"/>
      <c r="P32" s="4"/>
      <c r="Q32" s="4"/>
      <c r="R32" s="4"/>
      <c r="S32" s="4"/>
      <c r="T32" s="4"/>
      <c r="U32" s="4"/>
    </row>
    <row r="33" spans="2:21" s="5" customFormat="1" ht="20.25" customHeight="1" x14ac:dyDescent="0.2">
      <c r="B33" s="103" t="s">
        <v>88</v>
      </c>
      <c r="C33" s="382">
        <v>346</v>
      </c>
      <c r="D33" s="275">
        <f t="shared" ref="D33" si="0">+D30+C33</f>
        <v>757</v>
      </c>
      <c r="E33" s="382">
        <v>1372</v>
      </c>
      <c r="F33" s="382">
        <f>+F30+E33</f>
        <v>2192</v>
      </c>
      <c r="G33" s="384">
        <f t="shared" ref="G33:G41" si="1">+C33/E33</f>
        <v>0.25218658892128282</v>
      </c>
      <c r="H33" s="384">
        <f t="shared" ref="H33:H41" si="2">+D33/F33</f>
        <v>0.34534671532846717</v>
      </c>
      <c r="I33" s="380">
        <f t="shared" ref="I33" si="3">+H33/$G$26</f>
        <v>0.57557785888077861</v>
      </c>
      <c r="J33" s="250">
        <v>0.6</v>
      </c>
      <c r="K33" s="86"/>
      <c r="L33" s="4"/>
      <c r="M33" s="4"/>
      <c r="N33" s="4"/>
      <c r="O33" s="4"/>
      <c r="P33" s="4"/>
      <c r="Q33" s="4"/>
      <c r="R33" s="4"/>
      <c r="S33" s="4"/>
      <c r="T33" s="4"/>
      <c r="U33" s="4"/>
    </row>
    <row r="34" spans="2:21" s="5" customFormat="1" ht="20.25" customHeight="1" x14ac:dyDescent="0.2">
      <c r="B34" s="103" t="s">
        <v>89</v>
      </c>
      <c r="C34" s="383"/>
      <c r="D34" s="276"/>
      <c r="E34" s="383"/>
      <c r="F34" s="383"/>
      <c r="G34" s="385"/>
      <c r="H34" s="385"/>
      <c r="I34" s="381"/>
      <c r="J34" s="250"/>
      <c r="K34" s="86"/>
      <c r="L34" s="4"/>
      <c r="M34" s="4"/>
      <c r="N34" s="4"/>
      <c r="O34" s="4"/>
      <c r="P34" s="4"/>
      <c r="Q34" s="4"/>
      <c r="R34" s="4"/>
      <c r="S34" s="4"/>
      <c r="T34" s="4"/>
      <c r="U34" s="4"/>
    </row>
    <row r="35" spans="2:21" s="5" customFormat="1" ht="20.25" customHeight="1" x14ac:dyDescent="0.2">
      <c r="B35" s="103" t="s">
        <v>90</v>
      </c>
      <c r="C35" s="383"/>
      <c r="D35" s="276"/>
      <c r="E35" s="383"/>
      <c r="F35" s="383"/>
      <c r="G35" s="385"/>
      <c r="H35" s="385"/>
      <c r="I35" s="381"/>
      <c r="J35" s="250"/>
      <c r="K35" s="86"/>
      <c r="L35" s="4"/>
      <c r="M35" s="4"/>
      <c r="N35" s="4"/>
      <c r="O35" s="4"/>
      <c r="P35" s="4"/>
      <c r="Q35" s="4"/>
      <c r="R35" s="4"/>
      <c r="S35" s="4"/>
      <c r="T35" s="4"/>
      <c r="U35" s="4"/>
    </row>
    <row r="36" spans="2:21" s="5" customFormat="1" ht="20.25" customHeight="1" x14ac:dyDescent="0.2">
      <c r="B36" s="103" t="s">
        <v>91</v>
      </c>
      <c r="C36" s="382">
        <v>0</v>
      </c>
      <c r="D36" s="275"/>
      <c r="E36" s="382">
        <v>0</v>
      </c>
      <c r="F36" s="382">
        <f>+F33+E36</f>
        <v>2192</v>
      </c>
      <c r="G36" s="384" t="e">
        <f t="shared" ref="G36:G41" si="4">+C36/E36</f>
        <v>#DIV/0!</v>
      </c>
      <c r="H36" s="384">
        <f t="shared" ref="H36:H41" si="5">+D36/F36</f>
        <v>0</v>
      </c>
      <c r="I36" s="380">
        <f t="shared" ref="I36" si="6">+H36/$G$26</f>
        <v>0</v>
      </c>
      <c r="J36" s="250">
        <v>0.6</v>
      </c>
      <c r="K36" s="86"/>
      <c r="L36" s="4"/>
      <c r="M36" s="4"/>
      <c r="N36" s="4"/>
      <c r="O36" s="4"/>
      <c r="P36" s="4"/>
      <c r="Q36" s="4"/>
      <c r="R36" s="4"/>
      <c r="S36" s="4"/>
      <c r="T36" s="4"/>
      <c r="U36" s="4"/>
    </row>
    <row r="37" spans="2:21" s="5" customFormat="1" ht="20.25" customHeight="1" x14ac:dyDescent="0.2">
      <c r="B37" s="103" t="s">
        <v>92</v>
      </c>
      <c r="C37" s="383"/>
      <c r="D37" s="276"/>
      <c r="E37" s="383"/>
      <c r="F37" s="383"/>
      <c r="G37" s="385"/>
      <c r="H37" s="385"/>
      <c r="I37" s="381"/>
      <c r="J37" s="250"/>
      <c r="K37" s="86"/>
      <c r="L37" s="4"/>
      <c r="M37" s="4"/>
      <c r="N37" s="4"/>
      <c r="O37" s="4"/>
      <c r="P37" s="4"/>
      <c r="Q37" s="4"/>
      <c r="R37" s="4"/>
      <c r="S37" s="4"/>
      <c r="T37" s="4"/>
      <c r="U37" s="4"/>
    </row>
    <row r="38" spans="2:21" s="5" customFormat="1" ht="20.25" customHeight="1" x14ac:dyDescent="0.2">
      <c r="B38" s="103" t="s">
        <v>93</v>
      </c>
      <c r="C38" s="383"/>
      <c r="D38" s="276"/>
      <c r="E38" s="383"/>
      <c r="F38" s="383"/>
      <c r="G38" s="385"/>
      <c r="H38" s="385"/>
      <c r="I38" s="381"/>
      <c r="J38" s="250"/>
      <c r="K38" s="86"/>
      <c r="L38" s="4"/>
      <c r="M38" s="4"/>
      <c r="N38" s="4"/>
      <c r="O38" s="4"/>
      <c r="P38" s="4"/>
      <c r="Q38" s="4"/>
      <c r="R38" s="4"/>
      <c r="S38" s="4"/>
      <c r="T38" s="4"/>
      <c r="U38" s="4"/>
    </row>
    <row r="39" spans="2:21" s="5" customFormat="1" ht="20.25" customHeight="1" x14ac:dyDescent="0.2">
      <c r="B39" s="103" t="s">
        <v>94</v>
      </c>
      <c r="C39" s="275">
        <v>0</v>
      </c>
      <c r="D39" s="275"/>
      <c r="E39" s="275">
        <v>0</v>
      </c>
      <c r="F39" s="275">
        <f>+F36+E39</f>
        <v>2192</v>
      </c>
      <c r="G39" s="384" t="e">
        <f t="shared" ref="G39:G41" si="7">+C39/E39</f>
        <v>#DIV/0!</v>
      </c>
      <c r="H39" s="384">
        <f t="shared" ref="H39:H41" si="8">+D39/F39</f>
        <v>0</v>
      </c>
      <c r="I39" s="380">
        <f t="shared" ref="I39" si="9">+H39/$G$26</f>
        <v>0</v>
      </c>
      <c r="J39" s="250">
        <v>0.6</v>
      </c>
      <c r="K39" s="86"/>
      <c r="L39" s="4"/>
      <c r="M39" s="4"/>
      <c r="N39" s="4"/>
      <c r="O39" s="4"/>
      <c r="P39" s="4"/>
      <c r="Q39" s="4"/>
      <c r="R39" s="4"/>
      <c r="S39" s="4"/>
      <c r="T39" s="4"/>
      <c r="U39" s="4"/>
    </row>
    <row r="40" spans="2:21" s="5" customFormat="1" ht="20.25" customHeight="1" x14ac:dyDescent="0.2">
      <c r="B40" s="103" t="s">
        <v>95</v>
      </c>
      <c r="C40" s="276"/>
      <c r="D40" s="276"/>
      <c r="E40" s="276"/>
      <c r="F40" s="276"/>
      <c r="G40" s="385"/>
      <c r="H40" s="385"/>
      <c r="I40" s="381"/>
      <c r="J40" s="250"/>
      <c r="K40" s="86"/>
      <c r="L40" s="87"/>
      <c r="M40" s="4"/>
      <c r="N40" s="4"/>
      <c r="O40" s="4"/>
      <c r="P40" s="4"/>
      <c r="Q40" s="4"/>
      <c r="R40" s="4"/>
      <c r="S40" s="4"/>
      <c r="T40" s="4"/>
      <c r="U40" s="4"/>
    </row>
    <row r="41" spans="2:21" s="5" customFormat="1" ht="20.25" customHeight="1" x14ac:dyDescent="0.2">
      <c r="B41" s="103" t="s">
        <v>96</v>
      </c>
      <c r="C41" s="276"/>
      <c r="D41" s="276"/>
      <c r="E41" s="276"/>
      <c r="F41" s="276"/>
      <c r="G41" s="385"/>
      <c r="H41" s="385"/>
      <c r="I41" s="381"/>
      <c r="J41" s="250"/>
      <c r="K41" s="86"/>
      <c r="L41" s="4"/>
      <c r="M41" s="4"/>
      <c r="N41" s="4"/>
      <c r="O41" s="4"/>
      <c r="P41" s="4"/>
      <c r="Q41" s="4"/>
      <c r="R41" s="4"/>
      <c r="S41" s="4"/>
      <c r="T41" s="4"/>
      <c r="U41" s="4"/>
    </row>
    <row r="42" spans="2:21" s="5" customFormat="1" ht="76.5" customHeight="1" x14ac:dyDescent="0.2">
      <c r="B42" s="104" t="s">
        <v>97</v>
      </c>
      <c r="C42" s="248" t="s">
        <v>246</v>
      </c>
      <c r="D42" s="248"/>
      <c r="E42" s="248"/>
      <c r="F42" s="248"/>
      <c r="G42" s="248"/>
      <c r="H42" s="248"/>
      <c r="I42" s="249"/>
      <c r="J42" s="89"/>
      <c r="K42" s="89"/>
      <c r="L42" s="4"/>
      <c r="M42" s="4"/>
      <c r="N42" s="4"/>
      <c r="O42" s="4"/>
      <c r="P42" s="4"/>
      <c r="Q42" s="4"/>
      <c r="R42" s="4"/>
      <c r="S42" s="4"/>
      <c r="T42" s="4"/>
      <c r="U42" s="4"/>
    </row>
    <row r="43" spans="2:21" s="5" customFormat="1" ht="29.25" customHeight="1" x14ac:dyDescent="0.2">
      <c r="B43" s="256" t="s">
        <v>98</v>
      </c>
      <c r="C43" s="257"/>
      <c r="D43" s="257"/>
      <c r="E43" s="257"/>
      <c r="F43" s="257"/>
      <c r="G43" s="257"/>
      <c r="H43" s="257"/>
      <c r="I43" s="258"/>
      <c r="J43" s="81"/>
      <c r="K43" s="81"/>
      <c r="L43" s="4"/>
      <c r="M43" s="4"/>
      <c r="N43" s="4"/>
      <c r="O43" s="4"/>
      <c r="P43" s="4"/>
      <c r="Q43" s="4"/>
      <c r="R43" s="4"/>
      <c r="S43" s="4"/>
      <c r="T43" s="4"/>
      <c r="U43" s="4"/>
    </row>
    <row r="44" spans="2:21" ht="60.75" customHeight="1" x14ac:dyDescent="0.2">
      <c r="B44" s="371"/>
      <c r="C44" s="372"/>
      <c r="D44" s="372"/>
      <c r="E44" s="372"/>
      <c r="F44" s="372"/>
      <c r="G44" s="372"/>
      <c r="H44" s="372"/>
      <c r="I44" s="373"/>
      <c r="J44" s="60"/>
      <c r="K44" s="60"/>
    </row>
    <row r="45" spans="2:21" ht="39" customHeight="1" x14ac:dyDescent="0.2">
      <c r="B45" s="374"/>
      <c r="C45" s="375"/>
      <c r="D45" s="375"/>
      <c r="E45" s="375"/>
      <c r="F45" s="375"/>
      <c r="G45" s="375"/>
      <c r="H45" s="375"/>
      <c r="I45" s="376"/>
      <c r="J45" s="90"/>
      <c r="K45" s="90"/>
    </row>
    <row r="46" spans="2:21" ht="39" customHeight="1" x14ac:dyDescent="0.2">
      <c r="B46" s="374"/>
      <c r="C46" s="375"/>
      <c r="D46" s="375"/>
      <c r="E46" s="375"/>
      <c r="F46" s="375"/>
      <c r="G46" s="375"/>
      <c r="H46" s="375"/>
      <c r="I46" s="376"/>
      <c r="J46" s="90"/>
      <c r="K46" s="90"/>
    </row>
    <row r="47" spans="2:21" ht="39" customHeight="1" x14ac:dyDescent="0.2">
      <c r="B47" s="374"/>
      <c r="C47" s="375"/>
      <c r="D47" s="375"/>
      <c r="E47" s="375"/>
      <c r="F47" s="375"/>
      <c r="G47" s="375"/>
      <c r="H47" s="375"/>
      <c r="I47" s="376"/>
      <c r="J47" s="90"/>
      <c r="K47" s="90"/>
    </row>
    <row r="48" spans="2:21" ht="37.5" customHeight="1" x14ac:dyDescent="0.2">
      <c r="B48" s="377"/>
      <c r="C48" s="378"/>
      <c r="D48" s="378"/>
      <c r="E48" s="378"/>
      <c r="F48" s="378"/>
      <c r="G48" s="378"/>
      <c r="H48" s="378"/>
      <c r="I48" s="379"/>
      <c r="J48" s="91"/>
      <c r="K48" s="91"/>
    </row>
    <row r="49" spans="2:21" s="5" customFormat="1" ht="61.9" customHeight="1" x14ac:dyDescent="0.2">
      <c r="B49" s="64" t="s">
        <v>99</v>
      </c>
      <c r="C49" s="370" t="s">
        <v>181</v>
      </c>
      <c r="D49" s="370"/>
      <c r="E49" s="370"/>
      <c r="F49" s="370"/>
      <c r="G49" s="370"/>
      <c r="H49" s="370"/>
      <c r="I49" s="370"/>
      <c r="J49" s="92"/>
      <c r="K49" s="92"/>
      <c r="L49" s="4"/>
      <c r="M49" s="4"/>
      <c r="N49" s="4"/>
      <c r="O49" s="4"/>
      <c r="P49" s="4"/>
      <c r="Q49" s="4"/>
      <c r="R49" s="4"/>
      <c r="S49" s="4"/>
      <c r="T49" s="4"/>
      <c r="U49" s="4"/>
    </row>
    <row r="50" spans="2:21" s="5" customFormat="1" ht="87.75" customHeight="1" x14ac:dyDescent="0.2">
      <c r="B50" s="64" t="s">
        <v>100</v>
      </c>
      <c r="C50" s="370" t="s">
        <v>247</v>
      </c>
      <c r="D50" s="370"/>
      <c r="E50" s="370"/>
      <c r="F50" s="370"/>
      <c r="G50" s="370"/>
      <c r="H50" s="370"/>
      <c r="I50" s="370"/>
      <c r="J50" s="92"/>
      <c r="K50" s="92"/>
      <c r="L50" s="4"/>
      <c r="M50" s="4"/>
      <c r="N50" s="4"/>
      <c r="O50" s="4"/>
      <c r="P50" s="4"/>
      <c r="Q50" s="4"/>
      <c r="R50" s="4"/>
      <c r="S50" s="4"/>
      <c r="T50" s="4"/>
      <c r="U50" s="4"/>
    </row>
    <row r="51" spans="2:21" s="5" customFormat="1" ht="55.5" customHeight="1" x14ac:dyDescent="0.2">
      <c r="B51" s="93" t="s">
        <v>101</v>
      </c>
      <c r="C51" s="248" t="s">
        <v>154</v>
      </c>
      <c r="D51" s="248"/>
      <c r="E51" s="248"/>
      <c r="F51" s="248"/>
      <c r="G51" s="248"/>
      <c r="H51" s="248"/>
      <c r="I51" s="249"/>
      <c r="J51" s="92"/>
      <c r="K51" s="92"/>
      <c r="L51" s="4"/>
      <c r="M51" s="4"/>
      <c r="N51" s="4"/>
      <c r="O51" s="4"/>
      <c r="P51" s="4"/>
      <c r="Q51" s="4"/>
      <c r="R51" s="4"/>
      <c r="S51" s="4"/>
      <c r="T51" s="4"/>
      <c r="U51" s="4"/>
    </row>
    <row r="52" spans="2:21" s="5" customFormat="1" ht="39" customHeight="1" x14ac:dyDescent="0.2">
      <c r="B52" s="256" t="s">
        <v>103</v>
      </c>
      <c r="C52" s="257"/>
      <c r="D52" s="257"/>
      <c r="E52" s="257"/>
      <c r="F52" s="257"/>
      <c r="G52" s="257"/>
      <c r="H52" s="257"/>
      <c r="I52" s="258"/>
      <c r="J52" s="92"/>
      <c r="K52" s="92"/>
      <c r="L52" s="4"/>
      <c r="M52" s="4"/>
      <c r="N52" s="4"/>
      <c r="O52" s="4"/>
      <c r="P52" s="4"/>
      <c r="Q52" s="4"/>
      <c r="R52" s="4"/>
      <c r="S52" s="4"/>
      <c r="T52" s="4"/>
      <c r="U52" s="4"/>
    </row>
    <row r="53" spans="2:21" s="5" customFormat="1" ht="39" customHeight="1" x14ac:dyDescent="0.2">
      <c r="B53" s="244" t="s">
        <v>104</v>
      </c>
      <c r="C53" s="19" t="s">
        <v>105</v>
      </c>
      <c r="D53" s="246" t="s">
        <v>106</v>
      </c>
      <c r="E53" s="246"/>
      <c r="F53" s="246"/>
      <c r="G53" s="246" t="s">
        <v>107</v>
      </c>
      <c r="H53" s="246"/>
      <c r="I53" s="247"/>
      <c r="J53" s="94"/>
      <c r="K53" s="94"/>
      <c r="L53" s="4"/>
      <c r="M53" s="4"/>
      <c r="N53" s="4"/>
      <c r="O53" s="4"/>
      <c r="P53" s="4"/>
      <c r="Q53" s="4"/>
      <c r="R53" s="4"/>
      <c r="S53" s="4"/>
      <c r="T53" s="4"/>
      <c r="U53" s="4"/>
    </row>
    <row r="54" spans="2:21" s="5" customFormat="1" ht="12" x14ac:dyDescent="0.2">
      <c r="B54" s="245"/>
      <c r="C54" s="95"/>
      <c r="D54" s="231"/>
      <c r="E54" s="231"/>
      <c r="F54" s="231"/>
      <c r="G54" s="248"/>
      <c r="H54" s="248"/>
      <c r="I54" s="249"/>
      <c r="J54" s="94"/>
      <c r="K54" s="94"/>
      <c r="L54" s="4"/>
      <c r="M54" s="4"/>
      <c r="N54" s="4"/>
      <c r="O54" s="4"/>
      <c r="P54" s="4"/>
      <c r="Q54" s="4"/>
      <c r="R54" s="4"/>
      <c r="S54" s="4"/>
      <c r="T54" s="4"/>
      <c r="U54" s="4"/>
    </row>
    <row r="55" spans="2:21" s="5" customFormat="1" ht="12" x14ac:dyDescent="0.2">
      <c r="B55" s="96"/>
      <c r="C55" s="97"/>
      <c r="D55" s="223"/>
      <c r="E55" s="223"/>
      <c r="F55" s="223"/>
      <c r="G55" s="224"/>
      <c r="H55" s="224"/>
      <c r="I55" s="225"/>
      <c r="J55" s="94"/>
      <c r="K55" s="94"/>
      <c r="L55" s="4"/>
      <c r="M55" s="4"/>
      <c r="N55" s="4"/>
      <c r="O55" s="4"/>
      <c r="P55" s="4"/>
      <c r="Q55" s="4"/>
      <c r="R55" s="4"/>
      <c r="S55" s="4"/>
      <c r="T55" s="4"/>
      <c r="U55" s="4"/>
    </row>
    <row r="56" spans="2:21" s="5" customFormat="1" ht="12" x14ac:dyDescent="0.2">
      <c r="B56" s="96"/>
      <c r="C56" s="97"/>
      <c r="D56" s="223"/>
      <c r="E56" s="223"/>
      <c r="F56" s="223"/>
      <c r="G56" s="224"/>
      <c r="H56" s="224"/>
      <c r="I56" s="225"/>
      <c r="J56" s="94"/>
      <c r="K56" s="94"/>
      <c r="L56" s="4"/>
      <c r="M56" s="4"/>
      <c r="N56" s="4"/>
      <c r="O56" s="4"/>
      <c r="P56" s="4"/>
      <c r="Q56" s="4"/>
      <c r="R56" s="4"/>
      <c r="S56" s="4"/>
      <c r="T56" s="4"/>
      <c r="U56" s="4"/>
    </row>
    <row r="57" spans="2:21" s="5" customFormat="1" ht="37.5" customHeight="1" x14ac:dyDescent="0.2">
      <c r="B57" s="93" t="s">
        <v>108</v>
      </c>
      <c r="C57" s="226" t="s">
        <v>150</v>
      </c>
      <c r="D57" s="227"/>
      <c r="E57" s="228" t="s">
        <v>109</v>
      </c>
      <c r="F57" s="228"/>
      <c r="G57" s="229" t="s">
        <v>151</v>
      </c>
      <c r="H57" s="229"/>
      <c r="I57" s="230"/>
      <c r="J57" s="98"/>
      <c r="K57" s="98"/>
      <c r="L57" s="4"/>
      <c r="M57" s="4"/>
      <c r="N57" s="4"/>
      <c r="O57" s="4"/>
      <c r="P57" s="4"/>
      <c r="Q57" s="4"/>
      <c r="R57" s="4"/>
      <c r="S57" s="4"/>
      <c r="T57" s="4"/>
      <c r="U57" s="4"/>
    </row>
    <row r="58" spans="2:21" s="5" customFormat="1" ht="37.5" customHeight="1" x14ac:dyDescent="0.2">
      <c r="B58" s="93" t="s">
        <v>110</v>
      </c>
      <c r="C58" s="231" t="s">
        <v>236</v>
      </c>
      <c r="D58" s="231"/>
      <c r="E58" s="232" t="s">
        <v>111</v>
      </c>
      <c r="F58" s="232"/>
      <c r="G58" s="229" t="s">
        <v>152</v>
      </c>
      <c r="H58" s="229"/>
      <c r="I58" s="230"/>
      <c r="J58" s="99"/>
      <c r="K58" s="99"/>
      <c r="L58" s="4"/>
      <c r="M58" s="4"/>
      <c r="N58" s="4"/>
      <c r="O58" s="4"/>
      <c r="P58" s="4"/>
      <c r="Q58" s="4"/>
      <c r="R58" s="4"/>
      <c r="S58" s="4"/>
      <c r="T58" s="4"/>
      <c r="U58" s="4"/>
    </row>
    <row r="59" spans="2:21" s="5" customFormat="1" ht="34.5" customHeight="1" x14ac:dyDescent="0.2">
      <c r="B59" s="93" t="s">
        <v>112</v>
      </c>
      <c r="C59" s="231"/>
      <c r="D59" s="231"/>
      <c r="E59" s="233" t="s">
        <v>113</v>
      </c>
      <c r="F59" s="234"/>
      <c r="G59" s="237"/>
      <c r="H59" s="238"/>
      <c r="I59" s="239"/>
      <c r="J59" s="99"/>
      <c r="K59" s="99"/>
      <c r="L59" s="4"/>
      <c r="M59" s="4"/>
      <c r="N59" s="4"/>
      <c r="O59" s="4"/>
      <c r="P59" s="4"/>
      <c r="Q59" s="4"/>
      <c r="R59" s="4"/>
      <c r="S59" s="4"/>
      <c r="T59" s="4"/>
      <c r="U59" s="4"/>
    </row>
    <row r="60" spans="2:21" s="5" customFormat="1" ht="30.75" customHeight="1" thickBot="1" x14ac:dyDescent="0.25">
      <c r="B60" s="100" t="s">
        <v>114</v>
      </c>
      <c r="C60" s="243"/>
      <c r="D60" s="243"/>
      <c r="E60" s="235"/>
      <c r="F60" s="236"/>
      <c r="G60" s="240"/>
      <c r="H60" s="241"/>
      <c r="I60" s="242"/>
      <c r="J60" s="99"/>
      <c r="K60" s="99"/>
      <c r="L60" s="4"/>
      <c r="M60" s="4"/>
      <c r="N60" s="4"/>
      <c r="O60" s="4"/>
      <c r="P60" s="4"/>
      <c r="Q60" s="4"/>
      <c r="R60" s="4"/>
      <c r="S60" s="4"/>
      <c r="T60" s="4"/>
      <c r="U60" s="4"/>
    </row>
    <row r="61" spans="2:21" x14ac:dyDescent="0.2">
      <c r="B61" s="24"/>
      <c r="C61" s="25"/>
      <c r="D61" s="25"/>
      <c r="E61" s="26"/>
      <c r="F61" s="26"/>
      <c r="G61" s="27"/>
      <c r="H61" s="28"/>
      <c r="I61" s="25"/>
      <c r="J61" s="101"/>
      <c r="K61" s="101"/>
    </row>
    <row r="62" spans="2:21" x14ac:dyDescent="0.2">
      <c r="B62" s="24"/>
      <c r="C62" s="25"/>
      <c r="D62" s="25"/>
      <c r="E62" s="26"/>
      <c r="F62" s="26"/>
      <c r="G62" s="27"/>
      <c r="H62" s="28"/>
      <c r="I62" s="25"/>
      <c r="J62" s="101"/>
      <c r="K62" s="101"/>
    </row>
    <row r="63" spans="2:21" x14ac:dyDescent="0.2">
      <c r="B63" s="24"/>
      <c r="C63" s="25"/>
      <c r="D63" s="25"/>
      <c r="E63" s="26"/>
      <c r="F63" s="26"/>
      <c r="G63" s="27"/>
      <c r="H63" s="28"/>
      <c r="I63" s="25"/>
      <c r="J63" s="101"/>
      <c r="K63" s="101"/>
    </row>
    <row r="64" spans="2:21" x14ac:dyDescent="0.2">
      <c r="B64" s="24"/>
      <c r="C64" s="25"/>
      <c r="D64" s="25"/>
      <c r="E64" s="26"/>
      <c r="F64" s="26"/>
      <c r="G64" s="27"/>
      <c r="H64" s="28"/>
      <c r="I64" s="25"/>
      <c r="J64" s="101"/>
      <c r="K64" s="101"/>
    </row>
    <row r="65" spans="2:11" x14ac:dyDescent="0.2">
      <c r="B65" s="24"/>
      <c r="C65" s="25"/>
      <c r="D65" s="25"/>
      <c r="E65" s="26"/>
      <c r="F65" s="26"/>
      <c r="G65" s="27"/>
      <c r="H65" s="28"/>
      <c r="I65" s="25"/>
      <c r="J65" s="101"/>
      <c r="K65" s="101"/>
    </row>
  </sheetData>
  <mergeCells count="101">
    <mergeCell ref="B6:I6"/>
    <mergeCell ref="B7:I7"/>
    <mergeCell ref="B8:I8"/>
    <mergeCell ref="D9:E9"/>
    <mergeCell ref="F9:I9"/>
    <mergeCell ref="D10:E10"/>
    <mergeCell ref="F10:G10"/>
    <mergeCell ref="C15:F15"/>
    <mergeCell ref="H15:I15"/>
    <mergeCell ref="C16:F16"/>
    <mergeCell ref="H16:I16"/>
    <mergeCell ref="C17:I17"/>
    <mergeCell ref="C18:I18"/>
    <mergeCell ref="C11:F11"/>
    <mergeCell ref="H11:I11"/>
    <mergeCell ref="C12:F12"/>
    <mergeCell ref="H12:I12"/>
    <mergeCell ref="C13:I13"/>
    <mergeCell ref="C14:I14"/>
    <mergeCell ref="C23:E23"/>
    <mergeCell ref="F23:I23"/>
    <mergeCell ref="C24:E24"/>
    <mergeCell ref="F24:I24"/>
    <mergeCell ref="C25:E25"/>
    <mergeCell ref="G25:I25"/>
    <mergeCell ref="C19:I19"/>
    <mergeCell ref="C20:I20"/>
    <mergeCell ref="B21:B22"/>
    <mergeCell ref="C21:E21"/>
    <mergeCell ref="F21:I21"/>
    <mergeCell ref="C22:E22"/>
    <mergeCell ref="F22:I22"/>
    <mergeCell ref="C26:E26"/>
    <mergeCell ref="G26:I26"/>
    <mergeCell ref="C27:E27"/>
    <mergeCell ref="G27:I27"/>
    <mergeCell ref="B28:I28"/>
    <mergeCell ref="C30:C32"/>
    <mergeCell ref="D30:D32"/>
    <mergeCell ref="E30:E32"/>
    <mergeCell ref="F30:F32"/>
    <mergeCell ref="G30:G32"/>
    <mergeCell ref="H30:H32"/>
    <mergeCell ref="I30:I32"/>
    <mergeCell ref="I36:I38"/>
    <mergeCell ref="J36:J38"/>
    <mergeCell ref="J39:J41"/>
    <mergeCell ref="J30:J32"/>
    <mergeCell ref="C33:C35"/>
    <mergeCell ref="D33:D35"/>
    <mergeCell ref="E33:E35"/>
    <mergeCell ref="F33:F35"/>
    <mergeCell ref="G33:G35"/>
    <mergeCell ref="H33:H35"/>
    <mergeCell ref="I33:I35"/>
    <mergeCell ref="J33:J35"/>
    <mergeCell ref="E39:E41"/>
    <mergeCell ref="F39:F41"/>
    <mergeCell ref="G39:G41"/>
    <mergeCell ref="H39:H41"/>
    <mergeCell ref="C36:C38"/>
    <mergeCell ref="D36:D38"/>
    <mergeCell ref="E36:E38"/>
    <mergeCell ref="F36:F38"/>
    <mergeCell ref="G36:G38"/>
    <mergeCell ref="H36:H38"/>
    <mergeCell ref="C59:D59"/>
    <mergeCell ref="E59:F60"/>
    <mergeCell ref="G59:I60"/>
    <mergeCell ref="C60:D60"/>
    <mergeCell ref="D55:F55"/>
    <mergeCell ref="G55:I55"/>
    <mergeCell ref="D56:F56"/>
    <mergeCell ref="G56:I56"/>
    <mergeCell ref="C57:D57"/>
    <mergeCell ref="E57:F57"/>
    <mergeCell ref="G57:I57"/>
    <mergeCell ref="B2:B5"/>
    <mergeCell ref="C2:I2"/>
    <mergeCell ref="C3:I3"/>
    <mergeCell ref="C4:I4"/>
    <mergeCell ref="C5:F5"/>
    <mergeCell ref="G5:I5"/>
    <mergeCell ref="C58:D58"/>
    <mergeCell ref="E58:F58"/>
    <mergeCell ref="G58:I58"/>
    <mergeCell ref="C50:I50"/>
    <mergeCell ref="C51:I51"/>
    <mergeCell ref="B52:I52"/>
    <mergeCell ref="B53:B54"/>
    <mergeCell ref="D53:F53"/>
    <mergeCell ref="G53:I53"/>
    <mergeCell ref="D54:F54"/>
    <mergeCell ref="G54:I54"/>
    <mergeCell ref="I39:I41"/>
    <mergeCell ref="C42:I42"/>
    <mergeCell ref="B43:I43"/>
    <mergeCell ref="B44:I48"/>
    <mergeCell ref="C49:I49"/>
    <mergeCell ref="C39:C41"/>
    <mergeCell ref="D39:D41"/>
  </mergeCells>
  <dataValidations disablePrompts="1" count="8">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$M$15:$M$18</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H15:J15 JD15:JF15 SZ15:TB15 ACV15:ACX15 AMR15:AMT15 AWN15:AWP15 BGJ15:BGL15 BQF15:BQH15 CAB15:CAD15 CJX15:CJZ15 CTT15:CTV15 DDP15:DDR15 DNL15:DNN15 DXH15:DXJ15 EHD15:EHF15 EQZ15:ERB15 FAV15:FAX15 FKR15:FKT15 FUN15:FUP15 GEJ15:GEL15 GOF15:GOH15 GYB15:GYD15 HHX15:HHZ15 HRT15:HRV15 IBP15:IBR15 ILL15:ILN15 IVH15:IVJ15 JFD15:JFF15 JOZ15:JPB15 JYV15:JYX15 KIR15:KIT15 KSN15:KSP15 LCJ15:LCL15 LMF15:LMH15 LWB15:LWD15 MFX15:MFZ15 MPT15:MPV15 MZP15:MZR15 NJL15:NJN15 NTH15:NTJ15 ODD15:ODF15 OMZ15:ONB15 OWV15:OWX15 PGR15:PGT15 PQN15:PQP15 QAJ15:QAL15 QKF15:QKH15 QUB15:QUD15 RDX15:RDZ15 RNT15:RNV15 RXP15:RXR15 SHL15:SHN15 SRH15:SRJ15 TBD15:TBF15 TKZ15:TLB15 TUV15:TUX15 UER15:UET15 UON15:UOP15 UYJ15:UYL15 VIF15:VIH15 VSB15:VSD15 WBX15:WBZ15 WLT15:WLV15 WVP15:WVR15 H65551:J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H131087:J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H196623:J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H262159:J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H327695:J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H393231:J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H458767:J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H524303:J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H589839:J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H655375:J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H720911:J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H786447:J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H851983:J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H917519:J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H983055:J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formula1>M20:M22</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s>
  <pageMargins left="0.35433070866141736" right="0.35433070866141736" top="0.55118110236220474" bottom="0.55118110236220474" header="0.31496062992125984" footer="0.31496062992125984"/>
  <pageSetup scale="55" orientation="portrait" r:id="rId1"/>
  <rowBreaks count="1" manualBreakCount="1">
    <brk id="41" max="8" man="1"/>
  </rowBreaks>
  <colBreaks count="1" manualBreakCount="1">
    <brk id="9" max="57"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2"/>
  <sheetViews>
    <sheetView topLeftCell="A4" workbookViewId="0">
      <selection activeCell="F23" sqref="F23"/>
    </sheetView>
  </sheetViews>
  <sheetFormatPr baseColWidth="10" defaultRowHeight="15" x14ac:dyDescent="0.25"/>
  <cols>
    <col min="1" max="1" width="1.28515625" customWidth="1"/>
    <col min="2" max="2" width="30.28515625" style="135" customWidth="1"/>
    <col min="3" max="3" width="31.28515625" customWidth="1"/>
    <col min="4" max="4" width="19.5703125" customWidth="1"/>
    <col min="5" max="5" width="5.85546875" customWidth="1"/>
    <col min="6" max="6" width="32.140625" customWidth="1"/>
    <col min="7" max="7" width="19.140625" customWidth="1"/>
    <col min="8" max="8" width="16.140625" customWidth="1"/>
    <col min="9" max="9" width="16.28515625" customWidth="1"/>
    <col min="10" max="10" width="15.7109375" customWidth="1"/>
    <col min="11" max="11" width="47.1406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60"/>
      <c r="B1" s="336"/>
      <c r="C1" s="339" t="s">
        <v>230</v>
      </c>
      <c r="D1" s="340"/>
      <c r="E1" s="340"/>
      <c r="F1" s="340"/>
      <c r="G1" s="340"/>
      <c r="H1" s="340"/>
      <c r="I1" s="340"/>
      <c r="J1" s="341"/>
      <c r="K1" s="160"/>
      <c r="L1" s="160"/>
      <c r="M1" s="160"/>
      <c r="N1" s="160"/>
      <c r="O1" s="160"/>
      <c r="P1" s="160"/>
      <c r="Q1" s="160"/>
      <c r="R1" s="160"/>
      <c r="S1" s="160"/>
    </row>
    <row r="2" spans="1:19" ht="26.25" customHeight="1" thickBot="1" x14ac:dyDescent="0.3">
      <c r="A2" s="160"/>
      <c r="B2" s="337"/>
      <c r="C2" s="342" t="s">
        <v>1</v>
      </c>
      <c r="D2" s="343"/>
      <c r="E2" s="343"/>
      <c r="F2" s="343"/>
      <c r="G2" s="343"/>
      <c r="H2" s="343"/>
      <c r="I2" s="343"/>
      <c r="J2" s="344"/>
      <c r="K2" s="160"/>
      <c r="L2" s="160"/>
      <c r="M2" s="160"/>
      <c r="N2" s="160"/>
      <c r="O2" s="160"/>
      <c r="P2" s="160"/>
      <c r="Q2" s="160"/>
      <c r="R2" s="160"/>
      <c r="S2" s="160"/>
    </row>
    <row r="3" spans="1:19" ht="26.25" customHeight="1" thickBot="1" x14ac:dyDescent="0.3">
      <c r="A3" s="160"/>
      <c r="B3" s="337"/>
      <c r="C3" s="342" t="s">
        <v>163</v>
      </c>
      <c r="D3" s="343"/>
      <c r="E3" s="343"/>
      <c r="F3" s="343"/>
      <c r="G3" s="343"/>
      <c r="H3" s="343"/>
      <c r="I3" s="343"/>
      <c r="J3" s="344"/>
      <c r="K3" s="160"/>
      <c r="L3" s="160"/>
      <c r="M3" s="160"/>
      <c r="N3" s="160"/>
      <c r="O3" s="160"/>
      <c r="P3" s="160"/>
      <c r="Q3" s="160"/>
      <c r="R3" s="160"/>
      <c r="S3" s="160"/>
    </row>
    <row r="4" spans="1:19" ht="26.25" customHeight="1" thickBot="1" x14ac:dyDescent="0.3">
      <c r="A4" s="160"/>
      <c r="B4" s="338"/>
      <c r="C4" s="342" t="s">
        <v>211</v>
      </c>
      <c r="D4" s="343"/>
      <c r="E4" s="343"/>
      <c r="F4" s="343"/>
      <c r="G4" s="343"/>
      <c r="H4" s="345" t="s">
        <v>210</v>
      </c>
      <c r="I4" s="346"/>
      <c r="J4" s="347"/>
      <c r="K4" s="160"/>
      <c r="L4" s="160"/>
      <c r="M4" s="160"/>
      <c r="N4" s="160"/>
      <c r="O4" s="160"/>
      <c r="P4" s="160"/>
      <c r="Q4" s="160"/>
      <c r="R4" s="160"/>
      <c r="S4" s="160"/>
    </row>
    <row r="5" spans="1:19" ht="30.75" customHeight="1" thickBot="1" x14ac:dyDescent="0.3">
      <c r="B5" s="113"/>
      <c r="C5" s="114"/>
      <c r="D5" s="114"/>
      <c r="E5" s="114"/>
      <c r="F5" s="114"/>
      <c r="G5" s="114"/>
      <c r="H5" s="114"/>
      <c r="I5" s="114"/>
      <c r="J5" s="115"/>
    </row>
    <row r="6" spans="1:19" ht="36.75" thickBot="1" x14ac:dyDescent="0.3">
      <c r="B6" s="116" t="s">
        <v>164</v>
      </c>
      <c r="C6" s="352" t="s">
        <v>192</v>
      </c>
      <c r="D6" s="353"/>
      <c r="E6" s="354"/>
      <c r="F6" s="117"/>
      <c r="G6" s="114"/>
      <c r="H6" s="114"/>
      <c r="I6" s="114"/>
      <c r="J6" s="115"/>
    </row>
    <row r="7" spans="1:19" ht="21.75" customHeight="1" thickBot="1" x14ac:dyDescent="0.3">
      <c r="B7" s="118" t="s">
        <v>116</v>
      </c>
      <c r="C7" s="355" t="s">
        <v>190</v>
      </c>
      <c r="D7" s="356"/>
      <c r="E7" s="357"/>
      <c r="F7" s="117"/>
      <c r="G7" s="114"/>
      <c r="H7" s="114"/>
      <c r="I7" s="114"/>
      <c r="J7" s="115"/>
    </row>
    <row r="8" spans="1:19" ht="24" customHeight="1" thickBot="1" x14ac:dyDescent="0.3">
      <c r="B8" s="118" t="s">
        <v>165</v>
      </c>
      <c r="C8" s="358" t="s">
        <v>193</v>
      </c>
      <c r="D8" s="359"/>
      <c r="E8" s="360"/>
      <c r="F8" s="119"/>
      <c r="G8" s="114"/>
      <c r="H8" s="114"/>
      <c r="I8" s="114"/>
      <c r="J8" s="115"/>
    </row>
    <row r="9" spans="1:19" ht="19.5" customHeight="1" thickBot="1" x14ac:dyDescent="0.3">
      <c r="B9" s="118" t="s">
        <v>166</v>
      </c>
      <c r="C9" s="361" t="s">
        <v>167</v>
      </c>
      <c r="D9" s="362"/>
      <c r="E9" s="363"/>
      <c r="F9" s="117"/>
      <c r="G9" s="114"/>
      <c r="H9" s="114"/>
      <c r="I9" s="114"/>
      <c r="J9" s="115"/>
    </row>
    <row r="10" spans="1:19" ht="79.150000000000006" customHeight="1" thickBot="1" x14ac:dyDescent="0.3">
      <c r="B10" s="118" t="s">
        <v>168</v>
      </c>
      <c r="C10" s="364" t="str">
        <f>+'HV 2'!F9</f>
        <v>2. Proferir el 60% de los actos administrativos que en derecho correspondan respecto de los informes de infracción de transporte, quejas, reportes, visitas administrativas y/o chequeos documentales que sean de competencia de la Subdirección de Control e Investigaciones al Transporte Público.</v>
      </c>
      <c r="D10" s="365"/>
      <c r="E10" s="366"/>
      <c r="F10" s="117"/>
      <c r="G10" s="114"/>
      <c r="H10" s="114"/>
      <c r="I10" s="114"/>
      <c r="J10" s="115"/>
    </row>
    <row r="12" spans="1:19" x14ac:dyDescent="0.25">
      <c r="B12" s="367" t="s">
        <v>183</v>
      </c>
      <c r="C12" s="368"/>
      <c r="D12" s="368"/>
      <c r="E12" s="368"/>
      <c r="F12" s="368"/>
      <c r="G12" s="368"/>
      <c r="H12" s="369"/>
      <c r="I12" s="348" t="s">
        <v>169</v>
      </c>
      <c r="J12" s="349"/>
      <c r="K12" s="349"/>
    </row>
    <row r="13" spans="1:19" s="122" customFormat="1" ht="45" x14ac:dyDescent="0.25">
      <c r="B13" s="120" t="s">
        <v>170</v>
      </c>
      <c r="C13" s="120" t="s">
        <v>171</v>
      </c>
      <c r="D13" s="120" t="s">
        <v>172</v>
      </c>
      <c r="E13" s="120" t="s">
        <v>173</v>
      </c>
      <c r="F13" s="120" t="s">
        <v>174</v>
      </c>
      <c r="G13" s="120" t="s">
        <v>175</v>
      </c>
      <c r="H13" s="120" t="s">
        <v>176</v>
      </c>
      <c r="I13" s="121" t="s">
        <v>177</v>
      </c>
      <c r="J13" s="121" t="s">
        <v>178</v>
      </c>
      <c r="K13" s="121" t="s">
        <v>179</v>
      </c>
    </row>
    <row r="14" spans="1:19" ht="125.25" customHeight="1" x14ac:dyDescent="0.25">
      <c r="B14" s="137">
        <v>1</v>
      </c>
      <c r="C14" s="140" t="s">
        <v>234</v>
      </c>
      <c r="D14" s="139" t="s">
        <v>181</v>
      </c>
      <c r="E14" s="123">
        <v>1</v>
      </c>
      <c r="F14" s="124" t="s">
        <v>11</v>
      </c>
      <c r="G14" s="125" t="s">
        <v>181</v>
      </c>
      <c r="H14" s="126">
        <v>43800</v>
      </c>
      <c r="I14" s="125" t="s">
        <v>181</v>
      </c>
      <c r="J14" s="127">
        <v>43617</v>
      </c>
      <c r="K14" s="128" t="s">
        <v>250</v>
      </c>
    </row>
    <row r="15" spans="1:19" ht="15" customHeight="1" x14ac:dyDescent="0.25">
      <c r="B15" s="350" t="s">
        <v>182</v>
      </c>
      <c r="C15" s="351"/>
      <c r="D15" s="129">
        <f>SUM(D11:D14)</f>
        <v>0</v>
      </c>
      <c r="E15" s="130">
        <f>SUM(E14:E14)</f>
        <v>1</v>
      </c>
      <c r="F15" s="131"/>
      <c r="G15" s="129">
        <f>SUM(G11:G14)</f>
        <v>0</v>
      </c>
      <c r="H15" s="132"/>
      <c r="I15" s="133">
        <f>+SUM(I14:I14)</f>
        <v>0</v>
      </c>
      <c r="J15" s="134"/>
      <c r="K15" s="134"/>
    </row>
    <row r="17" spans="8:9" x14ac:dyDescent="0.25">
      <c r="H17" s="136"/>
    </row>
    <row r="18" spans="8:9" x14ac:dyDescent="0.25">
      <c r="H18" s="136"/>
      <c r="I18" s="136"/>
    </row>
    <row r="19" spans="8:9" x14ac:dyDescent="0.25">
      <c r="H19" s="136"/>
    </row>
    <row r="20" spans="8:9" x14ac:dyDescent="0.25">
      <c r="H20" s="136"/>
    </row>
    <row r="21" spans="8:9" x14ac:dyDescent="0.25">
      <c r="H21" s="136"/>
    </row>
    <row r="22" spans="8:9" x14ac:dyDescent="0.25">
      <c r="H22" s="136"/>
    </row>
  </sheetData>
  <mergeCells count="14">
    <mergeCell ref="I12:K12"/>
    <mergeCell ref="B15:C15"/>
    <mergeCell ref="C6:E6"/>
    <mergeCell ref="C7:E7"/>
    <mergeCell ref="C8:E8"/>
    <mergeCell ref="C9:E9"/>
    <mergeCell ref="C10:E10"/>
    <mergeCell ref="B12:H12"/>
    <mergeCell ref="B1:B4"/>
    <mergeCell ref="C1:J1"/>
    <mergeCell ref="C2:J2"/>
    <mergeCell ref="C3:J3"/>
    <mergeCell ref="C4:G4"/>
    <mergeCell ref="H4:J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5"/>
  <sheetViews>
    <sheetView zoomScale="80" zoomScaleNormal="80" zoomScaleSheetLayoutView="80" workbookViewId="0">
      <selection activeCell="J33" sqref="J33:J35"/>
    </sheetView>
  </sheetViews>
  <sheetFormatPr baseColWidth="10" defaultRowHeight="12.75" x14ac:dyDescent="0.2"/>
  <cols>
    <col min="1" max="1" width="1.42578125"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2" style="3" customWidth="1"/>
    <col min="8" max="8" width="20.5703125" style="2" customWidth="1"/>
    <col min="9" max="9" width="22.42578125" style="2" customWidth="1"/>
    <col min="10" max="11" width="22.42578125" style="56" customWidth="1"/>
    <col min="12" max="21" width="11.42578125" style="4"/>
    <col min="22" max="24" width="11.42578125" style="5"/>
    <col min="25" max="256" width="11.42578125" style="2"/>
    <col min="257" max="257" width="0" style="2" hidden="1"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2" style="2" customWidth="1"/>
    <col min="264" max="264" width="20.5703125" style="2" customWidth="1"/>
    <col min="265" max="267" width="22.42578125" style="2" customWidth="1"/>
    <col min="268" max="512" width="11.42578125" style="2"/>
    <col min="513" max="513" width="0" style="2" hidden="1"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2" style="2" customWidth="1"/>
    <col min="520" max="520" width="20.5703125" style="2" customWidth="1"/>
    <col min="521" max="523" width="22.42578125" style="2" customWidth="1"/>
    <col min="524" max="768" width="11.42578125" style="2"/>
    <col min="769" max="769" width="0" style="2" hidden="1"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2" style="2" customWidth="1"/>
    <col min="776" max="776" width="20.5703125" style="2" customWidth="1"/>
    <col min="777" max="779" width="22.42578125" style="2" customWidth="1"/>
    <col min="780" max="1024" width="11.42578125" style="2"/>
    <col min="1025" max="1025" width="0" style="2" hidden="1"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2" style="2" customWidth="1"/>
    <col min="1032" max="1032" width="20.5703125" style="2" customWidth="1"/>
    <col min="1033" max="1035" width="22.42578125" style="2" customWidth="1"/>
    <col min="1036" max="1280" width="11.42578125" style="2"/>
    <col min="1281" max="1281" width="0" style="2" hidden="1"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2" style="2" customWidth="1"/>
    <col min="1288" max="1288" width="20.5703125" style="2" customWidth="1"/>
    <col min="1289" max="1291" width="22.42578125" style="2" customWidth="1"/>
    <col min="1292" max="1536" width="11.42578125" style="2"/>
    <col min="1537" max="1537" width="0" style="2" hidden="1"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2" style="2" customWidth="1"/>
    <col min="1544" max="1544" width="20.5703125" style="2" customWidth="1"/>
    <col min="1545" max="1547" width="22.42578125" style="2" customWidth="1"/>
    <col min="1548" max="1792" width="11.42578125" style="2"/>
    <col min="1793" max="1793" width="0" style="2" hidden="1"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2" style="2" customWidth="1"/>
    <col min="1800" max="1800" width="20.5703125" style="2" customWidth="1"/>
    <col min="1801" max="1803" width="22.42578125" style="2" customWidth="1"/>
    <col min="1804" max="2048" width="11.42578125" style="2"/>
    <col min="2049" max="2049" width="0" style="2" hidden="1"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2" style="2" customWidth="1"/>
    <col min="2056" max="2056" width="20.5703125" style="2" customWidth="1"/>
    <col min="2057" max="2059" width="22.42578125" style="2" customWidth="1"/>
    <col min="2060" max="2304" width="11.42578125" style="2"/>
    <col min="2305" max="2305" width="0" style="2" hidden="1"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2" style="2" customWidth="1"/>
    <col min="2312" max="2312" width="20.5703125" style="2" customWidth="1"/>
    <col min="2313" max="2315" width="22.42578125" style="2" customWidth="1"/>
    <col min="2316" max="2560" width="11.42578125" style="2"/>
    <col min="2561" max="2561" width="0" style="2" hidden="1"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2" style="2" customWidth="1"/>
    <col min="2568" max="2568" width="20.5703125" style="2" customWidth="1"/>
    <col min="2569" max="2571" width="22.42578125" style="2" customWidth="1"/>
    <col min="2572" max="2816" width="11.42578125" style="2"/>
    <col min="2817" max="2817" width="0" style="2" hidden="1"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2" style="2" customWidth="1"/>
    <col min="2824" max="2824" width="20.5703125" style="2" customWidth="1"/>
    <col min="2825" max="2827" width="22.42578125" style="2" customWidth="1"/>
    <col min="2828" max="3072" width="11.42578125" style="2"/>
    <col min="3073" max="3073" width="0" style="2" hidden="1"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2" style="2" customWidth="1"/>
    <col min="3080" max="3080" width="20.5703125" style="2" customWidth="1"/>
    <col min="3081" max="3083" width="22.42578125" style="2" customWidth="1"/>
    <col min="3084" max="3328" width="11.42578125" style="2"/>
    <col min="3329" max="3329" width="0" style="2" hidden="1"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2" style="2" customWidth="1"/>
    <col min="3336" max="3336" width="20.5703125" style="2" customWidth="1"/>
    <col min="3337" max="3339" width="22.42578125" style="2" customWidth="1"/>
    <col min="3340" max="3584" width="11.42578125" style="2"/>
    <col min="3585" max="3585" width="0" style="2" hidden="1"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2" style="2" customWidth="1"/>
    <col min="3592" max="3592" width="20.5703125" style="2" customWidth="1"/>
    <col min="3593" max="3595" width="22.42578125" style="2" customWidth="1"/>
    <col min="3596" max="3840" width="11.42578125" style="2"/>
    <col min="3841" max="3841" width="0" style="2" hidden="1"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2" style="2" customWidth="1"/>
    <col min="3848" max="3848" width="20.5703125" style="2" customWidth="1"/>
    <col min="3849" max="3851" width="22.42578125" style="2" customWidth="1"/>
    <col min="3852" max="4096" width="11.42578125" style="2"/>
    <col min="4097" max="4097" width="0" style="2" hidden="1"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2" style="2" customWidth="1"/>
    <col min="4104" max="4104" width="20.5703125" style="2" customWidth="1"/>
    <col min="4105" max="4107" width="22.42578125" style="2" customWidth="1"/>
    <col min="4108" max="4352" width="11.42578125" style="2"/>
    <col min="4353" max="4353" width="0" style="2" hidden="1"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2" style="2" customWidth="1"/>
    <col min="4360" max="4360" width="20.5703125" style="2" customWidth="1"/>
    <col min="4361" max="4363" width="22.42578125" style="2" customWidth="1"/>
    <col min="4364" max="4608" width="11.42578125" style="2"/>
    <col min="4609" max="4609" width="0" style="2" hidden="1"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2" style="2" customWidth="1"/>
    <col min="4616" max="4616" width="20.5703125" style="2" customWidth="1"/>
    <col min="4617" max="4619" width="22.42578125" style="2" customWidth="1"/>
    <col min="4620" max="4864" width="11.42578125" style="2"/>
    <col min="4865" max="4865" width="0" style="2" hidden="1"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2" style="2" customWidth="1"/>
    <col min="4872" max="4872" width="20.5703125" style="2" customWidth="1"/>
    <col min="4873" max="4875" width="22.42578125" style="2" customWidth="1"/>
    <col min="4876" max="5120" width="11.42578125" style="2"/>
    <col min="5121" max="5121" width="0" style="2" hidden="1"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2" style="2" customWidth="1"/>
    <col min="5128" max="5128" width="20.5703125" style="2" customWidth="1"/>
    <col min="5129" max="5131" width="22.42578125" style="2" customWidth="1"/>
    <col min="5132" max="5376" width="11.42578125" style="2"/>
    <col min="5377" max="5377" width="0" style="2" hidden="1"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2" style="2" customWidth="1"/>
    <col min="5384" max="5384" width="20.5703125" style="2" customWidth="1"/>
    <col min="5385" max="5387" width="22.42578125" style="2" customWidth="1"/>
    <col min="5388" max="5632" width="11.42578125" style="2"/>
    <col min="5633" max="5633" width="0" style="2" hidden="1"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2" style="2" customWidth="1"/>
    <col min="5640" max="5640" width="20.5703125" style="2" customWidth="1"/>
    <col min="5641" max="5643" width="22.42578125" style="2" customWidth="1"/>
    <col min="5644" max="5888" width="11.42578125" style="2"/>
    <col min="5889" max="5889" width="0" style="2" hidden="1"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2" style="2" customWidth="1"/>
    <col min="5896" max="5896" width="20.5703125" style="2" customWidth="1"/>
    <col min="5897" max="5899" width="22.42578125" style="2" customWidth="1"/>
    <col min="5900" max="6144" width="11.42578125" style="2"/>
    <col min="6145" max="6145" width="0" style="2" hidden="1"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2" style="2" customWidth="1"/>
    <col min="6152" max="6152" width="20.5703125" style="2" customWidth="1"/>
    <col min="6153" max="6155" width="22.42578125" style="2" customWidth="1"/>
    <col min="6156" max="6400" width="11.42578125" style="2"/>
    <col min="6401" max="6401" width="0" style="2" hidden="1"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2" style="2" customWidth="1"/>
    <col min="6408" max="6408" width="20.5703125" style="2" customWidth="1"/>
    <col min="6409" max="6411" width="22.42578125" style="2" customWidth="1"/>
    <col min="6412" max="6656" width="11.42578125" style="2"/>
    <col min="6657" max="6657" width="0" style="2" hidden="1"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2" style="2" customWidth="1"/>
    <col min="6664" max="6664" width="20.5703125" style="2" customWidth="1"/>
    <col min="6665" max="6667" width="22.42578125" style="2" customWidth="1"/>
    <col min="6668" max="6912" width="11.42578125" style="2"/>
    <col min="6913" max="6913" width="0" style="2" hidden="1"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2" style="2" customWidth="1"/>
    <col min="6920" max="6920" width="20.5703125" style="2" customWidth="1"/>
    <col min="6921" max="6923" width="22.42578125" style="2" customWidth="1"/>
    <col min="6924" max="7168" width="11.42578125" style="2"/>
    <col min="7169" max="7169" width="0" style="2" hidden="1"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2" style="2" customWidth="1"/>
    <col min="7176" max="7176" width="20.5703125" style="2" customWidth="1"/>
    <col min="7177" max="7179" width="22.42578125" style="2" customWidth="1"/>
    <col min="7180" max="7424" width="11.42578125" style="2"/>
    <col min="7425" max="7425" width="0" style="2" hidden="1"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2" style="2" customWidth="1"/>
    <col min="7432" max="7432" width="20.5703125" style="2" customWidth="1"/>
    <col min="7433" max="7435" width="22.42578125" style="2" customWidth="1"/>
    <col min="7436" max="7680" width="11.42578125" style="2"/>
    <col min="7681" max="7681" width="0" style="2" hidden="1"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2" style="2" customWidth="1"/>
    <col min="7688" max="7688" width="20.5703125" style="2" customWidth="1"/>
    <col min="7689" max="7691" width="22.42578125" style="2" customWidth="1"/>
    <col min="7692" max="7936" width="11.42578125" style="2"/>
    <col min="7937" max="7937" width="0" style="2" hidden="1"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2" style="2" customWidth="1"/>
    <col min="7944" max="7944" width="20.5703125" style="2" customWidth="1"/>
    <col min="7945" max="7947" width="22.42578125" style="2" customWidth="1"/>
    <col min="7948" max="8192" width="11.42578125" style="2"/>
    <col min="8193" max="8193" width="0" style="2" hidden="1"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2" style="2" customWidth="1"/>
    <col min="8200" max="8200" width="20.5703125" style="2" customWidth="1"/>
    <col min="8201" max="8203" width="22.42578125" style="2" customWidth="1"/>
    <col min="8204" max="8448" width="11.42578125" style="2"/>
    <col min="8449" max="8449" width="0" style="2" hidden="1"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2" style="2" customWidth="1"/>
    <col min="8456" max="8456" width="20.5703125" style="2" customWidth="1"/>
    <col min="8457" max="8459" width="22.42578125" style="2" customWidth="1"/>
    <col min="8460" max="8704" width="11.42578125" style="2"/>
    <col min="8705" max="8705" width="0" style="2" hidden="1"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2" style="2" customWidth="1"/>
    <col min="8712" max="8712" width="20.5703125" style="2" customWidth="1"/>
    <col min="8713" max="8715" width="22.42578125" style="2" customWidth="1"/>
    <col min="8716" max="8960" width="11.42578125" style="2"/>
    <col min="8961" max="8961" width="0" style="2" hidden="1"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2" style="2" customWidth="1"/>
    <col min="8968" max="8968" width="20.5703125" style="2" customWidth="1"/>
    <col min="8969" max="8971" width="22.42578125" style="2" customWidth="1"/>
    <col min="8972" max="9216" width="11.42578125" style="2"/>
    <col min="9217" max="9217" width="0" style="2" hidden="1"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2" style="2" customWidth="1"/>
    <col min="9224" max="9224" width="20.5703125" style="2" customWidth="1"/>
    <col min="9225" max="9227" width="22.42578125" style="2" customWidth="1"/>
    <col min="9228" max="9472" width="11.42578125" style="2"/>
    <col min="9473" max="9473" width="0" style="2" hidden="1"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2" style="2" customWidth="1"/>
    <col min="9480" max="9480" width="20.5703125" style="2" customWidth="1"/>
    <col min="9481" max="9483" width="22.42578125" style="2" customWidth="1"/>
    <col min="9484" max="9728" width="11.42578125" style="2"/>
    <col min="9729" max="9729" width="0" style="2" hidden="1"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2" style="2" customWidth="1"/>
    <col min="9736" max="9736" width="20.5703125" style="2" customWidth="1"/>
    <col min="9737" max="9739" width="22.42578125" style="2" customWidth="1"/>
    <col min="9740" max="9984" width="11.42578125" style="2"/>
    <col min="9985" max="9985" width="0" style="2" hidden="1"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2" style="2" customWidth="1"/>
    <col min="9992" max="9992" width="20.5703125" style="2" customWidth="1"/>
    <col min="9993" max="9995" width="22.42578125" style="2" customWidth="1"/>
    <col min="9996" max="10240" width="11.42578125" style="2"/>
    <col min="10241" max="10241" width="0" style="2" hidden="1"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2" style="2" customWidth="1"/>
    <col min="10248" max="10248" width="20.5703125" style="2" customWidth="1"/>
    <col min="10249" max="10251" width="22.42578125" style="2" customWidth="1"/>
    <col min="10252" max="10496" width="11.42578125" style="2"/>
    <col min="10497" max="10497" width="0" style="2" hidden="1"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2" style="2" customWidth="1"/>
    <col min="10504" max="10504" width="20.5703125" style="2" customWidth="1"/>
    <col min="10505" max="10507" width="22.42578125" style="2" customWidth="1"/>
    <col min="10508" max="10752" width="11.42578125" style="2"/>
    <col min="10753" max="10753" width="0" style="2" hidden="1"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2" style="2" customWidth="1"/>
    <col min="10760" max="10760" width="20.5703125" style="2" customWidth="1"/>
    <col min="10761" max="10763" width="22.42578125" style="2" customWidth="1"/>
    <col min="10764" max="11008" width="11.42578125" style="2"/>
    <col min="11009" max="11009" width="0" style="2" hidden="1"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2" style="2" customWidth="1"/>
    <col min="11016" max="11016" width="20.5703125" style="2" customWidth="1"/>
    <col min="11017" max="11019" width="22.42578125" style="2" customWidth="1"/>
    <col min="11020" max="11264" width="11.42578125" style="2"/>
    <col min="11265" max="11265" width="0" style="2" hidden="1"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2" style="2" customWidth="1"/>
    <col min="11272" max="11272" width="20.5703125" style="2" customWidth="1"/>
    <col min="11273" max="11275" width="22.42578125" style="2" customWidth="1"/>
    <col min="11276" max="11520" width="11.42578125" style="2"/>
    <col min="11521" max="11521" width="0" style="2" hidden="1"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2" style="2" customWidth="1"/>
    <col min="11528" max="11528" width="20.5703125" style="2" customWidth="1"/>
    <col min="11529" max="11531" width="22.42578125" style="2" customWidth="1"/>
    <col min="11532" max="11776" width="11.42578125" style="2"/>
    <col min="11777" max="11777" width="0" style="2" hidden="1"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2" style="2" customWidth="1"/>
    <col min="11784" max="11784" width="20.5703125" style="2" customWidth="1"/>
    <col min="11785" max="11787" width="22.42578125" style="2" customWidth="1"/>
    <col min="11788" max="12032" width="11.42578125" style="2"/>
    <col min="12033" max="12033" width="0" style="2" hidden="1"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2" style="2" customWidth="1"/>
    <col min="12040" max="12040" width="20.5703125" style="2" customWidth="1"/>
    <col min="12041" max="12043" width="22.42578125" style="2" customWidth="1"/>
    <col min="12044" max="12288" width="11.42578125" style="2"/>
    <col min="12289" max="12289" width="0" style="2" hidden="1"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2" style="2" customWidth="1"/>
    <col min="12296" max="12296" width="20.5703125" style="2" customWidth="1"/>
    <col min="12297" max="12299" width="22.42578125" style="2" customWidth="1"/>
    <col min="12300" max="12544" width="11.42578125" style="2"/>
    <col min="12545" max="12545" width="0" style="2" hidden="1"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2" style="2" customWidth="1"/>
    <col min="12552" max="12552" width="20.5703125" style="2" customWidth="1"/>
    <col min="12553" max="12555" width="22.42578125" style="2" customWidth="1"/>
    <col min="12556" max="12800" width="11.42578125" style="2"/>
    <col min="12801" max="12801" width="0" style="2" hidden="1"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2" style="2" customWidth="1"/>
    <col min="12808" max="12808" width="20.5703125" style="2" customWidth="1"/>
    <col min="12809" max="12811" width="22.42578125" style="2" customWidth="1"/>
    <col min="12812" max="13056" width="11.42578125" style="2"/>
    <col min="13057" max="13057" width="0" style="2" hidden="1"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2" style="2" customWidth="1"/>
    <col min="13064" max="13064" width="20.5703125" style="2" customWidth="1"/>
    <col min="13065" max="13067" width="22.42578125" style="2" customWidth="1"/>
    <col min="13068" max="13312" width="11.42578125" style="2"/>
    <col min="13313" max="13313" width="0" style="2" hidden="1"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2" style="2" customWidth="1"/>
    <col min="13320" max="13320" width="20.5703125" style="2" customWidth="1"/>
    <col min="13321" max="13323" width="22.42578125" style="2" customWidth="1"/>
    <col min="13324" max="13568" width="11.42578125" style="2"/>
    <col min="13569" max="13569" width="0" style="2" hidden="1"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2" style="2" customWidth="1"/>
    <col min="13576" max="13576" width="20.5703125" style="2" customWidth="1"/>
    <col min="13577" max="13579" width="22.42578125" style="2" customWidth="1"/>
    <col min="13580" max="13824" width="11.42578125" style="2"/>
    <col min="13825" max="13825" width="0" style="2" hidden="1"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2" style="2" customWidth="1"/>
    <col min="13832" max="13832" width="20.5703125" style="2" customWidth="1"/>
    <col min="13833" max="13835" width="22.42578125" style="2" customWidth="1"/>
    <col min="13836" max="14080" width="11.42578125" style="2"/>
    <col min="14081" max="14081" width="0" style="2" hidden="1"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2" style="2" customWidth="1"/>
    <col min="14088" max="14088" width="20.5703125" style="2" customWidth="1"/>
    <col min="14089" max="14091" width="22.42578125" style="2" customWidth="1"/>
    <col min="14092" max="14336" width="11.42578125" style="2"/>
    <col min="14337" max="14337" width="0" style="2" hidden="1"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2" style="2" customWidth="1"/>
    <col min="14344" max="14344" width="20.5703125" style="2" customWidth="1"/>
    <col min="14345" max="14347" width="22.42578125" style="2" customWidth="1"/>
    <col min="14348" max="14592" width="11.42578125" style="2"/>
    <col min="14593" max="14593" width="0" style="2" hidden="1"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2" style="2" customWidth="1"/>
    <col min="14600" max="14600" width="20.5703125" style="2" customWidth="1"/>
    <col min="14601" max="14603" width="22.42578125" style="2" customWidth="1"/>
    <col min="14604" max="14848" width="11.42578125" style="2"/>
    <col min="14849" max="14849" width="0" style="2" hidden="1"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2" style="2" customWidth="1"/>
    <col min="14856" max="14856" width="20.5703125" style="2" customWidth="1"/>
    <col min="14857" max="14859" width="22.42578125" style="2" customWidth="1"/>
    <col min="14860" max="15104" width="11.42578125" style="2"/>
    <col min="15105" max="15105" width="0" style="2" hidden="1"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2" style="2" customWidth="1"/>
    <col min="15112" max="15112" width="20.5703125" style="2" customWidth="1"/>
    <col min="15113" max="15115" width="22.42578125" style="2" customWidth="1"/>
    <col min="15116" max="15360" width="11.42578125" style="2"/>
    <col min="15361" max="15361" width="0" style="2" hidden="1"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2" style="2" customWidth="1"/>
    <col min="15368" max="15368" width="20.5703125" style="2" customWidth="1"/>
    <col min="15369" max="15371" width="22.42578125" style="2" customWidth="1"/>
    <col min="15372" max="15616" width="11.42578125" style="2"/>
    <col min="15617" max="15617" width="0" style="2" hidden="1"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2" style="2" customWidth="1"/>
    <col min="15624" max="15624" width="20.5703125" style="2" customWidth="1"/>
    <col min="15625" max="15627" width="22.42578125" style="2" customWidth="1"/>
    <col min="15628" max="15872" width="11.42578125" style="2"/>
    <col min="15873" max="15873" width="0" style="2" hidden="1"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2" style="2" customWidth="1"/>
    <col min="15880" max="15880" width="20.5703125" style="2" customWidth="1"/>
    <col min="15881" max="15883" width="22.42578125" style="2" customWidth="1"/>
    <col min="15884" max="16128" width="11.42578125" style="2"/>
    <col min="16129" max="16129" width="0" style="2" hidden="1"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2" style="2" customWidth="1"/>
    <col min="16136" max="16136" width="20.5703125" style="2" customWidth="1"/>
    <col min="16137" max="16139" width="22.42578125" style="2" customWidth="1"/>
    <col min="16140" max="16384" width="11.42578125" style="2"/>
  </cols>
  <sheetData>
    <row r="1" spans="1:21" ht="6" customHeight="1" x14ac:dyDescent="0.2"/>
    <row r="2" spans="1:21" s="158" customFormat="1" ht="31.5" customHeight="1" x14ac:dyDescent="0.2">
      <c r="A2" s="2"/>
      <c r="B2" s="219"/>
      <c r="C2" s="220" t="s">
        <v>229</v>
      </c>
      <c r="D2" s="220"/>
      <c r="E2" s="220"/>
      <c r="F2" s="220"/>
      <c r="G2" s="220"/>
      <c r="H2" s="220"/>
      <c r="I2" s="220"/>
      <c r="J2" s="155"/>
      <c r="K2" s="156"/>
      <c r="L2" s="156"/>
      <c r="M2" s="157"/>
      <c r="N2" s="157"/>
      <c r="O2" s="157"/>
    </row>
    <row r="3" spans="1:21" s="158" customFormat="1" ht="19.5" customHeight="1" x14ac:dyDescent="0.2">
      <c r="A3" s="2"/>
      <c r="B3" s="219"/>
      <c r="C3" s="221" t="s">
        <v>1</v>
      </c>
      <c r="D3" s="221"/>
      <c r="E3" s="221"/>
      <c r="F3" s="221"/>
      <c r="G3" s="221"/>
      <c r="H3" s="221"/>
      <c r="I3" s="221"/>
      <c r="J3" s="155"/>
      <c r="K3" s="156"/>
      <c r="L3" s="159" t="s">
        <v>0</v>
      </c>
      <c r="M3" s="156"/>
      <c r="N3" s="156"/>
      <c r="O3" s="156"/>
    </row>
    <row r="4" spans="1:21" s="158" customFormat="1" ht="19.5" customHeight="1" x14ac:dyDescent="0.2">
      <c r="A4" s="2"/>
      <c r="B4" s="219"/>
      <c r="C4" s="221" t="s">
        <v>3</v>
      </c>
      <c r="D4" s="221"/>
      <c r="E4" s="221"/>
      <c r="F4" s="221"/>
      <c r="G4" s="221"/>
      <c r="H4" s="221"/>
      <c r="I4" s="221"/>
      <c r="J4" s="155"/>
      <c r="K4" s="156"/>
      <c r="L4" s="159" t="s">
        <v>2</v>
      </c>
      <c r="M4" s="156"/>
      <c r="N4" s="156"/>
      <c r="O4" s="156"/>
    </row>
    <row r="5" spans="1:21" s="158" customFormat="1" ht="19.5" customHeight="1" x14ac:dyDescent="0.2">
      <c r="A5" s="2"/>
      <c r="B5" s="219"/>
      <c r="C5" s="221" t="s">
        <v>5</v>
      </c>
      <c r="D5" s="221"/>
      <c r="E5" s="221"/>
      <c r="F5" s="221"/>
      <c r="G5" s="222" t="s">
        <v>210</v>
      </c>
      <c r="H5" s="222"/>
      <c r="I5" s="222"/>
      <c r="J5" s="155"/>
      <c r="K5" s="156"/>
      <c r="L5" s="159" t="s">
        <v>4</v>
      </c>
      <c r="M5" s="156"/>
      <c r="N5" s="156"/>
      <c r="O5" s="156"/>
    </row>
    <row r="6" spans="1:21" ht="23.25" customHeight="1" x14ac:dyDescent="0.2">
      <c r="A6" s="105"/>
      <c r="B6" s="416" t="s">
        <v>6</v>
      </c>
      <c r="C6" s="417"/>
      <c r="D6" s="417"/>
      <c r="E6" s="417"/>
      <c r="F6" s="417"/>
      <c r="G6" s="417"/>
      <c r="H6" s="417"/>
      <c r="I6" s="418"/>
      <c r="J6" s="58"/>
      <c r="K6" s="58"/>
    </row>
    <row r="7" spans="1:21" ht="24" customHeight="1" x14ac:dyDescent="0.2">
      <c r="A7" s="105"/>
      <c r="B7" s="401" t="s">
        <v>7</v>
      </c>
      <c r="C7" s="402"/>
      <c r="D7" s="402"/>
      <c r="E7" s="402"/>
      <c r="F7" s="402"/>
      <c r="G7" s="402"/>
      <c r="H7" s="402"/>
      <c r="I7" s="403"/>
      <c r="J7" s="59"/>
      <c r="K7" s="59"/>
    </row>
    <row r="8" spans="1:21" s="5" customFormat="1" ht="24" customHeight="1" x14ac:dyDescent="0.2">
      <c r="A8" s="106"/>
      <c r="B8" s="256" t="s">
        <v>8</v>
      </c>
      <c r="C8" s="257"/>
      <c r="D8" s="257"/>
      <c r="E8" s="257"/>
      <c r="F8" s="257"/>
      <c r="G8" s="257"/>
      <c r="H8" s="257"/>
      <c r="I8" s="258"/>
      <c r="J8" s="81"/>
      <c r="K8" s="81"/>
      <c r="L8" s="4"/>
      <c r="M8" s="4"/>
      <c r="N8" s="6" t="s">
        <v>9</v>
      </c>
      <c r="O8" s="4"/>
      <c r="P8" s="4"/>
      <c r="Q8" s="4"/>
      <c r="R8" s="4"/>
      <c r="S8" s="4"/>
      <c r="T8" s="4"/>
      <c r="U8" s="4"/>
    </row>
    <row r="9" spans="1:21" s="5" customFormat="1" ht="66.75" customHeight="1" x14ac:dyDescent="0.2">
      <c r="A9" s="106"/>
      <c r="B9" s="61" t="s">
        <v>10</v>
      </c>
      <c r="C9" s="62">
        <v>3</v>
      </c>
      <c r="D9" s="335" t="s">
        <v>12</v>
      </c>
      <c r="E9" s="335"/>
      <c r="F9" s="309" t="s">
        <v>188</v>
      </c>
      <c r="G9" s="310"/>
      <c r="H9" s="310"/>
      <c r="I9" s="311"/>
      <c r="J9" s="63"/>
      <c r="K9" s="63"/>
      <c r="L9" s="4"/>
      <c r="M9" s="57" t="s">
        <v>13</v>
      </c>
      <c r="N9" s="6" t="s">
        <v>14</v>
      </c>
      <c r="O9" s="4"/>
      <c r="P9" s="4"/>
      <c r="Q9" s="4"/>
      <c r="R9" s="4"/>
      <c r="S9" s="4"/>
      <c r="T9" s="4"/>
      <c r="U9" s="4"/>
    </row>
    <row r="10" spans="1:21" s="5" customFormat="1" ht="30.75" customHeight="1" x14ac:dyDescent="0.2">
      <c r="A10" s="106"/>
      <c r="B10" s="64" t="s">
        <v>15</v>
      </c>
      <c r="C10" s="9" t="s">
        <v>16</v>
      </c>
      <c r="D10" s="328" t="s">
        <v>17</v>
      </c>
      <c r="E10" s="329"/>
      <c r="F10" s="330" t="s">
        <v>185</v>
      </c>
      <c r="G10" s="397"/>
      <c r="H10" s="11" t="s">
        <v>18</v>
      </c>
      <c r="I10" s="65" t="s">
        <v>16</v>
      </c>
      <c r="J10" s="66"/>
      <c r="K10" s="66"/>
      <c r="L10" s="4"/>
      <c r="M10" s="57" t="s">
        <v>19</v>
      </c>
      <c r="N10" s="6" t="s">
        <v>20</v>
      </c>
      <c r="O10" s="4"/>
      <c r="P10" s="4"/>
      <c r="Q10" s="4"/>
      <c r="R10" s="4"/>
      <c r="S10" s="4"/>
      <c r="T10" s="4"/>
      <c r="U10" s="4"/>
    </row>
    <row r="11" spans="1:21" s="5" customFormat="1" ht="30.75" customHeight="1" x14ac:dyDescent="0.2">
      <c r="A11" s="106"/>
      <c r="B11" s="64" t="s">
        <v>21</v>
      </c>
      <c r="C11" s="312" t="s">
        <v>11</v>
      </c>
      <c r="D11" s="313"/>
      <c r="E11" s="313"/>
      <c r="F11" s="314"/>
      <c r="G11" s="11" t="s">
        <v>22</v>
      </c>
      <c r="H11" s="315" t="s">
        <v>11</v>
      </c>
      <c r="I11" s="316"/>
      <c r="J11" s="67"/>
      <c r="K11" s="67"/>
      <c r="L11" s="4"/>
      <c r="M11" s="57" t="s">
        <v>23</v>
      </c>
      <c r="N11" s="6" t="s">
        <v>24</v>
      </c>
      <c r="O11" s="4"/>
      <c r="P11" s="4"/>
      <c r="Q11" s="4"/>
      <c r="R11" s="4"/>
      <c r="S11" s="4"/>
      <c r="T11" s="4"/>
      <c r="U11" s="4"/>
    </row>
    <row r="12" spans="1:21" s="5" customFormat="1" ht="30.75" customHeight="1" x14ac:dyDescent="0.2">
      <c r="A12" s="106"/>
      <c r="B12" s="64" t="s">
        <v>25</v>
      </c>
      <c r="C12" s="317" t="s">
        <v>19</v>
      </c>
      <c r="D12" s="317"/>
      <c r="E12" s="317"/>
      <c r="F12" s="317"/>
      <c r="G12" s="11" t="s">
        <v>26</v>
      </c>
      <c r="H12" s="318" t="s">
        <v>197</v>
      </c>
      <c r="I12" s="319"/>
      <c r="J12" s="68"/>
      <c r="K12" s="68"/>
      <c r="L12" s="4"/>
      <c r="M12" s="69" t="s">
        <v>27</v>
      </c>
      <c r="N12" s="4"/>
      <c r="O12" s="4"/>
      <c r="P12" s="4"/>
      <c r="Q12" s="4"/>
      <c r="R12" s="4"/>
      <c r="S12" s="4"/>
      <c r="T12" s="4"/>
      <c r="U12" s="4"/>
    </row>
    <row r="13" spans="1:21" s="5" customFormat="1" ht="30.75" customHeight="1" x14ac:dyDescent="0.2">
      <c r="A13" s="106"/>
      <c r="B13" s="64" t="s">
        <v>28</v>
      </c>
      <c r="C13" s="320" t="s">
        <v>29</v>
      </c>
      <c r="D13" s="320"/>
      <c r="E13" s="320"/>
      <c r="F13" s="320"/>
      <c r="G13" s="320"/>
      <c r="H13" s="320"/>
      <c r="I13" s="321"/>
      <c r="J13" s="70"/>
      <c r="K13" s="70"/>
      <c r="L13" s="4"/>
      <c r="M13" s="69"/>
      <c r="N13" s="4"/>
      <c r="O13" s="4"/>
      <c r="P13" s="4"/>
      <c r="Q13" s="4"/>
      <c r="R13" s="4"/>
      <c r="S13" s="4"/>
      <c r="T13" s="4"/>
      <c r="U13" s="4"/>
    </row>
    <row r="14" spans="1:21" s="5" customFormat="1" ht="30.75" customHeight="1" x14ac:dyDescent="0.2">
      <c r="A14" s="106"/>
      <c r="B14" s="64" t="s">
        <v>30</v>
      </c>
      <c r="C14" s="322" t="s">
        <v>11</v>
      </c>
      <c r="D14" s="323"/>
      <c r="E14" s="323"/>
      <c r="F14" s="323"/>
      <c r="G14" s="323"/>
      <c r="H14" s="323"/>
      <c r="I14" s="324"/>
      <c r="J14" s="66"/>
      <c r="K14" s="66"/>
      <c r="L14" s="4"/>
      <c r="M14" s="69"/>
      <c r="N14" s="6" t="s">
        <v>31</v>
      </c>
      <c r="O14" s="4"/>
      <c r="P14" s="4"/>
      <c r="Q14" s="4"/>
      <c r="R14" s="4"/>
      <c r="S14" s="4"/>
      <c r="T14" s="4"/>
      <c r="U14" s="4"/>
    </row>
    <row r="15" spans="1:21" s="5" customFormat="1" ht="30.75" customHeight="1" x14ac:dyDescent="0.2">
      <c r="A15" s="106"/>
      <c r="B15" s="64" t="s">
        <v>32</v>
      </c>
      <c r="C15" s="309" t="s">
        <v>156</v>
      </c>
      <c r="D15" s="310"/>
      <c r="E15" s="310"/>
      <c r="F15" s="325"/>
      <c r="G15" s="11" t="s">
        <v>34</v>
      </c>
      <c r="H15" s="303" t="s">
        <v>35</v>
      </c>
      <c r="I15" s="304"/>
      <c r="J15" s="66"/>
      <c r="K15" s="66"/>
      <c r="L15" s="4"/>
      <c r="M15" s="69" t="s">
        <v>36</v>
      </c>
      <c r="N15" s="6" t="s">
        <v>16</v>
      </c>
      <c r="O15" s="4"/>
      <c r="P15" s="4"/>
      <c r="Q15" s="4"/>
      <c r="R15" s="4"/>
      <c r="S15" s="4"/>
      <c r="T15" s="4"/>
      <c r="U15" s="4"/>
    </row>
    <row r="16" spans="1:21" s="5" customFormat="1" ht="30.75" customHeight="1" x14ac:dyDescent="0.2">
      <c r="B16" s="64" t="s">
        <v>37</v>
      </c>
      <c r="C16" s="326" t="s">
        <v>143</v>
      </c>
      <c r="D16" s="327"/>
      <c r="E16" s="327"/>
      <c r="F16" s="327"/>
      <c r="G16" s="11" t="s">
        <v>39</v>
      </c>
      <c r="H16" s="303" t="s">
        <v>9</v>
      </c>
      <c r="I16" s="304"/>
      <c r="J16" s="66"/>
      <c r="K16" s="66"/>
      <c r="L16" s="4"/>
      <c r="M16" s="69" t="s">
        <v>40</v>
      </c>
      <c r="N16" s="4"/>
      <c r="O16" s="4"/>
      <c r="P16" s="4"/>
      <c r="Q16" s="4"/>
      <c r="R16" s="4"/>
      <c r="S16" s="4"/>
      <c r="T16" s="4"/>
      <c r="U16" s="4"/>
    </row>
    <row r="17" spans="2:21" s="5" customFormat="1" ht="55.5" customHeight="1" x14ac:dyDescent="0.2">
      <c r="B17" s="64" t="s">
        <v>41</v>
      </c>
      <c r="C17" s="309" t="s">
        <v>189</v>
      </c>
      <c r="D17" s="310"/>
      <c r="E17" s="310"/>
      <c r="F17" s="310"/>
      <c r="G17" s="310"/>
      <c r="H17" s="310"/>
      <c r="I17" s="311"/>
      <c r="J17" s="70"/>
      <c r="K17" s="70"/>
      <c r="L17" s="4"/>
      <c r="M17" s="69" t="s">
        <v>42</v>
      </c>
      <c r="N17" s="6" t="s">
        <v>43</v>
      </c>
      <c r="O17" s="4"/>
      <c r="P17" s="4"/>
      <c r="Q17" s="4"/>
      <c r="R17" s="4"/>
      <c r="S17" s="4"/>
      <c r="T17" s="4"/>
      <c r="U17" s="4"/>
    </row>
    <row r="18" spans="2:21" s="5" customFormat="1" ht="40.5" customHeight="1" x14ac:dyDescent="0.2">
      <c r="B18" s="64" t="s">
        <v>44</v>
      </c>
      <c r="C18" s="413" t="s">
        <v>186</v>
      </c>
      <c r="D18" s="414"/>
      <c r="E18" s="414"/>
      <c r="F18" s="414"/>
      <c r="G18" s="414"/>
      <c r="H18" s="414"/>
      <c r="I18" s="415"/>
      <c r="J18" s="71"/>
      <c r="K18" s="71"/>
      <c r="L18" s="4"/>
      <c r="M18" s="69" t="s">
        <v>46</v>
      </c>
      <c r="N18" s="6" t="s">
        <v>47</v>
      </c>
      <c r="O18" s="4"/>
      <c r="P18" s="4"/>
      <c r="Q18" s="4"/>
      <c r="R18" s="4"/>
      <c r="S18" s="4"/>
      <c r="T18" s="4"/>
      <c r="U18" s="4"/>
    </row>
    <row r="19" spans="2:21" s="5" customFormat="1" ht="30.75" customHeight="1" x14ac:dyDescent="0.2">
      <c r="B19" s="64" t="s">
        <v>48</v>
      </c>
      <c r="C19" s="392" t="s">
        <v>157</v>
      </c>
      <c r="D19" s="392"/>
      <c r="E19" s="392"/>
      <c r="F19" s="392"/>
      <c r="G19" s="392"/>
      <c r="H19" s="392"/>
      <c r="I19" s="393"/>
      <c r="J19" s="72"/>
      <c r="K19" s="72"/>
      <c r="L19" s="4"/>
      <c r="M19" s="69"/>
      <c r="N19" s="6" t="s">
        <v>50</v>
      </c>
      <c r="O19" s="4"/>
      <c r="P19" s="4"/>
      <c r="Q19" s="4"/>
      <c r="R19" s="4"/>
      <c r="S19" s="4"/>
      <c r="T19" s="4"/>
      <c r="U19" s="4"/>
    </row>
    <row r="20" spans="2:21" s="5" customFormat="1" ht="30.75" customHeight="1" x14ac:dyDescent="0.2">
      <c r="B20" s="64" t="s">
        <v>51</v>
      </c>
      <c r="C20" s="296" t="s">
        <v>52</v>
      </c>
      <c r="D20" s="296"/>
      <c r="E20" s="296"/>
      <c r="F20" s="296"/>
      <c r="G20" s="296"/>
      <c r="H20" s="296"/>
      <c r="I20" s="297"/>
      <c r="J20" s="73"/>
      <c r="K20" s="73"/>
      <c r="L20" s="4"/>
      <c r="M20" s="69" t="s">
        <v>35</v>
      </c>
      <c r="N20" s="6" t="s">
        <v>53</v>
      </c>
      <c r="O20" s="4"/>
      <c r="P20" s="4"/>
      <c r="Q20" s="4"/>
      <c r="R20" s="4"/>
      <c r="S20" s="4"/>
      <c r="T20" s="4"/>
      <c r="U20" s="4"/>
    </row>
    <row r="21" spans="2:21" s="5" customFormat="1" ht="27.75" customHeight="1" x14ac:dyDescent="0.2">
      <c r="B21" s="298" t="s">
        <v>54</v>
      </c>
      <c r="C21" s="300" t="s">
        <v>55</v>
      </c>
      <c r="D21" s="300"/>
      <c r="E21" s="300"/>
      <c r="F21" s="301" t="s">
        <v>56</v>
      </c>
      <c r="G21" s="301"/>
      <c r="H21" s="301"/>
      <c r="I21" s="302"/>
      <c r="J21" s="74"/>
      <c r="K21" s="74"/>
      <c r="L21" s="4"/>
      <c r="M21" s="69" t="s">
        <v>57</v>
      </c>
      <c r="N21" s="6" t="s">
        <v>58</v>
      </c>
      <c r="O21" s="4"/>
      <c r="P21" s="4"/>
      <c r="Q21" s="4"/>
      <c r="R21" s="4"/>
      <c r="S21" s="4"/>
      <c r="T21" s="4"/>
      <c r="U21" s="4"/>
    </row>
    <row r="22" spans="2:21" s="5" customFormat="1" ht="27" customHeight="1" x14ac:dyDescent="0.2">
      <c r="B22" s="299"/>
      <c r="C22" s="294" t="s">
        <v>158</v>
      </c>
      <c r="D22" s="294"/>
      <c r="E22" s="294"/>
      <c r="F22" s="294" t="s">
        <v>159</v>
      </c>
      <c r="G22" s="294"/>
      <c r="H22" s="294"/>
      <c r="I22" s="295"/>
      <c r="J22" s="72"/>
      <c r="K22" s="72"/>
      <c r="L22" s="4"/>
      <c r="M22" s="69" t="s">
        <v>61</v>
      </c>
      <c r="N22" s="6" t="s">
        <v>62</v>
      </c>
      <c r="O22" s="4"/>
      <c r="P22" s="4"/>
      <c r="Q22" s="4"/>
      <c r="R22" s="4"/>
      <c r="S22" s="4"/>
      <c r="T22" s="4"/>
      <c r="U22" s="4"/>
    </row>
    <row r="23" spans="2:21" s="5" customFormat="1" ht="39.75" customHeight="1" x14ac:dyDescent="0.2">
      <c r="B23" s="64" t="s">
        <v>63</v>
      </c>
      <c r="C23" s="303" t="s">
        <v>147</v>
      </c>
      <c r="D23" s="303"/>
      <c r="E23" s="303"/>
      <c r="F23" s="303" t="s">
        <v>147</v>
      </c>
      <c r="G23" s="303"/>
      <c r="H23" s="303"/>
      <c r="I23" s="304"/>
      <c r="J23" s="66"/>
      <c r="K23" s="66"/>
      <c r="L23" s="4"/>
      <c r="M23" s="69"/>
      <c r="N23" s="6" t="s">
        <v>29</v>
      </c>
      <c r="O23" s="4"/>
      <c r="P23" s="4"/>
      <c r="Q23" s="4"/>
      <c r="R23" s="4"/>
      <c r="S23" s="4"/>
      <c r="T23" s="4"/>
      <c r="U23" s="4"/>
    </row>
    <row r="24" spans="2:21" s="5" customFormat="1" ht="70.5" customHeight="1" x14ac:dyDescent="0.2">
      <c r="B24" s="64" t="s">
        <v>65</v>
      </c>
      <c r="C24" s="305" t="s">
        <v>160</v>
      </c>
      <c r="D24" s="306"/>
      <c r="E24" s="307"/>
      <c r="F24" s="305" t="s">
        <v>161</v>
      </c>
      <c r="G24" s="306"/>
      <c r="H24" s="306"/>
      <c r="I24" s="308"/>
      <c r="J24" s="71"/>
      <c r="K24" s="71"/>
      <c r="L24" s="4"/>
      <c r="M24" s="76"/>
      <c r="N24" s="6" t="s">
        <v>67</v>
      </c>
      <c r="O24" s="4"/>
      <c r="P24" s="4"/>
      <c r="Q24" s="4"/>
      <c r="R24" s="4"/>
      <c r="S24" s="4"/>
      <c r="T24" s="4"/>
      <c r="U24" s="4"/>
    </row>
    <row r="25" spans="2:21" s="5" customFormat="1" ht="29.25" customHeight="1" x14ac:dyDescent="0.2">
      <c r="B25" s="64" t="s">
        <v>68</v>
      </c>
      <c r="C25" s="282" t="s">
        <v>38</v>
      </c>
      <c r="D25" s="283"/>
      <c r="E25" s="284"/>
      <c r="F25" s="11" t="s">
        <v>69</v>
      </c>
      <c r="G25" s="291">
        <v>1</v>
      </c>
      <c r="H25" s="292"/>
      <c r="I25" s="293"/>
      <c r="J25" s="77"/>
      <c r="K25" s="77"/>
      <c r="L25" s="4"/>
      <c r="M25" s="76"/>
      <c r="N25" s="4"/>
      <c r="O25" s="4"/>
      <c r="P25" s="4"/>
      <c r="Q25" s="4"/>
      <c r="R25" s="4"/>
      <c r="S25" s="4"/>
      <c r="T25" s="4"/>
      <c r="U25" s="4"/>
    </row>
    <row r="26" spans="2:21" s="5" customFormat="1" ht="27" customHeight="1" x14ac:dyDescent="0.2">
      <c r="B26" s="64" t="s">
        <v>71</v>
      </c>
      <c r="C26" s="282" t="s">
        <v>72</v>
      </c>
      <c r="D26" s="283"/>
      <c r="E26" s="284"/>
      <c r="F26" s="11" t="s">
        <v>73</v>
      </c>
      <c r="G26" s="285">
        <v>1</v>
      </c>
      <c r="H26" s="286"/>
      <c r="I26" s="287"/>
      <c r="J26" s="78"/>
      <c r="K26" s="78"/>
      <c r="L26" s="4"/>
      <c r="M26" s="76"/>
      <c r="N26" s="4"/>
      <c r="O26" s="4"/>
      <c r="P26" s="4"/>
      <c r="Q26" s="4"/>
      <c r="R26" s="4"/>
      <c r="S26" s="4"/>
      <c r="T26" s="4"/>
      <c r="U26" s="4"/>
    </row>
    <row r="27" spans="2:21" s="5" customFormat="1" ht="47.25" customHeight="1" x14ac:dyDescent="0.2">
      <c r="B27" s="79" t="s">
        <v>74</v>
      </c>
      <c r="C27" s="288" t="s">
        <v>42</v>
      </c>
      <c r="D27" s="289"/>
      <c r="E27" s="290"/>
      <c r="F27" s="80" t="s">
        <v>75</v>
      </c>
      <c r="G27" s="291" t="s">
        <v>11</v>
      </c>
      <c r="H27" s="292"/>
      <c r="I27" s="293"/>
      <c r="J27" s="74"/>
      <c r="K27" s="74"/>
      <c r="L27" s="4"/>
      <c r="M27" s="76"/>
      <c r="N27" s="4"/>
      <c r="O27" s="4"/>
      <c r="P27" s="4"/>
      <c r="Q27" s="4"/>
      <c r="R27" s="4"/>
      <c r="S27" s="4"/>
      <c r="T27" s="4"/>
      <c r="U27" s="4"/>
    </row>
    <row r="28" spans="2:21" s="5" customFormat="1" ht="30" customHeight="1" x14ac:dyDescent="0.2">
      <c r="B28" s="256" t="s">
        <v>76</v>
      </c>
      <c r="C28" s="257"/>
      <c r="D28" s="257"/>
      <c r="E28" s="257"/>
      <c r="F28" s="257"/>
      <c r="G28" s="257"/>
      <c r="H28" s="257"/>
      <c r="I28" s="258"/>
      <c r="J28" s="81"/>
      <c r="K28" s="81"/>
      <c r="L28" s="4"/>
      <c r="M28" s="76"/>
      <c r="N28" s="4"/>
      <c r="O28" s="4"/>
      <c r="P28" s="4"/>
      <c r="Q28" s="4"/>
      <c r="R28" s="4"/>
      <c r="S28" s="4"/>
      <c r="T28" s="4"/>
      <c r="U28" s="4"/>
    </row>
    <row r="29" spans="2:21" s="5" customFormat="1" ht="56.25" customHeight="1" x14ac:dyDescent="0.2">
      <c r="B29" s="82" t="s">
        <v>77</v>
      </c>
      <c r="C29" s="14" t="s">
        <v>78</v>
      </c>
      <c r="D29" s="14" t="s">
        <v>79</v>
      </c>
      <c r="E29" s="14" t="s">
        <v>80</v>
      </c>
      <c r="F29" s="14" t="s">
        <v>81</v>
      </c>
      <c r="G29" s="15" t="s">
        <v>82</v>
      </c>
      <c r="H29" s="15" t="s">
        <v>83</v>
      </c>
      <c r="I29" s="83" t="s">
        <v>84</v>
      </c>
      <c r="J29" s="84" t="s">
        <v>162</v>
      </c>
      <c r="K29" s="72"/>
      <c r="L29" s="4"/>
      <c r="M29" s="76"/>
      <c r="N29" s="4"/>
      <c r="O29" s="4"/>
      <c r="P29" s="4"/>
      <c r="Q29" s="4"/>
      <c r="R29" s="4"/>
      <c r="S29" s="4"/>
      <c r="T29" s="4"/>
      <c r="U29" s="4"/>
    </row>
    <row r="30" spans="2:21" s="5" customFormat="1" ht="19.5" customHeight="1" x14ac:dyDescent="0.2">
      <c r="B30" s="103" t="s">
        <v>85</v>
      </c>
      <c r="C30" s="382">
        <v>166</v>
      </c>
      <c r="D30" s="382">
        <f>+C30</f>
        <v>166</v>
      </c>
      <c r="E30" s="277">
        <v>587</v>
      </c>
      <c r="F30" s="277">
        <f>$E$30</f>
        <v>587</v>
      </c>
      <c r="G30" s="384">
        <f>+C30/$E$30</f>
        <v>0.282793867120954</v>
      </c>
      <c r="H30" s="384">
        <f>+D30/F30</f>
        <v>0.282793867120954</v>
      </c>
      <c r="I30" s="380">
        <f>+H30/$G$26</f>
        <v>0.282793867120954</v>
      </c>
      <c r="J30" s="250">
        <v>1</v>
      </c>
      <c r="K30" s="86"/>
      <c r="L30" s="4"/>
      <c r="M30" s="76"/>
      <c r="N30" s="4"/>
      <c r="O30" s="4"/>
      <c r="P30" s="4"/>
      <c r="Q30" s="4"/>
      <c r="R30" s="4"/>
      <c r="S30" s="4"/>
      <c r="T30" s="4"/>
      <c r="U30" s="4"/>
    </row>
    <row r="31" spans="2:21" s="5" customFormat="1" ht="19.5" customHeight="1" x14ac:dyDescent="0.2">
      <c r="B31" s="103" t="s">
        <v>86</v>
      </c>
      <c r="C31" s="383"/>
      <c r="D31" s="383"/>
      <c r="E31" s="278"/>
      <c r="F31" s="278"/>
      <c r="G31" s="385"/>
      <c r="H31" s="385"/>
      <c r="I31" s="381"/>
      <c r="J31" s="250"/>
      <c r="K31" s="86"/>
      <c r="L31" s="4"/>
      <c r="M31" s="76"/>
      <c r="N31" s="4"/>
      <c r="O31" s="4"/>
      <c r="P31" s="4"/>
      <c r="Q31" s="4"/>
      <c r="R31" s="4"/>
      <c r="S31" s="4"/>
      <c r="T31" s="4"/>
      <c r="U31" s="4"/>
    </row>
    <row r="32" spans="2:21" s="5" customFormat="1" ht="19.5" customHeight="1" x14ac:dyDescent="0.2">
      <c r="B32" s="103" t="s">
        <v>87</v>
      </c>
      <c r="C32" s="383"/>
      <c r="D32" s="383"/>
      <c r="E32" s="278"/>
      <c r="F32" s="278"/>
      <c r="G32" s="385"/>
      <c r="H32" s="385"/>
      <c r="I32" s="381"/>
      <c r="J32" s="250"/>
      <c r="K32" s="86"/>
      <c r="L32" s="4"/>
      <c r="M32" s="76"/>
      <c r="N32" s="4"/>
      <c r="O32" s="4"/>
      <c r="P32" s="4"/>
      <c r="Q32" s="4"/>
      <c r="R32" s="4"/>
      <c r="S32" s="4"/>
      <c r="T32" s="4"/>
      <c r="U32" s="4"/>
    </row>
    <row r="33" spans="2:21" s="5" customFormat="1" ht="19.5" customHeight="1" x14ac:dyDescent="0.2">
      <c r="B33" s="103" t="s">
        <v>88</v>
      </c>
      <c r="C33" s="382">
        <v>195</v>
      </c>
      <c r="D33" s="382">
        <f>+D30+C33</f>
        <v>361</v>
      </c>
      <c r="E33" s="278"/>
      <c r="F33" s="277">
        <f>$E$30</f>
        <v>587</v>
      </c>
      <c r="G33" s="384">
        <f>+C33/$E$30</f>
        <v>0.33219761499148209</v>
      </c>
      <c r="H33" s="384">
        <f>+D33/F33</f>
        <v>0.61499148211243615</v>
      </c>
      <c r="I33" s="380">
        <f>+H33/$G$26</f>
        <v>0.61499148211243615</v>
      </c>
      <c r="J33" s="250">
        <v>1</v>
      </c>
      <c r="K33" s="86"/>
      <c r="L33" s="4"/>
      <c r="M33" s="4"/>
      <c r="N33" s="4"/>
      <c r="O33" s="4"/>
      <c r="P33" s="4"/>
      <c r="Q33" s="4"/>
      <c r="R33" s="4"/>
      <c r="S33" s="4"/>
      <c r="T33" s="4"/>
      <c r="U33" s="4"/>
    </row>
    <row r="34" spans="2:21" s="5" customFormat="1" ht="19.5" customHeight="1" x14ac:dyDescent="0.2">
      <c r="B34" s="103" t="s">
        <v>89</v>
      </c>
      <c r="C34" s="383"/>
      <c r="D34" s="383"/>
      <c r="E34" s="278"/>
      <c r="F34" s="278"/>
      <c r="G34" s="385"/>
      <c r="H34" s="385"/>
      <c r="I34" s="381"/>
      <c r="J34" s="250"/>
      <c r="K34" s="86"/>
      <c r="L34" s="4"/>
      <c r="M34" s="4"/>
      <c r="N34" s="4"/>
      <c r="O34" s="4"/>
      <c r="P34" s="4"/>
      <c r="Q34" s="4"/>
      <c r="R34" s="4"/>
      <c r="S34" s="4"/>
      <c r="T34" s="4"/>
      <c r="U34" s="4"/>
    </row>
    <row r="35" spans="2:21" s="5" customFormat="1" ht="19.5" customHeight="1" x14ac:dyDescent="0.2">
      <c r="B35" s="103" t="s">
        <v>90</v>
      </c>
      <c r="C35" s="383"/>
      <c r="D35" s="383"/>
      <c r="E35" s="278"/>
      <c r="F35" s="278"/>
      <c r="G35" s="385"/>
      <c r="H35" s="385"/>
      <c r="I35" s="381"/>
      <c r="J35" s="250"/>
      <c r="K35" s="86"/>
      <c r="L35" s="4"/>
      <c r="M35" s="4"/>
      <c r="N35" s="4"/>
      <c r="O35" s="4"/>
      <c r="P35" s="4"/>
      <c r="Q35" s="4"/>
      <c r="R35" s="4"/>
      <c r="S35" s="4"/>
      <c r="T35" s="4"/>
      <c r="U35" s="4"/>
    </row>
    <row r="36" spans="2:21" s="5" customFormat="1" ht="19.5" customHeight="1" x14ac:dyDescent="0.2">
      <c r="B36" s="103" t="s">
        <v>91</v>
      </c>
      <c r="C36" s="382"/>
      <c r="D36" s="382"/>
      <c r="E36" s="278"/>
      <c r="F36" s="277">
        <f>$E$30</f>
        <v>587</v>
      </c>
      <c r="G36" s="384">
        <f>+C36/E30</f>
        <v>0</v>
      </c>
      <c r="H36" s="384">
        <f>+D36/F36</f>
        <v>0</v>
      </c>
      <c r="I36" s="380">
        <f>+H36/$G$26</f>
        <v>0</v>
      </c>
      <c r="J36" s="250">
        <v>1</v>
      </c>
      <c r="K36" s="86"/>
      <c r="L36" s="4"/>
      <c r="M36" s="4"/>
      <c r="N36" s="4"/>
      <c r="O36" s="4"/>
      <c r="P36" s="4"/>
      <c r="Q36" s="4"/>
      <c r="R36" s="4"/>
      <c r="S36" s="4"/>
      <c r="T36" s="4"/>
      <c r="U36" s="4"/>
    </row>
    <row r="37" spans="2:21" s="5" customFormat="1" ht="19.5" customHeight="1" x14ac:dyDescent="0.2">
      <c r="B37" s="103" t="s">
        <v>92</v>
      </c>
      <c r="C37" s="383"/>
      <c r="D37" s="383"/>
      <c r="E37" s="278"/>
      <c r="F37" s="278"/>
      <c r="G37" s="385"/>
      <c r="H37" s="385"/>
      <c r="I37" s="381"/>
      <c r="J37" s="250"/>
      <c r="K37" s="86"/>
      <c r="L37" s="4"/>
      <c r="M37" s="4"/>
      <c r="N37" s="4"/>
      <c r="O37" s="4"/>
      <c r="P37" s="4"/>
      <c r="Q37" s="4"/>
      <c r="R37" s="4"/>
      <c r="S37" s="4"/>
      <c r="T37" s="4"/>
      <c r="U37" s="4"/>
    </row>
    <row r="38" spans="2:21" s="5" customFormat="1" ht="19.5" customHeight="1" x14ac:dyDescent="0.2">
      <c r="B38" s="103" t="s">
        <v>93</v>
      </c>
      <c r="C38" s="383"/>
      <c r="D38" s="383"/>
      <c r="E38" s="278"/>
      <c r="F38" s="278"/>
      <c r="G38" s="385"/>
      <c r="H38" s="385"/>
      <c r="I38" s="381"/>
      <c r="J38" s="250"/>
      <c r="K38" s="86"/>
      <c r="L38" s="4"/>
      <c r="M38" s="4"/>
      <c r="N38" s="4"/>
      <c r="O38" s="4"/>
      <c r="P38" s="4"/>
      <c r="Q38" s="4"/>
      <c r="R38" s="4"/>
      <c r="S38" s="4"/>
      <c r="T38" s="4"/>
      <c r="U38" s="4"/>
    </row>
    <row r="39" spans="2:21" s="5" customFormat="1" ht="19.5" customHeight="1" x14ac:dyDescent="0.2">
      <c r="B39" s="103" t="s">
        <v>94</v>
      </c>
      <c r="C39" s="382"/>
      <c r="D39" s="382"/>
      <c r="E39" s="278"/>
      <c r="F39" s="277">
        <f>$E$30</f>
        <v>587</v>
      </c>
      <c r="G39" s="384">
        <f>+C39/E30</f>
        <v>0</v>
      </c>
      <c r="H39" s="384">
        <f>+D39/F39</f>
        <v>0</v>
      </c>
      <c r="I39" s="380">
        <f>+H39/$G$26</f>
        <v>0</v>
      </c>
      <c r="J39" s="250">
        <v>1</v>
      </c>
      <c r="K39" s="86"/>
      <c r="L39" s="4"/>
      <c r="M39" s="4"/>
      <c r="N39" s="4"/>
      <c r="O39" s="4"/>
      <c r="P39" s="4"/>
      <c r="Q39" s="4"/>
      <c r="R39" s="4"/>
      <c r="S39" s="4"/>
      <c r="T39" s="4"/>
      <c r="U39" s="4"/>
    </row>
    <row r="40" spans="2:21" s="5" customFormat="1" ht="19.5" customHeight="1" x14ac:dyDescent="0.2">
      <c r="B40" s="103" t="s">
        <v>95</v>
      </c>
      <c r="C40" s="383"/>
      <c r="D40" s="383"/>
      <c r="E40" s="278"/>
      <c r="F40" s="278"/>
      <c r="G40" s="385"/>
      <c r="H40" s="385"/>
      <c r="I40" s="381"/>
      <c r="J40" s="250"/>
      <c r="K40" s="86"/>
      <c r="L40" s="4"/>
      <c r="M40" s="4"/>
      <c r="N40" s="4"/>
      <c r="O40" s="4"/>
      <c r="P40" s="4"/>
      <c r="Q40" s="4"/>
      <c r="R40" s="4"/>
      <c r="S40" s="4"/>
      <c r="T40" s="4"/>
      <c r="U40" s="4"/>
    </row>
    <row r="41" spans="2:21" s="5" customFormat="1" ht="19.5" customHeight="1" x14ac:dyDescent="0.2">
      <c r="B41" s="103" t="s">
        <v>96</v>
      </c>
      <c r="C41" s="383"/>
      <c r="D41" s="383"/>
      <c r="E41" s="281"/>
      <c r="F41" s="278"/>
      <c r="G41" s="385"/>
      <c r="H41" s="385"/>
      <c r="I41" s="381"/>
      <c r="J41" s="250"/>
      <c r="K41" s="86"/>
      <c r="L41" s="87"/>
      <c r="M41" s="4"/>
      <c r="N41" s="4"/>
      <c r="O41" s="4"/>
      <c r="P41" s="4"/>
      <c r="Q41" s="4"/>
      <c r="R41" s="4"/>
      <c r="S41" s="4"/>
      <c r="T41" s="4"/>
      <c r="U41" s="4"/>
    </row>
    <row r="42" spans="2:21" s="5" customFormat="1" ht="60.75" customHeight="1" x14ac:dyDescent="0.2">
      <c r="B42" s="104" t="s">
        <v>97</v>
      </c>
      <c r="C42" s="398" t="s">
        <v>248</v>
      </c>
      <c r="D42" s="399"/>
      <c r="E42" s="399"/>
      <c r="F42" s="399"/>
      <c r="G42" s="399"/>
      <c r="H42" s="399"/>
      <c r="I42" s="400"/>
      <c r="J42" s="107"/>
      <c r="K42" s="89"/>
      <c r="L42" s="4"/>
      <c r="M42" s="4"/>
      <c r="N42" s="4"/>
      <c r="O42" s="4"/>
      <c r="P42" s="4"/>
      <c r="Q42" s="4"/>
      <c r="R42" s="4"/>
      <c r="S42" s="4"/>
      <c r="T42" s="4"/>
      <c r="U42" s="4"/>
    </row>
    <row r="43" spans="2:21" ht="29.25" customHeight="1" x14ac:dyDescent="0.2">
      <c r="B43" s="256" t="s">
        <v>98</v>
      </c>
      <c r="C43" s="257"/>
      <c r="D43" s="257"/>
      <c r="E43" s="257"/>
      <c r="F43" s="257"/>
      <c r="G43" s="257"/>
      <c r="H43" s="257"/>
      <c r="I43" s="258"/>
      <c r="J43" s="60"/>
      <c r="K43" s="60"/>
    </row>
    <row r="44" spans="2:21" ht="63.75" customHeight="1" x14ac:dyDescent="0.2">
      <c r="B44" s="401"/>
      <c r="C44" s="402"/>
      <c r="D44" s="402"/>
      <c r="E44" s="402"/>
      <c r="F44" s="402"/>
      <c r="G44" s="402"/>
      <c r="H44" s="402"/>
      <c r="I44" s="403"/>
      <c r="J44" s="60"/>
      <c r="K44" s="60"/>
    </row>
    <row r="45" spans="2:21" ht="31.5" customHeight="1" x14ac:dyDescent="0.2">
      <c r="B45" s="404"/>
      <c r="C45" s="405"/>
      <c r="D45" s="405"/>
      <c r="E45" s="405"/>
      <c r="F45" s="405"/>
      <c r="G45" s="405"/>
      <c r="H45" s="405"/>
      <c r="I45" s="406"/>
      <c r="J45" s="90"/>
      <c r="K45" s="90"/>
    </row>
    <row r="46" spans="2:21" ht="31.5" customHeight="1" x14ac:dyDescent="0.2">
      <c r="B46" s="404"/>
      <c r="C46" s="405"/>
      <c r="D46" s="405"/>
      <c r="E46" s="405"/>
      <c r="F46" s="405"/>
      <c r="G46" s="405"/>
      <c r="H46" s="405"/>
      <c r="I46" s="406"/>
      <c r="J46" s="90"/>
      <c r="K46" s="90"/>
    </row>
    <row r="47" spans="2:21" ht="31.5" customHeight="1" x14ac:dyDescent="0.2">
      <c r="B47" s="404"/>
      <c r="C47" s="405"/>
      <c r="D47" s="405"/>
      <c r="E47" s="405"/>
      <c r="F47" s="405"/>
      <c r="G47" s="405"/>
      <c r="H47" s="405"/>
      <c r="I47" s="406"/>
      <c r="J47" s="90"/>
      <c r="K47" s="90"/>
    </row>
    <row r="48" spans="2:21" ht="54.75" customHeight="1" x14ac:dyDescent="0.2">
      <c r="B48" s="407"/>
      <c r="C48" s="408"/>
      <c r="D48" s="408"/>
      <c r="E48" s="408"/>
      <c r="F48" s="408"/>
      <c r="G48" s="408"/>
      <c r="H48" s="408"/>
      <c r="I48" s="409"/>
      <c r="J48" s="91"/>
      <c r="K48" s="91"/>
    </row>
    <row r="49" spans="2:21" s="5" customFormat="1" ht="65.25" customHeight="1" x14ac:dyDescent="0.2">
      <c r="B49" s="64" t="s">
        <v>99</v>
      </c>
      <c r="C49" s="410" t="s">
        <v>249</v>
      </c>
      <c r="D49" s="411"/>
      <c r="E49" s="411"/>
      <c r="F49" s="411"/>
      <c r="G49" s="411"/>
      <c r="H49" s="411"/>
      <c r="I49" s="412"/>
      <c r="J49" s="92"/>
      <c r="K49" s="92"/>
      <c r="L49" s="4"/>
      <c r="M49" s="4"/>
      <c r="N49" s="4"/>
      <c r="O49" s="4"/>
      <c r="P49" s="4"/>
      <c r="Q49" s="4"/>
      <c r="R49" s="4"/>
      <c r="S49" s="4"/>
      <c r="T49" s="4"/>
      <c r="U49" s="4"/>
    </row>
    <row r="50" spans="2:21" s="5" customFormat="1" ht="55.5" customHeight="1" x14ac:dyDescent="0.2">
      <c r="B50" s="64" t="s">
        <v>100</v>
      </c>
      <c r="C50" s="398" t="s">
        <v>243</v>
      </c>
      <c r="D50" s="399"/>
      <c r="E50" s="399"/>
      <c r="F50" s="399"/>
      <c r="G50" s="399"/>
      <c r="H50" s="399"/>
      <c r="I50" s="400"/>
      <c r="J50" s="92"/>
      <c r="K50" s="92"/>
      <c r="L50" s="4"/>
      <c r="M50" s="4"/>
      <c r="N50" s="4"/>
      <c r="O50" s="4"/>
      <c r="P50" s="4"/>
      <c r="Q50" s="4"/>
      <c r="R50" s="4"/>
      <c r="S50" s="4"/>
      <c r="T50" s="4"/>
      <c r="U50" s="4"/>
    </row>
    <row r="51" spans="2:21" s="5" customFormat="1" ht="45.75" customHeight="1" x14ac:dyDescent="0.2">
      <c r="B51" s="93" t="s">
        <v>101</v>
      </c>
      <c r="C51" s="248" t="s">
        <v>237</v>
      </c>
      <c r="D51" s="248"/>
      <c r="E51" s="248"/>
      <c r="F51" s="248"/>
      <c r="G51" s="248"/>
      <c r="H51" s="248"/>
      <c r="I51" s="249"/>
      <c r="J51" s="92"/>
      <c r="K51" s="92"/>
      <c r="L51" s="4"/>
      <c r="M51" s="4"/>
      <c r="N51" s="4"/>
      <c r="O51" s="4"/>
      <c r="P51" s="4"/>
      <c r="Q51" s="4"/>
      <c r="R51" s="4"/>
      <c r="S51" s="4"/>
      <c r="T51" s="4"/>
      <c r="U51" s="4"/>
    </row>
    <row r="52" spans="2:21" s="5" customFormat="1" ht="27.75" customHeight="1" x14ac:dyDescent="0.2">
      <c r="B52" s="256" t="s">
        <v>103</v>
      </c>
      <c r="C52" s="257"/>
      <c r="D52" s="257"/>
      <c r="E52" s="257"/>
      <c r="F52" s="257"/>
      <c r="G52" s="257"/>
      <c r="H52" s="257"/>
      <c r="I52" s="258"/>
      <c r="J52" s="92"/>
      <c r="K52" s="92"/>
      <c r="L52" s="4"/>
      <c r="M52" s="4"/>
      <c r="N52" s="4"/>
      <c r="O52" s="4"/>
      <c r="P52" s="4"/>
      <c r="Q52" s="4"/>
      <c r="R52" s="4"/>
      <c r="S52" s="4"/>
      <c r="T52" s="4"/>
      <c r="U52" s="4"/>
    </row>
    <row r="53" spans="2:21" s="5" customFormat="1" ht="27.75" customHeight="1" x14ac:dyDescent="0.2">
      <c r="B53" s="244" t="s">
        <v>104</v>
      </c>
      <c r="C53" s="19" t="s">
        <v>105</v>
      </c>
      <c r="D53" s="246" t="s">
        <v>106</v>
      </c>
      <c r="E53" s="246"/>
      <c r="F53" s="246"/>
      <c r="G53" s="246" t="s">
        <v>107</v>
      </c>
      <c r="H53" s="246"/>
      <c r="I53" s="247"/>
      <c r="J53" s="94"/>
      <c r="K53" s="94"/>
      <c r="L53" s="4"/>
      <c r="M53" s="4"/>
      <c r="N53" s="4"/>
      <c r="O53" s="4"/>
      <c r="P53" s="4"/>
      <c r="Q53" s="4"/>
      <c r="R53" s="4"/>
      <c r="S53" s="4"/>
      <c r="T53" s="4"/>
      <c r="U53" s="4"/>
    </row>
    <row r="54" spans="2:21" s="5" customFormat="1" ht="12" x14ac:dyDescent="0.2">
      <c r="B54" s="245"/>
      <c r="C54" s="95"/>
      <c r="D54" s="231"/>
      <c r="E54" s="231"/>
      <c r="F54" s="231"/>
      <c r="G54" s="248"/>
      <c r="H54" s="248"/>
      <c r="I54" s="249"/>
      <c r="J54" s="94"/>
      <c r="K54" s="94"/>
      <c r="L54" s="4"/>
      <c r="M54" s="4"/>
      <c r="N54" s="4"/>
      <c r="O54" s="4"/>
      <c r="P54" s="4"/>
      <c r="Q54" s="4"/>
      <c r="R54" s="4"/>
      <c r="S54" s="4"/>
      <c r="T54" s="4"/>
      <c r="U54" s="4"/>
    </row>
    <row r="55" spans="2:21" s="5" customFormat="1" ht="12" x14ac:dyDescent="0.2">
      <c r="B55" s="96"/>
      <c r="C55" s="97"/>
      <c r="D55" s="223"/>
      <c r="E55" s="223"/>
      <c r="F55" s="223"/>
      <c r="G55" s="224"/>
      <c r="H55" s="224"/>
      <c r="I55" s="225"/>
      <c r="J55" s="94"/>
      <c r="K55" s="94"/>
      <c r="L55" s="4"/>
      <c r="M55" s="4"/>
      <c r="N55" s="4"/>
      <c r="O55" s="4"/>
      <c r="P55" s="4"/>
      <c r="Q55" s="4"/>
      <c r="R55" s="4"/>
      <c r="S55" s="4"/>
      <c r="T55" s="4"/>
      <c r="U55" s="4"/>
    </row>
    <row r="56" spans="2:21" s="5" customFormat="1" ht="12" x14ac:dyDescent="0.2">
      <c r="B56" s="96"/>
      <c r="C56" s="97"/>
      <c r="D56" s="223"/>
      <c r="E56" s="223"/>
      <c r="F56" s="223"/>
      <c r="G56" s="224"/>
      <c r="H56" s="224"/>
      <c r="I56" s="225"/>
      <c r="J56" s="94"/>
      <c r="K56" s="94"/>
      <c r="L56" s="4"/>
      <c r="M56" s="4"/>
      <c r="N56" s="4"/>
      <c r="O56" s="4"/>
      <c r="P56" s="4"/>
      <c r="Q56" s="4"/>
      <c r="R56" s="4"/>
      <c r="S56" s="4"/>
      <c r="T56" s="4"/>
      <c r="U56" s="4"/>
    </row>
    <row r="57" spans="2:21" s="5" customFormat="1" ht="37.5" customHeight="1" x14ac:dyDescent="0.2">
      <c r="B57" s="93" t="s">
        <v>108</v>
      </c>
      <c r="C57" s="226" t="s">
        <v>150</v>
      </c>
      <c r="D57" s="227"/>
      <c r="E57" s="228" t="s">
        <v>109</v>
      </c>
      <c r="F57" s="228"/>
      <c r="G57" s="229" t="s">
        <v>155</v>
      </c>
      <c r="H57" s="229"/>
      <c r="I57" s="230"/>
      <c r="J57" s="98"/>
      <c r="K57" s="98"/>
      <c r="L57" s="4"/>
      <c r="M57" s="4"/>
      <c r="N57" s="4"/>
      <c r="O57" s="4"/>
      <c r="P57" s="4"/>
      <c r="Q57" s="4"/>
      <c r="R57" s="4"/>
      <c r="S57" s="4"/>
      <c r="T57" s="4"/>
      <c r="U57" s="4"/>
    </row>
    <row r="58" spans="2:21" s="5" customFormat="1" ht="39.75" customHeight="1" x14ac:dyDescent="0.2">
      <c r="B58" s="93" t="s">
        <v>110</v>
      </c>
      <c r="C58" s="231" t="s">
        <v>236</v>
      </c>
      <c r="D58" s="231"/>
      <c r="E58" s="232" t="s">
        <v>111</v>
      </c>
      <c r="F58" s="232"/>
      <c r="G58" s="229" t="s">
        <v>152</v>
      </c>
      <c r="H58" s="229"/>
      <c r="I58" s="230"/>
      <c r="J58" s="99"/>
      <c r="K58" s="99"/>
      <c r="L58" s="4"/>
      <c r="M58" s="4"/>
      <c r="N58" s="4"/>
      <c r="O58" s="4"/>
      <c r="P58" s="4"/>
      <c r="Q58" s="4"/>
      <c r="R58" s="4"/>
      <c r="S58" s="4"/>
      <c r="T58" s="4"/>
      <c r="U58" s="4"/>
    </row>
    <row r="59" spans="2:21" s="5" customFormat="1" ht="45" customHeight="1" x14ac:dyDescent="0.2">
      <c r="B59" s="93" t="s">
        <v>112</v>
      </c>
      <c r="C59" s="231"/>
      <c r="D59" s="231"/>
      <c r="E59" s="233" t="s">
        <v>113</v>
      </c>
      <c r="F59" s="234"/>
      <c r="G59" s="237"/>
      <c r="H59" s="238"/>
      <c r="I59" s="239"/>
      <c r="J59" s="99"/>
      <c r="K59" s="99"/>
      <c r="L59" s="4"/>
      <c r="M59" s="4"/>
      <c r="N59" s="4"/>
      <c r="O59" s="4"/>
      <c r="P59" s="4"/>
      <c r="Q59" s="4"/>
      <c r="R59" s="4"/>
      <c r="S59" s="4"/>
      <c r="T59" s="4"/>
      <c r="U59" s="4"/>
    </row>
    <row r="60" spans="2:21" s="5" customFormat="1" ht="45" customHeight="1" thickBot="1" x14ac:dyDescent="0.25">
      <c r="B60" s="100" t="s">
        <v>114</v>
      </c>
      <c r="C60" s="243"/>
      <c r="D60" s="243"/>
      <c r="E60" s="235"/>
      <c r="F60" s="236"/>
      <c r="G60" s="240"/>
      <c r="H60" s="241"/>
      <c r="I60" s="242"/>
      <c r="J60" s="99"/>
      <c r="K60" s="99"/>
      <c r="L60" s="4"/>
      <c r="M60" s="4"/>
      <c r="N60" s="4"/>
      <c r="O60" s="4"/>
      <c r="P60" s="4"/>
      <c r="Q60" s="4"/>
      <c r="R60" s="4"/>
      <c r="S60" s="4"/>
      <c r="T60" s="4"/>
      <c r="U60" s="4"/>
    </row>
    <row r="61" spans="2:21" s="5" customFormat="1" ht="12" x14ac:dyDescent="0.2">
      <c r="B61" s="108"/>
      <c r="C61" s="109"/>
      <c r="D61" s="109"/>
      <c r="E61" s="110"/>
      <c r="F61" s="110"/>
      <c r="G61" s="111"/>
      <c r="H61" s="112"/>
      <c r="I61" s="109"/>
      <c r="J61" s="99"/>
      <c r="K61" s="99"/>
      <c r="L61" s="4"/>
      <c r="M61" s="4"/>
      <c r="N61" s="4"/>
      <c r="O61" s="4"/>
      <c r="P61" s="4"/>
      <c r="Q61" s="4"/>
      <c r="R61" s="4"/>
      <c r="S61" s="4"/>
      <c r="T61" s="4"/>
      <c r="U61" s="4"/>
    </row>
    <row r="62" spans="2:21" s="5" customFormat="1" ht="12" x14ac:dyDescent="0.2">
      <c r="B62" s="108"/>
      <c r="C62" s="109"/>
      <c r="D62" s="109"/>
      <c r="E62" s="110"/>
      <c r="F62" s="110"/>
      <c r="G62" s="111"/>
      <c r="H62" s="112"/>
      <c r="I62" s="109"/>
      <c r="J62" s="99"/>
      <c r="K62" s="99"/>
      <c r="L62" s="4"/>
      <c r="M62" s="4"/>
      <c r="N62" s="4"/>
      <c r="O62" s="4"/>
      <c r="P62" s="4"/>
      <c r="Q62" s="4"/>
      <c r="R62" s="4"/>
      <c r="S62" s="4"/>
      <c r="T62" s="4"/>
      <c r="U62" s="4"/>
    </row>
    <row r="63" spans="2:21" x14ac:dyDescent="0.2">
      <c r="B63" s="24"/>
      <c r="C63" s="25"/>
      <c r="D63" s="25"/>
      <c r="E63" s="26"/>
      <c r="F63" s="26"/>
      <c r="G63" s="27"/>
      <c r="H63" s="28"/>
      <c r="I63" s="25"/>
      <c r="J63" s="101"/>
      <c r="K63" s="101"/>
    </row>
    <row r="64" spans="2:21" x14ac:dyDescent="0.2">
      <c r="B64" s="24"/>
      <c r="C64" s="25"/>
      <c r="D64" s="25"/>
      <c r="E64" s="26"/>
      <c r="F64" s="26"/>
      <c r="G64" s="27"/>
      <c r="H64" s="28"/>
      <c r="I64" s="25"/>
      <c r="J64" s="101"/>
      <c r="K64" s="101"/>
    </row>
    <row r="65" spans="2:11" x14ac:dyDescent="0.2">
      <c r="B65" s="24"/>
      <c r="C65" s="25"/>
      <c r="D65" s="25"/>
      <c r="E65" s="26"/>
      <c r="F65" s="26"/>
      <c r="G65" s="27"/>
      <c r="H65" s="28"/>
      <c r="I65" s="25"/>
      <c r="J65" s="101"/>
      <c r="K65" s="101"/>
    </row>
  </sheetData>
  <mergeCells count="98">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23:E23"/>
    <mergeCell ref="F23:I23"/>
    <mergeCell ref="C24:E24"/>
    <mergeCell ref="F24:I24"/>
    <mergeCell ref="C25:E25"/>
    <mergeCell ref="G25:I25"/>
    <mergeCell ref="C19:I19"/>
    <mergeCell ref="C20:I20"/>
    <mergeCell ref="B21:B22"/>
    <mergeCell ref="C21:E21"/>
    <mergeCell ref="F21:I21"/>
    <mergeCell ref="C22:E22"/>
    <mergeCell ref="F22:I22"/>
    <mergeCell ref="C26:E26"/>
    <mergeCell ref="G26:I26"/>
    <mergeCell ref="C27:E27"/>
    <mergeCell ref="G27:I27"/>
    <mergeCell ref="B28:I28"/>
    <mergeCell ref="C30:C32"/>
    <mergeCell ref="D30:D32"/>
    <mergeCell ref="F30:F32"/>
    <mergeCell ref="G30:G32"/>
    <mergeCell ref="H30:H32"/>
    <mergeCell ref="I30:I32"/>
    <mergeCell ref="E30:E41"/>
    <mergeCell ref="J30:J32"/>
    <mergeCell ref="C33:C35"/>
    <mergeCell ref="D33:D35"/>
    <mergeCell ref="F33:F35"/>
    <mergeCell ref="G33:G35"/>
    <mergeCell ref="H33:H35"/>
    <mergeCell ref="I33:I35"/>
    <mergeCell ref="J33:J35"/>
    <mergeCell ref="C36:C38"/>
    <mergeCell ref="D36:D38"/>
    <mergeCell ref="F36:F38"/>
    <mergeCell ref="G36:G38"/>
    <mergeCell ref="H36:H38"/>
    <mergeCell ref="I36:I38"/>
    <mergeCell ref="J36:J38"/>
    <mergeCell ref="J39:J41"/>
    <mergeCell ref="C50:I50"/>
    <mergeCell ref="C51:I51"/>
    <mergeCell ref="B52:I52"/>
    <mergeCell ref="I39:I41"/>
    <mergeCell ref="C42:I42"/>
    <mergeCell ref="B43:I43"/>
    <mergeCell ref="B44:I48"/>
    <mergeCell ref="C49:I49"/>
    <mergeCell ref="C39:C41"/>
    <mergeCell ref="D39:D41"/>
    <mergeCell ref="F39:F41"/>
    <mergeCell ref="G39:G41"/>
    <mergeCell ref="H39:H41"/>
    <mergeCell ref="B53:B54"/>
    <mergeCell ref="D53:F53"/>
    <mergeCell ref="G53:I53"/>
    <mergeCell ref="D54:F54"/>
    <mergeCell ref="G54:I54"/>
    <mergeCell ref="C58:D58"/>
    <mergeCell ref="E58:F58"/>
    <mergeCell ref="G58:I58"/>
    <mergeCell ref="C59:D59"/>
    <mergeCell ref="E59:F60"/>
    <mergeCell ref="G59:I60"/>
    <mergeCell ref="C60:D60"/>
    <mergeCell ref="D55:F55"/>
    <mergeCell ref="G55:I55"/>
    <mergeCell ref="D56:F56"/>
    <mergeCell ref="G56:I56"/>
    <mergeCell ref="C57:D57"/>
    <mergeCell ref="E57:F57"/>
    <mergeCell ref="G57:I57"/>
    <mergeCell ref="B2:B5"/>
    <mergeCell ref="C2:I2"/>
    <mergeCell ref="C3:I3"/>
    <mergeCell ref="C4:I4"/>
    <mergeCell ref="C5:F5"/>
    <mergeCell ref="G5:I5"/>
  </mergeCells>
  <dataValidations count="8">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H15:J15 JD15:JF15 SZ15:TB15 ACV15:ACX15 AMR15:AMT15 AWN15:AWP15 BGJ15:BGL15 BQF15:BQH15 CAB15:CAD15 CJX15:CJZ15 CTT15:CTV15 DDP15:DDR15 DNL15:DNN15 DXH15:DXJ15 EHD15:EHF15 EQZ15:ERB15 FAV15:FAX15 FKR15:FKT15 FUN15:FUP15 GEJ15:GEL15 GOF15:GOH15 GYB15:GYD15 HHX15:HHZ15 HRT15:HRV15 IBP15:IBR15 ILL15:ILN15 IVH15:IVJ15 JFD15:JFF15 JOZ15:JPB15 JYV15:JYX15 KIR15:KIT15 KSN15:KSP15 LCJ15:LCL15 LMF15:LMH15 LWB15:LWD15 MFX15:MFZ15 MPT15:MPV15 MZP15:MZR15 NJL15:NJN15 NTH15:NTJ15 ODD15:ODF15 OMZ15:ONB15 OWV15:OWX15 PGR15:PGT15 PQN15:PQP15 QAJ15:QAL15 QKF15:QKH15 QUB15:QUD15 RDX15:RDZ15 RNT15:RNV15 RXP15:RXR15 SHL15:SHN15 SRH15:SRJ15 TBD15:TBF15 TKZ15:TLB15 TUV15:TUX15 UER15:UET15 UON15:UOP15 UYJ15:UYL15 VIF15:VIH15 VSB15:VSD15 WBX15:WBZ15 WLT15:WLV15 WVP15:WVR15 H65551:J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H131087:J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H196623:J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H262159:J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H327695:J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H393231:J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H458767:J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H524303:J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H589839:J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H655375:J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H720911:J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H786447:J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H851983:J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H917519:J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H983055:J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formula1>M20:M22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$M$15:$M$18</formula1>
    </dataValidation>
  </dataValidations>
  <pageMargins left="0.3" right="0.26" top="0.45" bottom="0.55118110236220474" header="0.31496062992125984" footer="0.31496062992125984"/>
  <pageSetup scale="60" orientation="portrait" r:id="rId1"/>
  <rowBreaks count="1" manualBreakCount="1">
    <brk id="41" max="8" man="1"/>
  </rowBreaks>
  <colBreaks count="1" manualBreakCount="1">
    <brk id="9" max="57"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2"/>
  <sheetViews>
    <sheetView workbookViewId="0">
      <selection activeCell="A14" sqref="A14"/>
    </sheetView>
  </sheetViews>
  <sheetFormatPr baseColWidth="10" defaultRowHeight="15" x14ac:dyDescent="0.25"/>
  <cols>
    <col min="1" max="1" width="1.28515625" customWidth="1"/>
    <col min="2" max="2" width="30.28515625" style="135" customWidth="1"/>
    <col min="3" max="3" width="44.28515625" customWidth="1"/>
    <col min="4" max="4" width="19.5703125" customWidth="1"/>
    <col min="5" max="5" width="5.85546875" customWidth="1"/>
    <col min="6" max="6" width="30" customWidth="1"/>
    <col min="7" max="7" width="19.140625" customWidth="1"/>
    <col min="8" max="8" width="16.140625" customWidth="1"/>
    <col min="9" max="9" width="16.28515625" customWidth="1"/>
    <col min="10" max="10" width="15.7109375" customWidth="1"/>
    <col min="11" max="11" width="47.1406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60"/>
      <c r="B1" s="336"/>
      <c r="C1" s="339" t="s">
        <v>230</v>
      </c>
      <c r="D1" s="340"/>
      <c r="E1" s="340"/>
      <c r="F1" s="340"/>
      <c r="G1" s="340"/>
      <c r="H1" s="340"/>
      <c r="I1" s="340"/>
      <c r="J1" s="341"/>
      <c r="K1" s="160"/>
      <c r="L1" s="160"/>
      <c r="M1" s="160"/>
      <c r="N1" s="160"/>
      <c r="O1" s="160"/>
      <c r="P1" s="160"/>
      <c r="Q1" s="160"/>
      <c r="R1" s="160"/>
      <c r="S1" s="160"/>
    </row>
    <row r="2" spans="1:19" ht="26.25" customHeight="1" thickBot="1" x14ac:dyDescent="0.3">
      <c r="A2" s="160"/>
      <c r="B2" s="337"/>
      <c r="C2" s="342" t="s">
        <v>1</v>
      </c>
      <c r="D2" s="343"/>
      <c r="E2" s="343"/>
      <c r="F2" s="343"/>
      <c r="G2" s="343"/>
      <c r="H2" s="343"/>
      <c r="I2" s="343"/>
      <c r="J2" s="344"/>
      <c r="K2" s="160"/>
      <c r="L2" s="160"/>
      <c r="M2" s="160"/>
      <c r="N2" s="160"/>
      <c r="O2" s="160"/>
      <c r="P2" s="160"/>
      <c r="Q2" s="160"/>
      <c r="R2" s="160"/>
      <c r="S2" s="160"/>
    </row>
    <row r="3" spans="1:19" ht="26.25" customHeight="1" thickBot="1" x14ac:dyDescent="0.3">
      <c r="A3" s="160"/>
      <c r="B3" s="337"/>
      <c r="C3" s="342" t="s">
        <v>163</v>
      </c>
      <c r="D3" s="343"/>
      <c r="E3" s="343"/>
      <c r="F3" s="343"/>
      <c r="G3" s="343"/>
      <c r="H3" s="343"/>
      <c r="I3" s="343"/>
      <c r="J3" s="344"/>
      <c r="K3" s="160"/>
      <c r="L3" s="160"/>
      <c r="M3" s="160"/>
      <c r="N3" s="160"/>
      <c r="O3" s="160"/>
      <c r="P3" s="160"/>
      <c r="Q3" s="160"/>
      <c r="R3" s="160"/>
      <c r="S3" s="160"/>
    </row>
    <row r="4" spans="1:19" ht="26.25" customHeight="1" thickBot="1" x14ac:dyDescent="0.3">
      <c r="A4" s="160"/>
      <c r="B4" s="338"/>
      <c r="C4" s="342" t="s">
        <v>211</v>
      </c>
      <c r="D4" s="343"/>
      <c r="E4" s="343"/>
      <c r="F4" s="343"/>
      <c r="G4" s="343"/>
      <c r="H4" s="458" t="s">
        <v>210</v>
      </c>
      <c r="I4" s="459"/>
      <c r="J4" s="460"/>
      <c r="K4" s="160"/>
      <c r="L4" s="160"/>
      <c r="M4" s="160"/>
      <c r="N4" s="160"/>
      <c r="O4" s="160"/>
      <c r="P4" s="160"/>
      <c r="Q4" s="160"/>
      <c r="R4" s="160"/>
      <c r="S4" s="160"/>
    </row>
    <row r="5" spans="1:19" ht="30" customHeight="1" thickBot="1" x14ac:dyDescent="0.3">
      <c r="B5" s="113"/>
      <c r="C5" s="114"/>
      <c r="D5" s="114"/>
      <c r="E5" s="114"/>
      <c r="F5" s="114"/>
      <c r="G5" s="114"/>
      <c r="H5" s="114"/>
      <c r="I5" s="114"/>
      <c r="J5" s="115"/>
    </row>
    <row r="6" spans="1:19" ht="36.75" thickBot="1" x14ac:dyDescent="0.3">
      <c r="B6" s="116" t="s">
        <v>164</v>
      </c>
      <c r="C6" s="352" t="s">
        <v>192</v>
      </c>
      <c r="D6" s="353"/>
      <c r="E6" s="354"/>
      <c r="F6" s="117"/>
      <c r="G6" s="114"/>
      <c r="H6" s="114"/>
      <c r="I6" s="114"/>
      <c r="J6" s="115"/>
    </row>
    <row r="7" spans="1:19" ht="21.75" customHeight="1" thickBot="1" x14ac:dyDescent="0.3">
      <c r="B7" s="118" t="s">
        <v>116</v>
      </c>
      <c r="C7" s="355" t="s">
        <v>190</v>
      </c>
      <c r="D7" s="356"/>
      <c r="E7" s="357"/>
      <c r="F7" s="117"/>
      <c r="G7" s="114"/>
      <c r="H7" s="114"/>
      <c r="I7" s="114"/>
      <c r="J7" s="115"/>
    </row>
    <row r="8" spans="1:19" ht="24" customHeight="1" thickBot="1" x14ac:dyDescent="0.3">
      <c r="B8" s="118" t="s">
        <v>165</v>
      </c>
      <c r="C8" s="358" t="s">
        <v>193</v>
      </c>
      <c r="D8" s="359"/>
      <c r="E8" s="360"/>
      <c r="F8" s="119"/>
      <c r="G8" s="114"/>
      <c r="H8" s="114"/>
      <c r="I8" s="114"/>
      <c r="J8" s="115"/>
    </row>
    <row r="9" spans="1:19" ht="19.5" customHeight="1" thickBot="1" x14ac:dyDescent="0.3">
      <c r="B9" s="118" t="s">
        <v>166</v>
      </c>
      <c r="C9" s="361" t="s">
        <v>167</v>
      </c>
      <c r="D9" s="362"/>
      <c r="E9" s="363"/>
      <c r="F9" s="117"/>
      <c r="G9" s="114"/>
      <c r="H9" s="114"/>
      <c r="I9" s="114"/>
      <c r="J9" s="115"/>
    </row>
    <row r="10" spans="1:19" ht="72" customHeight="1" thickBot="1" x14ac:dyDescent="0.3">
      <c r="B10" s="118" t="s">
        <v>168</v>
      </c>
      <c r="C10" s="364" t="str">
        <f>+'HV 3'!F9</f>
        <v xml:space="preserve">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 </v>
      </c>
      <c r="D10" s="365"/>
      <c r="E10" s="366"/>
      <c r="F10" s="117"/>
      <c r="G10" s="114"/>
      <c r="H10" s="114"/>
      <c r="I10" s="114"/>
      <c r="J10" s="115"/>
    </row>
    <row r="12" spans="1:19" x14ac:dyDescent="0.25">
      <c r="B12" s="367" t="s">
        <v>183</v>
      </c>
      <c r="C12" s="368"/>
      <c r="D12" s="368"/>
      <c r="E12" s="368"/>
      <c r="F12" s="368"/>
      <c r="G12" s="368"/>
      <c r="H12" s="369"/>
      <c r="I12" s="348" t="s">
        <v>169</v>
      </c>
      <c r="J12" s="349"/>
      <c r="K12" s="349"/>
    </row>
    <row r="13" spans="1:19" s="122" customFormat="1" ht="45" x14ac:dyDescent="0.25">
      <c r="B13" s="120" t="s">
        <v>170</v>
      </c>
      <c r="C13" s="120" t="s">
        <v>171</v>
      </c>
      <c r="D13" s="120" t="s">
        <v>172</v>
      </c>
      <c r="E13" s="120" t="s">
        <v>173</v>
      </c>
      <c r="F13" s="120" t="s">
        <v>174</v>
      </c>
      <c r="G13" s="120" t="s">
        <v>175</v>
      </c>
      <c r="H13" s="120" t="s">
        <v>176</v>
      </c>
      <c r="I13" s="121" t="s">
        <v>177</v>
      </c>
      <c r="J13" s="121" t="s">
        <v>178</v>
      </c>
      <c r="K13" s="121" t="s">
        <v>179</v>
      </c>
    </row>
    <row r="14" spans="1:19" ht="125.25" customHeight="1" x14ac:dyDescent="0.25">
      <c r="B14" s="137">
        <v>1</v>
      </c>
      <c r="C14" s="162" t="s">
        <v>208</v>
      </c>
      <c r="D14" s="139" t="s">
        <v>181</v>
      </c>
      <c r="E14" s="123">
        <v>1</v>
      </c>
      <c r="F14" s="457" t="s">
        <v>11</v>
      </c>
      <c r="G14" s="125" t="s">
        <v>181</v>
      </c>
      <c r="H14" s="126">
        <v>43800</v>
      </c>
      <c r="I14" s="125" t="s">
        <v>181</v>
      </c>
      <c r="J14" s="127">
        <v>43617</v>
      </c>
      <c r="K14" s="456" t="s">
        <v>251</v>
      </c>
    </row>
    <row r="15" spans="1:19" ht="15" customHeight="1" x14ac:dyDescent="0.25">
      <c r="B15" s="350" t="s">
        <v>182</v>
      </c>
      <c r="C15" s="351"/>
      <c r="D15" s="129">
        <f>SUM(D11:D14)</f>
        <v>0</v>
      </c>
      <c r="E15" s="130">
        <f>SUM(E14:E14)</f>
        <v>1</v>
      </c>
      <c r="F15" s="131"/>
      <c r="G15" s="129">
        <f>SUM(G11:G14)</f>
        <v>0</v>
      </c>
      <c r="H15" s="132"/>
      <c r="I15" s="133">
        <f>+SUM(I14:I14)</f>
        <v>0</v>
      </c>
      <c r="J15" s="134"/>
      <c r="K15" s="134"/>
    </row>
    <row r="17" spans="8:9" x14ac:dyDescent="0.25">
      <c r="H17" s="136"/>
    </row>
    <row r="18" spans="8:9" x14ac:dyDescent="0.25">
      <c r="H18" s="136"/>
      <c r="I18" s="136"/>
    </row>
    <row r="19" spans="8:9" x14ac:dyDescent="0.25">
      <c r="H19" s="136"/>
    </row>
    <row r="20" spans="8:9" x14ac:dyDescent="0.25">
      <c r="H20" s="136"/>
    </row>
    <row r="21" spans="8:9" x14ac:dyDescent="0.25">
      <c r="H21" s="136"/>
    </row>
    <row r="22" spans="8:9" x14ac:dyDescent="0.25">
      <c r="H22" s="136"/>
    </row>
  </sheetData>
  <mergeCells count="14">
    <mergeCell ref="I12:K12"/>
    <mergeCell ref="B15:C15"/>
    <mergeCell ref="C6:E6"/>
    <mergeCell ref="C7:E7"/>
    <mergeCell ref="C8:E8"/>
    <mergeCell ref="C9:E9"/>
    <mergeCell ref="C10:E10"/>
    <mergeCell ref="B12:H12"/>
    <mergeCell ref="B1:B4"/>
    <mergeCell ref="C1:J1"/>
    <mergeCell ref="C2:J2"/>
    <mergeCell ref="C3:J3"/>
    <mergeCell ref="C4:G4"/>
    <mergeCell ref="H4:J4"/>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67"/>
  <sheetViews>
    <sheetView topLeftCell="B1" zoomScale="80" zoomScaleNormal="80" workbookViewId="0">
      <selection activeCell="C51" sqref="C51:I51"/>
    </sheetView>
  </sheetViews>
  <sheetFormatPr baseColWidth="10" defaultRowHeight="12.75" x14ac:dyDescent="0.2"/>
  <cols>
    <col min="1" max="1" width="1"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2" style="3" customWidth="1"/>
    <col min="8" max="8" width="20.5703125" style="2" customWidth="1"/>
    <col min="9" max="9" width="22.42578125" style="2" customWidth="1"/>
    <col min="10" max="10" width="11.42578125" style="4"/>
    <col min="11" max="12" width="11.42578125" style="5"/>
    <col min="13" max="14" width="11.42578125" style="6"/>
    <col min="15" max="256" width="11.42578125" style="2"/>
    <col min="257" max="257" width="1" style="2"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2" style="2" customWidth="1"/>
    <col min="264" max="264" width="20.5703125" style="2" customWidth="1"/>
    <col min="265" max="265" width="22.42578125" style="2" customWidth="1"/>
    <col min="266" max="512" width="11.42578125" style="2"/>
    <col min="513" max="513" width="1" style="2"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2" style="2" customWidth="1"/>
    <col min="520" max="520" width="20.5703125" style="2" customWidth="1"/>
    <col min="521" max="521" width="22.42578125" style="2" customWidth="1"/>
    <col min="522" max="768" width="11.42578125" style="2"/>
    <col min="769" max="769" width="1" style="2"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2" style="2" customWidth="1"/>
    <col min="776" max="776" width="20.5703125" style="2" customWidth="1"/>
    <col min="777" max="777" width="22.42578125" style="2" customWidth="1"/>
    <col min="778" max="1024" width="11.42578125" style="2"/>
    <col min="1025" max="1025" width="1" style="2"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2" style="2" customWidth="1"/>
    <col min="1032" max="1032" width="20.5703125" style="2" customWidth="1"/>
    <col min="1033" max="1033" width="22.42578125" style="2" customWidth="1"/>
    <col min="1034" max="1280" width="11.42578125" style="2"/>
    <col min="1281" max="1281" width="1" style="2"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2" style="2" customWidth="1"/>
    <col min="1288" max="1288" width="20.5703125" style="2" customWidth="1"/>
    <col min="1289" max="1289" width="22.42578125" style="2" customWidth="1"/>
    <col min="1290" max="1536" width="11.42578125" style="2"/>
    <col min="1537" max="1537" width="1" style="2"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2" style="2" customWidth="1"/>
    <col min="1544" max="1544" width="20.5703125" style="2" customWidth="1"/>
    <col min="1545" max="1545" width="22.42578125" style="2" customWidth="1"/>
    <col min="1546" max="1792" width="11.42578125" style="2"/>
    <col min="1793" max="1793" width="1" style="2"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2" style="2" customWidth="1"/>
    <col min="1800" max="1800" width="20.5703125" style="2" customWidth="1"/>
    <col min="1801" max="1801" width="22.42578125" style="2" customWidth="1"/>
    <col min="1802" max="2048" width="11.42578125" style="2"/>
    <col min="2049" max="2049" width="1" style="2"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2" style="2" customWidth="1"/>
    <col min="2056" max="2056" width="20.5703125" style="2" customWidth="1"/>
    <col min="2057" max="2057" width="22.42578125" style="2" customWidth="1"/>
    <col min="2058" max="2304" width="11.42578125" style="2"/>
    <col min="2305" max="2305" width="1" style="2"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2" style="2" customWidth="1"/>
    <col min="2312" max="2312" width="20.5703125" style="2" customWidth="1"/>
    <col min="2313" max="2313" width="22.42578125" style="2" customWidth="1"/>
    <col min="2314" max="2560" width="11.42578125" style="2"/>
    <col min="2561" max="2561" width="1" style="2"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2" style="2" customWidth="1"/>
    <col min="2568" max="2568" width="20.5703125" style="2" customWidth="1"/>
    <col min="2569" max="2569" width="22.42578125" style="2" customWidth="1"/>
    <col min="2570" max="2816" width="11.42578125" style="2"/>
    <col min="2817" max="2817" width="1" style="2"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2" style="2" customWidth="1"/>
    <col min="2824" max="2824" width="20.5703125" style="2" customWidth="1"/>
    <col min="2825" max="2825" width="22.42578125" style="2" customWidth="1"/>
    <col min="2826" max="3072" width="11.42578125" style="2"/>
    <col min="3073" max="3073" width="1" style="2"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2" style="2" customWidth="1"/>
    <col min="3080" max="3080" width="20.5703125" style="2" customWidth="1"/>
    <col min="3081" max="3081" width="22.42578125" style="2" customWidth="1"/>
    <col min="3082" max="3328" width="11.42578125" style="2"/>
    <col min="3329" max="3329" width="1" style="2"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2" style="2" customWidth="1"/>
    <col min="3336" max="3336" width="20.5703125" style="2" customWidth="1"/>
    <col min="3337" max="3337" width="22.42578125" style="2" customWidth="1"/>
    <col min="3338" max="3584" width="11.42578125" style="2"/>
    <col min="3585" max="3585" width="1" style="2"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2" style="2" customWidth="1"/>
    <col min="3592" max="3592" width="20.5703125" style="2" customWidth="1"/>
    <col min="3593" max="3593" width="22.42578125" style="2" customWidth="1"/>
    <col min="3594" max="3840" width="11.42578125" style="2"/>
    <col min="3841" max="3841" width="1" style="2"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2" style="2" customWidth="1"/>
    <col min="3848" max="3848" width="20.5703125" style="2" customWidth="1"/>
    <col min="3849" max="3849" width="22.42578125" style="2" customWidth="1"/>
    <col min="3850" max="4096" width="11.42578125" style="2"/>
    <col min="4097" max="4097" width="1" style="2"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2" style="2" customWidth="1"/>
    <col min="4104" max="4104" width="20.5703125" style="2" customWidth="1"/>
    <col min="4105" max="4105" width="22.42578125" style="2" customWidth="1"/>
    <col min="4106" max="4352" width="11.42578125" style="2"/>
    <col min="4353" max="4353" width="1" style="2"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2" style="2" customWidth="1"/>
    <col min="4360" max="4360" width="20.5703125" style="2" customWidth="1"/>
    <col min="4361" max="4361" width="22.42578125" style="2" customWidth="1"/>
    <col min="4362" max="4608" width="11.42578125" style="2"/>
    <col min="4609" max="4609" width="1" style="2"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2" style="2" customWidth="1"/>
    <col min="4616" max="4616" width="20.5703125" style="2" customWidth="1"/>
    <col min="4617" max="4617" width="22.42578125" style="2" customWidth="1"/>
    <col min="4618" max="4864" width="11.42578125" style="2"/>
    <col min="4865" max="4865" width="1" style="2"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2" style="2" customWidth="1"/>
    <col min="4872" max="4872" width="20.5703125" style="2" customWidth="1"/>
    <col min="4873" max="4873" width="22.42578125" style="2" customWidth="1"/>
    <col min="4874" max="5120" width="11.42578125" style="2"/>
    <col min="5121" max="5121" width="1" style="2"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2" style="2" customWidth="1"/>
    <col min="5128" max="5128" width="20.5703125" style="2" customWidth="1"/>
    <col min="5129" max="5129" width="22.42578125" style="2" customWidth="1"/>
    <col min="5130" max="5376" width="11.42578125" style="2"/>
    <col min="5377" max="5377" width="1" style="2"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2" style="2" customWidth="1"/>
    <col min="5384" max="5384" width="20.5703125" style="2" customWidth="1"/>
    <col min="5385" max="5385" width="22.42578125" style="2" customWidth="1"/>
    <col min="5386" max="5632" width="11.42578125" style="2"/>
    <col min="5633" max="5633" width="1" style="2"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2" style="2" customWidth="1"/>
    <col min="5640" max="5640" width="20.5703125" style="2" customWidth="1"/>
    <col min="5641" max="5641" width="22.42578125" style="2" customWidth="1"/>
    <col min="5642" max="5888" width="11.42578125" style="2"/>
    <col min="5889" max="5889" width="1" style="2"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2" style="2" customWidth="1"/>
    <col min="5896" max="5896" width="20.5703125" style="2" customWidth="1"/>
    <col min="5897" max="5897" width="22.42578125" style="2" customWidth="1"/>
    <col min="5898" max="6144" width="11.42578125" style="2"/>
    <col min="6145" max="6145" width="1" style="2"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2" style="2" customWidth="1"/>
    <col min="6152" max="6152" width="20.5703125" style="2" customWidth="1"/>
    <col min="6153" max="6153" width="22.42578125" style="2" customWidth="1"/>
    <col min="6154" max="6400" width="11.42578125" style="2"/>
    <col min="6401" max="6401" width="1" style="2"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2" style="2" customWidth="1"/>
    <col min="6408" max="6408" width="20.5703125" style="2" customWidth="1"/>
    <col min="6409" max="6409" width="22.42578125" style="2" customWidth="1"/>
    <col min="6410" max="6656" width="11.42578125" style="2"/>
    <col min="6657" max="6657" width="1" style="2"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2" style="2" customWidth="1"/>
    <col min="6664" max="6664" width="20.5703125" style="2" customWidth="1"/>
    <col min="6665" max="6665" width="22.42578125" style="2" customWidth="1"/>
    <col min="6666" max="6912" width="11.42578125" style="2"/>
    <col min="6913" max="6913" width="1" style="2"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2" style="2" customWidth="1"/>
    <col min="6920" max="6920" width="20.5703125" style="2" customWidth="1"/>
    <col min="6921" max="6921" width="22.42578125" style="2" customWidth="1"/>
    <col min="6922" max="7168" width="11.42578125" style="2"/>
    <col min="7169" max="7169" width="1" style="2"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2" style="2" customWidth="1"/>
    <col min="7176" max="7176" width="20.5703125" style="2" customWidth="1"/>
    <col min="7177" max="7177" width="22.42578125" style="2" customWidth="1"/>
    <col min="7178" max="7424" width="11.42578125" style="2"/>
    <col min="7425" max="7425" width="1" style="2"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2" style="2" customWidth="1"/>
    <col min="7432" max="7432" width="20.5703125" style="2" customWidth="1"/>
    <col min="7433" max="7433" width="22.42578125" style="2" customWidth="1"/>
    <col min="7434" max="7680" width="11.42578125" style="2"/>
    <col min="7681" max="7681" width="1" style="2"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2" style="2" customWidth="1"/>
    <col min="7688" max="7688" width="20.5703125" style="2" customWidth="1"/>
    <col min="7689" max="7689" width="22.42578125" style="2" customWidth="1"/>
    <col min="7690" max="7936" width="11.42578125" style="2"/>
    <col min="7937" max="7937" width="1" style="2"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2" style="2" customWidth="1"/>
    <col min="7944" max="7944" width="20.5703125" style="2" customWidth="1"/>
    <col min="7945" max="7945" width="22.42578125" style="2" customWidth="1"/>
    <col min="7946" max="8192" width="11.42578125" style="2"/>
    <col min="8193" max="8193" width="1" style="2"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2" style="2" customWidth="1"/>
    <col min="8200" max="8200" width="20.5703125" style="2" customWidth="1"/>
    <col min="8201" max="8201" width="22.42578125" style="2" customWidth="1"/>
    <col min="8202" max="8448" width="11.42578125" style="2"/>
    <col min="8449" max="8449" width="1" style="2"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2" style="2" customWidth="1"/>
    <col min="8456" max="8456" width="20.5703125" style="2" customWidth="1"/>
    <col min="8457" max="8457" width="22.42578125" style="2" customWidth="1"/>
    <col min="8458" max="8704" width="11.42578125" style="2"/>
    <col min="8705" max="8705" width="1" style="2"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2" style="2" customWidth="1"/>
    <col min="8712" max="8712" width="20.5703125" style="2" customWidth="1"/>
    <col min="8713" max="8713" width="22.42578125" style="2" customWidth="1"/>
    <col min="8714" max="8960" width="11.42578125" style="2"/>
    <col min="8961" max="8961" width="1" style="2"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2" style="2" customWidth="1"/>
    <col min="8968" max="8968" width="20.5703125" style="2" customWidth="1"/>
    <col min="8969" max="8969" width="22.42578125" style="2" customWidth="1"/>
    <col min="8970" max="9216" width="11.42578125" style="2"/>
    <col min="9217" max="9217" width="1" style="2"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2" style="2" customWidth="1"/>
    <col min="9224" max="9224" width="20.5703125" style="2" customWidth="1"/>
    <col min="9225" max="9225" width="22.42578125" style="2" customWidth="1"/>
    <col min="9226" max="9472" width="11.42578125" style="2"/>
    <col min="9473" max="9473" width="1" style="2"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2" style="2" customWidth="1"/>
    <col min="9480" max="9480" width="20.5703125" style="2" customWidth="1"/>
    <col min="9481" max="9481" width="22.42578125" style="2" customWidth="1"/>
    <col min="9482" max="9728" width="11.42578125" style="2"/>
    <col min="9729" max="9729" width="1" style="2"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2" style="2" customWidth="1"/>
    <col min="9736" max="9736" width="20.5703125" style="2" customWidth="1"/>
    <col min="9737" max="9737" width="22.42578125" style="2" customWidth="1"/>
    <col min="9738" max="9984" width="11.42578125" style="2"/>
    <col min="9985" max="9985" width="1" style="2"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2" style="2" customWidth="1"/>
    <col min="9992" max="9992" width="20.5703125" style="2" customWidth="1"/>
    <col min="9993" max="9993" width="22.42578125" style="2" customWidth="1"/>
    <col min="9994" max="10240" width="11.42578125" style="2"/>
    <col min="10241" max="10241" width="1" style="2"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2" style="2" customWidth="1"/>
    <col min="10248" max="10248" width="20.5703125" style="2" customWidth="1"/>
    <col min="10249" max="10249" width="22.42578125" style="2" customWidth="1"/>
    <col min="10250" max="10496" width="11.42578125" style="2"/>
    <col min="10497" max="10497" width="1" style="2"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2" style="2" customWidth="1"/>
    <col min="10504" max="10504" width="20.5703125" style="2" customWidth="1"/>
    <col min="10505" max="10505" width="22.42578125" style="2" customWidth="1"/>
    <col min="10506" max="10752" width="11.42578125" style="2"/>
    <col min="10753" max="10753" width="1" style="2"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2" style="2" customWidth="1"/>
    <col min="10760" max="10760" width="20.5703125" style="2" customWidth="1"/>
    <col min="10761" max="10761" width="22.42578125" style="2" customWidth="1"/>
    <col min="10762" max="11008" width="11.42578125" style="2"/>
    <col min="11009" max="11009" width="1" style="2"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2" style="2" customWidth="1"/>
    <col min="11016" max="11016" width="20.5703125" style="2" customWidth="1"/>
    <col min="11017" max="11017" width="22.42578125" style="2" customWidth="1"/>
    <col min="11018" max="11264" width="11.42578125" style="2"/>
    <col min="11265" max="11265" width="1" style="2"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2" style="2" customWidth="1"/>
    <col min="11272" max="11272" width="20.5703125" style="2" customWidth="1"/>
    <col min="11273" max="11273" width="22.42578125" style="2" customWidth="1"/>
    <col min="11274" max="11520" width="11.42578125" style="2"/>
    <col min="11521" max="11521" width="1" style="2"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2" style="2" customWidth="1"/>
    <col min="11528" max="11528" width="20.5703125" style="2" customWidth="1"/>
    <col min="11529" max="11529" width="22.42578125" style="2" customWidth="1"/>
    <col min="11530" max="11776" width="11.42578125" style="2"/>
    <col min="11777" max="11777" width="1" style="2"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2" style="2" customWidth="1"/>
    <col min="11784" max="11784" width="20.5703125" style="2" customWidth="1"/>
    <col min="11785" max="11785" width="22.42578125" style="2" customWidth="1"/>
    <col min="11786" max="12032" width="11.42578125" style="2"/>
    <col min="12033" max="12033" width="1" style="2"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2" style="2" customWidth="1"/>
    <col min="12040" max="12040" width="20.5703125" style="2" customWidth="1"/>
    <col min="12041" max="12041" width="22.42578125" style="2" customWidth="1"/>
    <col min="12042" max="12288" width="11.42578125" style="2"/>
    <col min="12289" max="12289" width="1" style="2"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2" style="2" customWidth="1"/>
    <col min="12296" max="12296" width="20.5703125" style="2" customWidth="1"/>
    <col min="12297" max="12297" width="22.42578125" style="2" customWidth="1"/>
    <col min="12298" max="12544" width="11.42578125" style="2"/>
    <col min="12545" max="12545" width="1" style="2"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2" style="2" customWidth="1"/>
    <col min="12552" max="12552" width="20.5703125" style="2" customWidth="1"/>
    <col min="12553" max="12553" width="22.42578125" style="2" customWidth="1"/>
    <col min="12554" max="12800" width="11.42578125" style="2"/>
    <col min="12801" max="12801" width="1" style="2"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2" style="2" customWidth="1"/>
    <col min="12808" max="12808" width="20.5703125" style="2" customWidth="1"/>
    <col min="12809" max="12809" width="22.42578125" style="2" customWidth="1"/>
    <col min="12810" max="13056" width="11.42578125" style="2"/>
    <col min="13057" max="13057" width="1" style="2"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2" style="2" customWidth="1"/>
    <col min="13064" max="13064" width="20.5703125" style="2" customWidth="1"/>
    <col min="13065" max="13065" width="22.42578125" style="2" customWidth="1"/>
    <col min="13066" max="13312" width="11.42578125" style="2"/>
    <col min="13313" max="13313" width="1" style="2"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2" style="2" customWidth="1"/>
    <col min="13320" max="13320" width="20.5703125" style="2" customWidth="1"/>
    <col min="13321" max="13321" width="22.42578125" style="2" customWidth="1"/>
    <col min="13322" max="13568" width="11.42578125" style="2"/>
    <col min="13569" max="13569" width="1" style="2"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2" style="2" customWidth="1"/>
    <col min="13576" max="13576" width="20.5703125" style="2" customWidth="1"/>
    <col min="13577" max="13577" width="22.42578125" style="2" customWidth="1"/>
    <col min="13578" max="13824" width="11.42578125" style="2"/>
    <col min="13825" max="13825" width="1" style="2"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2" style="2" customWidth="1"/>
    <col min="13832" max="13832" width="20.5703125" style="2" customWidth="1"/>
    <col min="13833" max="13833" width="22.42578125" style="2" customWidth="1"/>
    <col min="13834" max="14080" width="11.42578125" style="2"/>
    <col min="14081" max="14081" width="1" style="2"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2" style="2" customWidth="1"/>
    <col min="14088" max="14088" width="20.5703125" style="2" customWidth="1"/>
    <col min="14089" max="14089" width="22.42578125" style="2" customWidth="1"/>
    <col min="14090" max="14336" width="11.42578125" style="2"/>
    <col min="14337" max="14337" width="1" style="2"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2" style="2" customWidth="1"/>
    <col min="14344" max="14344" width="20.5703125" style="2" customWidth="1"/>
    <col min="14345" max="14345" width="22.42578125" style="2" customWidth="1"/>
    <col min="14346" max="14592" width="11.42578125" style="2"/>
    <col min="14593" max="14593" width="1" style="2"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2" style="2" customWidth="1"/>
    <col min="14600" max="14600" width="20.5703125" style="2" customWidth="1"/>
    <col min="14601" max="14601" width="22.42578125" style="2" customWidth="1"/>
    <col min="14602" max="14848" width="11.42578125" style="2"/>
    <col min="14849" max="14849" width="1" style="2"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2" style="2" customWidth="1"/>
    <col min="14856" max="14856" width="20.5703125" style="2" customWidth="1"/>
    <col min="14857" max="14857" width="22.42578125" style="2" customWidth="1"/>
    <col min="14858" max="15104" width="11.42578125" style="2"/>
    <col min="15105" max="15105" width="1" style="2"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2" style="2" customWidth="1"/>
    <col min="15112" max="15112" width="20.5703125" style="2" customWidth="1"/>
    <col min="15113" max="15113" width="22.42578125" style="2" customWidth="1"/>
    <col min="15114" max="15360" width="11.42578125" style="2"/>
    <col min="15361" max="15361" width="1" style="2"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2" style="2" customWidth="1"/>
    <col min="15368" max="15368" width="20.5703125" style="2" customWidth="1"/>
    <col min="15369" max="15369" width="22.42578125" style="2" customWidth="1"/>
    <col min="15370" max="15616" width="11.42578125" style="2"/>
    <col min="15617" max="15617" width="1" style="2"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2" style="2" customWidth="1"/>
    <col min="15624" max="15624" width="20.5703125" style="2" customWidth="1"/>
    <col min="15625" max="15625" width="22.42578125" style="2" customWidth="1"/>
    <col min="15626" max="15872" width="11.42578125" style="2"/>
    <col min="15873" max="15873" width="1" style="2"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2" style="2" customWidth="1"/>
    <col min="15880" max="15880" width="20.5703125" style="2" customWidth="1"/>
    <col min="15881" max="15881" width="22.42578125" style="2" customWidth="1"/>
    <col min="15882" max="16128" width="11.42578125" style="2"/>
    <col min="16129" max="16129" width="1" style="2"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2" style="2" customWidth="1"/>
    <col min="16136" max="16136" width="20.5703125" style="2" customWidth="1"/>
    <col min="16137" max="16137" width="22.42578125" style="2" customWidth="1"/>
    <col min="16138" max="16384" width="11.42578125" style="2"/>
  </cols>
  <sheetData>
    <row r="1" spans="1:15" ht="6" customHeight="1" x14ac:dyDescent="0.2"/>
    <row r="2" spans="1:15" s="158" customFormat="1" ht="31.5" customHeight="1" x14ac:dyDescent="0.2">
      <c r="A2" s="2"/>
      <c r="B2" s="219"/>
      <c r="C2" s="220" t="s">
        <v>229</v>
      </c>
      <c r="D2" s="220"/>
      <c r="E2" s="220"/>
      <c r="F2" s="220"/>
      <c r="G2" s="220"/>
      <c r="H2" s="220"/>
      <c r="I2" s="220"/>
      <c r="J2" s="155"/>
      <c r="K2" s="156"/>
      <c r="L2" s="156"/>
      <c r="M2" s="157"/>
      <c r="N2" s="157"/>
      <c r="O2" s="157"/>
    </row>
    <row r="3" spans="1:15" s="158" customFormat="1" ht="19.5" customHeight="1" x14ac:dyDescent="0.2">
      <c r="A3" s="2"/>
      <c r="B3" s="219"/>
      <c r="C3" s="221" t="s">
        <v>1</v>
      </c>
      <c r="D3" s="221"/>
      <c r="E3" s="221"/>
      <c r="F3" s="221"/>
      <c r="G3" s="221"/>
      <c r="H3" s="221"/>
      <c r="I3" s="221"/>
      <c r="J3" s="155"/>
      <c r="K3" s="156"/>
      <c r="L3" s="159" t="s">
        <v>0</v>
      </c>
      <c r="M3" s="156"/>
      <c r="N3" s="156"/>
      <c r="O3" s="156"/>
    </row>
    <row r="4" spans="1:15" s="158" customFormat="1" ht="19.5" customHeight="1" x14ac:dyDescent="0.2">
      <c r="A4" s="2"/>
      <c r="B4" s="219"/>
      <c r="C4" s="221" t="s">
        <v>3</v>
      </c>
      <c r="D4" s="221"/>
      <c r="E4" s="221"/>
      <c r="F4" s="221"/>
      <c r="G4" s="221"/>
      <c r="H4" s="221"/>
      <c r="I4" s="221"/>
      <c r="J4" s="155"/>
      <c r="K4" s="156"/>
      <c r="L4" s="159" t="s">
        <v>2</v>
      </c>
      <c r="M4" s="156"/>
      <c r="N4" s="156"/>
      <c r="O4" s="156"/>
    </row>
    <row r="5" spans="1:15" s="158" customFormat="1" ht="19.5" customHeight="1" x14ac:dyDescent="0.2">
      <c r="A5" s="2"/>
      <c r="B5" s="219"/>
      <c r="C5" s="221" t="s">
        <v>5</v>
      </c>
      <c r="D5" s="221"/>
      <c r="E5" s="221"/>
      <c r="F5" s="221"/>
      <c r="G5" s="222" t="s">
        <v>210</v>
      </c>
      <c r="H5" s="222"/>
      <c r="I5" s="222"/>
      <c r="J5" s="155"/>
      <c r="K5" s="156"/>
      <c r="L5" s="159" t="s">
        <v>4</v>
      </c>
      <c r="M5" s="156"/>
      <c r="N5" s="156"/>
      <c r="O5" s="156"/>
    </row>
    <row r="6" spans="1:15" ht="23.25" customHeight="1" x14ac:dyDescent="0.2">
      <c r="B6" s="452" t="s">
        <v>6</v>
      </c>
      <c r="C6" s="452"/>
      <c r="D6" s="452"/>
      <c r="E6" s="452"/>
      <c r="F6" s="452"/>
      <c r="G6" s="452"/>
      <c r="H6" s="452"/>
      <c r="I6" s="452"/>
    </row>
    <row r="7" spans="1:15" ht="24" customHeight="1" x14ac:dyDescent="0.2">
      <c r="B7" s="453" t="s">
        <v>7</v>
      </c>
      <c r="C7" s="453"/>
      <c r="D7" s="453"/>
      <c r="E7" s="453"/>
      <c r="F7" s="453"/>
      <c r="G7" s="453"/>
      <c r="H7" s="453"/>
      <c r="I7" s="453"/>
    </row>
    <row r="8" spans="1:15" ht="24" customHeight="1" x14ac:dyDescent="0.2">
      <c r="B8" s="257" t="s">
        <v>8</v>
      </c>
      <c r="C8" s="257"/>
      <c r="D8" s="257"/>
      <c r="E8" s="257"/>
      <c r="F8" s="257"/>
      <c r="G8" s="257"/>
      <c r="H8" s="257"/>
      <c r="I8" s="257"/>
      <c r="N8" s="6" t="s">
        <v>9</v>
      </c>
    </row>
    <row r="9" spans="1:15" ht="30.75" customHeight="1" x14ac:dyDescent="0.2">
      <c r="B9" s="8" t="s">
        <v>10</v>
      </c>
      <c r="C9" s="9">
        <v>4</v>
      </c>
      <c r="D9" s="451" t="s">
        <v>12</v>
      </c>
      <c r="E9" s="451"/>
      <c r="F9" s="305" t="s">
        <v>194</v>
      </c>
      <c r="G9" s="306"/>
      <c r="H9" s="306"/>
      <c r="I9" s="307"/>
      <c r="M9" s="7" t="s">
        <v>13</v>
      </c>
      <c r="N9" s="6" t="s">
        <v>14</v>
      </c>
    </row>
    <row r="10" spans="1:15" ht="30.75" customHeight="1" x14ac:dyDescent="0.2">
      <c r="B10" s="8" t="s">
        <v>15</v>
      </c>
      <c r="C10" s="10" t="s">
        <v>16</v>
      </c>
      <c r="D10" s="451" t="s">
        <v>17</v>
      </c>
      <c r="E10" s="451"/>
      <c r="F10" s="392" t="s">
        <v>190</v>
      </c>
      <c r="G10" s="392"/>
      <c r="H10" s="11" t="s">
        <v>18</v>
      </c>
      <c r="I10" s="10" t="s">
        <v>16</v>
      </c>
      <c r="M10" s="7" t="s">
        <v>19</v>
      </c>
      <c r="N10" s="6" t="s">
        <v>20</v>
      </c>
    </row>
    <row r="11" spans="1:15" ht="30.75" customHeight="1" x14ac:dyDescent="0.2">
      <c r="B11" s="8" t="s">
        <v>21</v>
      </c>
      <c r="C11" s="446" t="s">
        <v>11</v>
      </c>
      <c r="D11" s="446"/>
      <c r="E11" s="446"/>
      <c r="F11" s="446"/>
      <c r="G11" s="11" t="s">
        <v>22</v>
      </c>
      <c r="H11" s="315" t="s">
        <v>11</v>
      </c>
      <c r="I11" s="315"/>
      <c r="M11" s="7" t="s">
        <v>23</v>
      </c>
      <c r="N11" s="6" t="s">
        <v>24</v>
      </c>
    </row>
    <row r="12" spans="1:15" ht="30.75" customHeight="1" x14ac:dyDescent="0.2">
      <c r="B12" s="8" t="s">
        <v>25</v>
      </c>
      <c r="C12" s="447" t="s">
        <v>19</v>
      </c>
      <c r="D12" s="447"/>
      <c r="E12" s="447"/>
      <c r="F12" s="447"/>
      <c r="G12" s="11" t="s">
        <v>26</v>
      </c>
      <c r="H12" s="318" t="s">
        <v>197</v>
      </c>
      <c r="I12" s="318"/>
      <c r="M12" s="12" t="s">
        <v>27</v>
      </c>
    </row>
    <row r="13" spans="1:15" ht="30.75" customHeight="1" x14ac:dyDescent="0.2">
      <c r="B13" s="8" t="s">
        <v>28</v>
      </c>
      <c r="C13" s="445" t="s">
        <v>29</v>
      </c>
      <c r="D13" s="445"/>
      <c r="E13" s="445"/>
      <c r="F13" s="445"/>
      <c r="G13" s="445"/>
      <c r="H13" s="445"/>
      <c r="I13" s="445"/>
      <c r="M13" s="12"/>
    </row>
    <row r="14" spans="1:15" ht="30.75" customHeight="1" x14ac:dyDescent="0.2">
      <c r="B14" s="8" t="s">
        <v>30</v>
      </c>
      <c r="C14" s="322" t="s">
        <v>11</v>
      </c>
      <c r="D14" s="323"/>
      <c r="E14" s="323"/>
      <c r="F14" s="323"/>
      <c r="G14" s="323"/>
      <c r="H14" s="323"/>
      <c r="I14" s="448"/>
      <c r="M14" s="12"/>
      <c r="N14" s="6" t="s">
        <v>31</v>
      </c>
    </row>
    <row r="15" spans="1:15" ht="30.75" customHeight="1" x14ac:dyDescent="0.2">
      <c r="B15" s="8" t="s">
        <v>32</v>
      </c>
      <c r="C15" s="449" t="s">
        <v>33</v>
      </c>
      <c r="D15" s="449"/>
      <c r="E15" s="449"/>
      <c r="F15" s="449"/>
      <c r="G15" s="11" t="s">
        <v>34</v>
      </c>
      <c r="H15" s="303" t="s">
        <v>35</v>
      </c>
      <c r="I15" s="303"/>
      <c r="M15" s="12" t="s">
        <v>36</v>
      </c>
      <c r="N15" s="6" t="s">
        <v>16</v>
      </c>
    </row>
    <row r="16" spans="1:15" ht="30.75" customHeight="1" x14ac:dyDescent="0.2">
      <c r="B16" s="8" t="s">
        <v>37</v>
      </c>
      <c r="C16" s="450" t="s">
        <v>38</v>
      </c>
      <c r="D16" s="450"/>
      <c r="E16" s="450"/>
      <c r="F16" s="450"/>
      <c r="G16" s="11" t="s">
        <v>39</v>
      </c>
      <c r="H16" s="303" t="s">
        <v>9</v>
      </c>
      <c r="I16" s="303"/>
      <c r="M16" s="12" t="s">
        <v>40</v>
      </c>
    </row>
    <row r="17" spans="2:14" ht="40.5" customHeight="1" x14ac:dyDescent="0.2">
      <c r="B17" s="8" t="s">
        <v>41</v>
      </c>
      <c r="C17" s="305" t="s">
        <v>195</v>
      </c>
      <c r="D17" s="306"/>
      <c r="E17" s="306"/>
      <c r="F17" s="306"/>
      <c r="G17" s="306"/>
      <c r="H17" s="306"/>
      <c r="I17" s="307"/>
      <c r="M17" s="12" t="s">
        <v>42</v>
      </c>
      <c r="N17" s="6" t="s">
        <v>43</v>
      </c>
    </row>
    <row r="18" spans="2:14" ht="30.75" customHeight="1" x14ac:dyDescent="0.2">
      <c r="B18" s="8" t="s">
        <v>44</v>
      </c>
      <c r="C18" s="445" t="s">
        <v>45</v>
      </c>
      <c r="D18" s="445"/>
      <c r="E18" s="445"/>
      <c r="F18" s="445"/>
      <c r="G18" s="445"/>
      <c r="H18" s="445"/>
      <c r="I18" s="445"/>
      <c r="M18" s="12" t="s">
        <v>46</v>
      </c>
      <c r="N18" s="6" t="s">
        <v>47</v>
      </c>
    </row>
    <row r="19" spans="2:14" ht="30.75" customHeight="1" x14ac:dyDescent="0.2">
      <c r="B19" s="8" t="s">
        <v>48</v>
      </c>
      <c r="C19" s="392" t="s">
        <v>49</v>
      </c>
      <c r="D19" s="392"/>
      <c r="E19" s="392"/>
      <c r="F19" s="392"/>
      <c r="G19" s="392"/>
      <c r="H19" s="392"/>
      <c r="I19" s="392"/>
      <c r="M19" s="12"/>
      <c r="N19" s="6" t="s">
        <v>50</v>
      </c>
    </row>
    <row r="20" spans="2:14" ht="30.75" customHeight="1" x14ac:dyDescent="0.2">
      <c r="B20" s="8" t="s">
        <v>51</v>
      </c>
      <c r="C20" s="296" t="s">
        <v>52</v>
      </c>
      <c r="D20" s="296"/>
      <c r="E20" s="296"/>
      <c r="F20" s="296"/>
      <c r="G20" s="296"/>
      <c r="H20" s="296"/>
      <c r="I20" s="296"/>
      <c r="M20" s="12" t="s">
        <v>35</v>
      </c>
      <c r="N20" s="6" t="s">
        <v>53</v>
      </c>
    </row>
    <row r="21" spans="2:14" ht="27.75" customHeight="1" x14ac:dyDescent="0.2">
      <c r="B21" s="444" t="s">
        <v>54</v>
      </c>
      <c r="C21" s="300" t="s">
        <v>55</v>
      </c>
      <c r="D21" s="300"/>
      <c r="E21" s="300"/>
      <c r="F21" s="301" t="s">
        <v>56</v>
      </c>
      <c r="G21" s="301"/>
      <c r="H21" s="301"/>
      <c r="I21" s="301"/>
      <c r="M21" s="12" t="s">
        <v>57</v>
      </c>
      <c r="N21" s="6" t="s">
        <v>58</v>
      </c>
    </row>
    <row r="22" spans="2:14" ht="27" customHeight="1" x14ac:dyDescent="0.2">
      <c r="B22" s="444"/>
      <c r="C22" s="392" t="s">
        <v>59</v>
      </c>
      <c r="D22" s="392"/>
      <c r="E22" s="392"/>
      <c r="F22" s="392" t="s">
        <v>60</v>
      </c>
      <c r="G22" s="392"/>
      <c r="H22" s="392"/>
      <c r="I22" s="392"/>
      <c r="M22" s="12" t="s">
        <v>61</v>
      </c>
      <c r="N22" s="6" t="s">
        <v>62</v>
      </c>
    </row>
    <row r="23" spans="2:14" ht="25.5" customHeight="1" x14ac:dyDescent="0.2">
      <c r="B23" s="8" t="s">
        <v>63</v>
      </c>
      <c r="C23" s="303" t="s">
        <v>64</v>
      </c>
      <c r="D23" s="303"/>
      <c r="E23" s="303"/>
      <c r="F23" s="303" t="s">
        <v>64</v>
      </c>
      <c r="G23" s="303"/>
      <c r="H23" s="303"/>
      <c r="I23" s="303"/>
      <c r="M23" s="12"/>
      <c r="N23" s="6" t="s">
        <v>29</v>
      </c>
    </row>
    <row r="24" spans="2:14" ht="48.75" customHeight="1" x14ac:dyDescent="0.2">
      <c r="B24" s="8" t="s">
        <v>65</v>
      </c>
      <c r="C24" s="294" t="s">
        <v>66</v>
      </c>
      <c r="D24" s="294"/>
      <c r="E24" s="294"/>
      <c r="F24" s="294" t="s">
        <v>191</v>
      </c>
      <c r="G24" s="294"/>
      <c r="H24" s="294"/>
      <c r="I24" s="294"/>
      <c r="M24" s="12"/>
      <c r="N24" s="6" t="s">
        <v>67</v>
      </c>
    </row>
    <row r="25" spans="2:14" ht="29.25" customHeight="1" x14ac:dyDescent="0.2">
      <c r="B25" s="8" t="s">
        <v>68</v>
      </c>
      <c r="C25" s="282" t="s">
        <v>38</v>
      </c>
      <c r="D25" s="283"/>
      <c r="E25" s="284"/>
      <c r="F25" s="11" t="s">
        <v>69</v>
      </c>
      <c r="G25" s="442" t="s">
        <v>70</v>
      </c>
      <c r="H25" s="442"/>
      <c r="I25" s="442"/>
      <c r="M25" s="12"/>
    </row>
    <row r="26" spans="2:14" ht="27" customHeight="1" x14ac:dyDescent="0.2">
      <c r="B26" s="8" t="s">
        <v>71</v>
      </c>
      <c r="C26" s="282" t="s">
        <v>72</v>
      </c>
      <c r="D26" s="283"/>
      <c r="E26" s="284"/>
      <c r="F26" s="11" t="s">
        <v>73</v>
      </c>
      <c r="G26" s="440">
        <v>1</v>
      </c>
      <c r="H26" s="440"/>
      <c r="I26" s="440"/>
      <c r="M26" s="12"/>
    </row>
    <row r="27" spans="2:14" ht="47.25" customHeight="1" x14ac:dyDescent="0.2">
      <c r="B27" s="8" t="s">
        <v>74</v>
      </c>
      <c r="C27" s="441" t="s">
        <v>42</v>
      </c>
      <c r="D27" s="441"/>
      <c r="E27" s="441"/>
      <c r="F27" s="13" t="s">
        <v>75</v>
      </c>
      <c r="G27" s="442" t="s">
        <v>70</v>
      </c>
      <c r="H27" s="442"/>
      <c r="I27" s="442"/>
      <c r="M27" s="12"/>
    </row>
    <row r="28" spans="2:14" ht="30" customHeight="1" x14ac:dyDescent="0.2">
      <c r="B28" s="443" t="s">
        <v>76</v>
      </c>
      <c r="C28" s="443"/>
      <c r="D28" s="443"/>
      <c r="E28" s="443"/>
      <c r="F28" s="443"/>
      <c r="G28" s="443"/>
      <c r="H28" s="443"/>
      <c r="I28" s="443"/>
      <c r="M28" s="12"/>
    </row>
    <row r="29" spans="2:14" ht="56.25" customHeight="1" x14ac:dyDescent="0.2">
      <c r="B29" s="14" t="s">
        <v>77</v>
      </c>
      <c r="C29" s="14" t="s">
        <v>78</v>
      </c>
      <c r="D29" s="14" t="s">
        <v>79</v>
      </c>
      <c r="E29" s="14" t="s">
        <v>80</v>
      </c>
      <c r="F29" s="14" t="s">
        <v>81</v>
      </c>
      <c r="G29" s="15" t="s">
        <v>82</v>
      </c>
      <c r="H29" s="15" t="s">
        <v>83</v>
      </c>
      <c r="I29" s="14" t="s">
        <v>84</v>
      </c>
      <c r="M29" s="12"/>
    </row>
    <row r="30" spans="2:14" ht="19.5" customHeight="1" x14ac:dyDescent="0.2">
      <c r="B30" s="16" t="s">
        <v>85</v>
      </c>
      <c r="C30" s="433">
        <v>1</v>
      </c>
      <c r="D30" s="433">
        <f>+C30</f>
        <v>1</v>
      </c>
      <c r="E30" s="433">
        <v>1</v>
      </c>
      <c r="F30" s="433">
        <f>+E30</f>
        <v>1</v>
      </c>
      <c r="G30" s="436">
        <f>+C30/E30</f>
        <v>1</v>
      </c>
      <c r="H30" s="427">
        <f>+D30/$F$39</f>
        <v>1</v>
      </c>
      <c r="I30" s="430">
        <f>+H30/$G$26</f>
        <v>1</v>
      </c>
      <c r="M30" s="12"/>
    </row>
    <row r="31" spans="2:14" ht="19.5" customHeight="1" x14ac:dyDescent="0.2">
      <c r="B31" s="16" t="s">
        <v>86</v>
      </c>
      <c r="C31" s="434"/>
      <c r="D31" s="434"/>
      <c r="E31" s="434"/>
      <c r="F31" s="434"/>
      <c r="G31" s="437"/>
      <c r="H31" s="428"/>
      <c r="I31" s="431"/>
      <c r="M31" s="12"/>
    </row>
    <row r="32" spans="2:14" ht="19.5" customHeight="1" x14ac:dyDescent="0.2">
      <c r="B32" s="16" t="s">
        <v>87</v>
      </c>
      <c r="C32" s="435"/>
      <c r="D32" s="435"/>
      <c r="E32" s="435"/>
      <c r="F32" s="435"/>
      <c r="G32" s="438"/>
      <c r="H32" s="429"/>
      <c r="I32" s="432"/>
      <c r="M32" s="12"/>
    </row>
    <row r="33" spans="2:9" ht="19.5" customHeight="1" x14ac:dyDescent="0.2">
      <c r="B33" s="16" t="s">
        <v>88</v>
      </c>
      <c r="C33" s="433"/>
      <c r="D33" s="433"/>
      <c r="E33" s="433">
        <v>0</v>
      </c>
      <c r="F33" s="433">
        <f>+E33+F30</f>
        <v>1</v>
      </c>
      <c r="G33" s="436" t="e">
        <f t="shared" ref="G33" si="0">+C33/E33</f>
        <v>#DIV/0!</v>
      </c>
      <c r="H33" s="427">
        <f t="shared" ref="H33" si="1">+D33/$F$39</f>
        <v>0</v>
      </c>
      <c r="I33" s="430">
        <f t="shared" ref="I33" si="2">+H33/$G$26</f>
        <v>0</v>
      </c>
    </row>
    <row r="34" spans="2:9" ht="19.5" customHeight="1" x14ac:dyDescent="0.2">
      <c r="B34" s="16" t="s">
        <v>89</v>
      </c>
      <c r="C34" s="434"/>
      <c r="D34" s="434"/>
      <c r="E34" s="434"/>
      <c r="F34" s="434"/>
      <c r="G34" s="437"/>
      <c r="H34" s="428"/>
      <c r="I34" s="431"/>
    </row>
    <row r="35" spans="2:9" ht="19.5" customHeight="1" x14ac:dyDescent="0.2">
      <c r="B35" s="16" t="s">
        <v>90</v>
      </c>
      <c r="C35" s="435"/>
      <c r="D35" s="435"/>
      <c r="E35" s="435"/>
      <c r="F35" s="435"/>
      <c r="G35" s="438"/>
      <c r="H35" s="429"/>
      <c r="I35" s="432"/>
    </row>
    <row r="36" spans="2:9" ht="19.5" customHeight="1" x14ac:dyDescent="0.2">
      <c r="B36" s="16" t="s">
        <v>91</v>
      </c>
      <c r="C36" s="433"/>
      <c r="D36" s="433"/>
      <c r="E36" s="433">
        <v>0</v>
      </c>
      <c r="F36" s="433">
        <f t="shared" ref="F36" si="3">+E36+F33</f>
        <v>1</v>
      </c>
      <c r="G36" s="436" t="e">
        <f t="shared" ref="G36" si="4">+C36/E36</f>
        <v>#DIV/0!</v>
      </c>
      <c r="H36" s="427">
        <f t="shared" ref="H36" si="5">+D36/$F$39</f>
        <v>0</v>
      </c>
      <c r="I36" s="430">
        <f t="shared" ref="I36" si="6">+H36/$G$26</f>
        <v>0</v>
      </c>
    </row>
    <row r="37" spans="2:9" ht="19.5" customHeight="1" x14ac:dyDescent="0.2">
      <c r="B37" s="16" t="s">
        <v>92</v>
      </c>
      <c r="C37" s="434"/>
      <c r="D37" s="434"/>
      <c r="E37" s="434"/>
      <c r="F37" s="434"/>
      <c r="G37" s="437"/>
      <c r="H37" s="428"/>
      <c r="I37" s="431"/>
    </row>
    <row r="38" spans="2:9" ht="19.5" customHeight="1" x14ac:dyDescent="0.2">
      <c r="B38" s="16" t="s">
        <v>93</v>
      </c>
      <c r="C38" s="435"/>
      <c r="D38" s="435"/>
      <c r="E38" s="435"/>
      <c r="F38" s="435"/>
      <c r="G38" s="438"/>
      <c r="H38" s="429"/>
      <c r="I38" s="432"/>
    </row>
    <row r="39" spans="2:9" ht="19.5" customHeight="1" x14ac:dyDescent="0.2">
      <c r="B39" s="16" t="s">
        <v>94</v>
      </c>
      <c r="C39" s="433"/>
      <c r="D39" s="433"/>
      <c r="E39" s="433">
        <v>0</v>
      </c>
      <c r="F39" s="433">
        <f t="shared" ref="F39" si="7">+E39+F36</f>
        <v>1</v>
      </c>
      <c r="G39" s="436" t="e">
        <f t="shared" ref="G39" si="8">+C39/E39</f>
        <v>#DIV/0!</v>
      </c>
      <c r="H39" s="427">
        <f t="shared" ref="H39" si="9">+D39/$F$39</f>
        <v>0</v>
      </c>
      <c r="I39" s="430">
        <f t="shared" ref="I39" si="10">+H39/$G$26</f>
        <v>0</v>
      </c>
    </row>
    <row r="40" spans="2:9" ht="19.5" customHeight="1" x14ac:dyDescent="0.2">
      <c r="B40" s="16" t="s">
        <v>95</v>
      </c>
      <c r="C40" s="434"/>
      <c r="D40" s="434"/>
      <c r="E40" s="434"/>
      <c r="F40" s="434"/>
      <c r="G40" s="437"/>
      <c r="H40" s="428"/>
      <c r="I40" s="431"/>
    </row>
    <row r="41" spans="2:9" ht="19.5" customHeight="1" x14ac:dyDescent="0.2">
      <c r="B41" s="16" t="s">
        <v>96</v>
      </c>
      <c r="C41" s="435"/>
      <c r="D41" s="435"/>
      <c r="E41" s="435"/>
      <c r="F41" s="435"/>
      <c r="G41" s="438"/>
      <c r="H41" s="429"/>
      <c r="I41" s="432"/>
    </row>
    <row r="42" spans="2:9" ht="54" customHeight="1" x14ac:dyDescent="0.2">
      <c r="B42" s="17" t="s">
        <v>97</v>
      </c>
      <c r="C42" s="439" t="s">
        <v>239</v>
      </c>
      <c r="D42" s="439"/>
      <c r="E42" s="439"/>
      <c r="F42" s="439"/>
      <c r="G42" s="439"/>
      <c r="H42" s="439"/>
      <c r="I42" s="439"/>
    </row>
    <row r="43" spans="2:9" ht="29.25" customHeight="1" x14ac:dyDescent="0.2">
      <c r="B43" s="257" t="s">
        <v>98</v>
      </c>
      <c r="C43" s="257"/>
      <c r="D43" s="257"/>
      <c r="E43" s="257"/>
      <c r="F43" s="257"/>
      <c r="G43" s="257"/>
      <c r="H43" s="257"/>
      <c r="I43" s="257"/>
    </row>
    <row r="44" spans="2:9" ht="45.75" customHeight="1" x14ac:dyDescent="0.2">
      <c r="B44" s="424"/>
      <c r="C44" s="424"/>
      <c r="D44" s="424"/>
      <c r="E44" s="424"/>
      <c r="F44" s="424"/>
      <c r="G44" s="424"/>
      <c r="H44" s="424"/>
      <c r="I44" s="424"/>
    </row>
    <row r="45" spans="2:9" ht="45.75" customHeight="1" x14ac:dyDescent="0.2">
      <c r="B45" s="424"/>
      <c r="C45" s="424"/>
      <c r="D45" s="424"/>
      <c r="E45" s="424"/>
      <c r="F45" s="424"/>
      <c r="G45" s="424"/>
      <c r="H45" s="424"/>
      <c r="I45" s="424"/>
    </row>
    <row r="46" spans="2:9" ht="45.75" customHeight="1" x14ac:dyDescent="0.2">
      <c r="B46" s="424"/>
      <c r="C46" s="424"/>
      <c r="D46" s="424"/>
      <c r="E46" s="424"/>
      <c r="F46" s="424"/>
      <c r="G46" s="424"/>
      <c r="H46" s="424"/>
      <c r="I46" s="424"/>
    </row>
    <row r="47" spans="2:9" ht="45.75" customHeight="1" x14ac:dyDescent="0.2">
      <c r="B47" s="424"/>
      <c r="C47" s="424"/>
      <c r="D47" s="424"/>
      <c r="E47" s="424"/>
      <c r="F47" s="424"/>
      <c r="G47" s="424"/>
      <c r="H47" s="424"/>
      <c r="I47" s="424"/>
    </row>
    <row r="48" spans="2:9" ht="45.75" customHeight="1" x14ac:dyDescent="0.2">
      <c r="B48" s="424"/>
      <c r="C48" s="424"/>
      <c r="D48" s="424"/>
      <c r="E48" s="424"/>
      <c r="F48" s="424"/>
      <c r="G48" s="424"/>
      <c r="H48" s="424"/>
      <c r="I48" s="424"/>
    </row>
    <row r="49" spans="2:9" ht="61.5" customHeight="1" x14ac:dyDescent="0.2">
      <c r="B49" s="8" t="s">
        <v>99</v>
      </c>
      <c r="C49" s="273" t="s">
        <v>238</v>
      </c>
      <c r="D49" s="254"/>
      <c r="E49" s="254"/>
      <c r="F49" s="254"/>
      <c r="G49" s="254"/>
      <c r="H49" s="254"/>
      <c r="I49" s="254"/>
    </row>
    <row r="50" spans="2:9" ht="37.5" customHeight="1" x14ac:dyDescent="0.2">
      <c r="B50" s="8" t="s">
        <v>100</v>
      </c>
      <c r="C50" s="425" t="s">
        <v>181</v>
      </c>
      <c r="D50" s="425"/>
      <c r="E50" s="425"/>
      <c r="F50" s="425"/>
      <c r="G50" s="425"/>
      <c r="H50" s="425"/>
      <c r="I50" s="425"/>
    </row>
    <row r="51" spans="2:9" ht="46.5" customHeight="1" x14ac:dyDescent="0.2">
      <c r="B51" s="18" t="s">
        <v>101</v>
      </c>
      <c r="C51" s="426" t="s">
        <v>102</v>
      </c>
      <c r="D51" s="426"/>
      <c r="E51" s="426"/>
      <c r="F51" s="426"/>
      <c r="G51" s="426"/>
      <c r="H51" s="426"/>
      <c r="I51" s="426"/>
    </row>
    <row r="52" spans="2:9" ht="29.25" customHeight="1" x14ac:dyDescent="0.2">
      <c r="B52" s="257" t="s">
        <v>103</v>
      </c>
      <c r="C52" s="257"/>
      <c r="D52" s="257"/>
      <c r="E52" s="257"/>
      <c r="F52" s="257"/>
      <c r="G52" s="257"/>
      <c r="H52" s="257"/>
      <c r="I52" s="257"/>
    </row>
    <row r="53" spans="2:9" ht="33" customHeight="1" x14ac:dyDescent="0.2">
      <c r="B53" s="421" t="s">
        <v>104</v>
      </c>
      <c r="C53" s="19" t="s">
        <v>105</v>
      </c>
      <c r="D53" s="246" t="s">
        <v>106</v>
      </c>
      <c r="E53" s="246"/>
      <c r="F53" s="246"/>
      <c r="G53" s="246" t="s">
        <v>107</v>
      </c>
      <c r="H53" s="246"/>
      <c r="I53" s="246"/>
    </row>
    <row r="54" spans="2:9" ht="31.5" customHeight="1" x14ac:dyDescent="0.2">
      <c r="B54" s="421"/>
      <c r="C54" s="20"/>
      <c r="D54" s="422"/>
      <c r="E54" s="422"/>
      <c r="F54" s="422"/>
      <c r="G54" s="423"/>
      <c r="H54" s="423"/>
      <c r="I54" s="423"/>
    </row>
    <row r="55" spans="2:9" ht="31.5" customHeight="1" x14ac:dyDescent="0.2">
      <c r="B55" s="18" t="s">
        <v>108</v>
      </c>
      <c r="C55" s="226" t="s">
        <v>150</v>
      </c>
      <c r="D55" s="227"/>
      <c r="E55" s="228" t="s">
        <v>109</v>
      </c>
      <c r="F55" s="228"/>
      <c r="G55" s="229" t="s">
        <v>151</v>
      </c>
      <c r="H55" s="229"/>
      <c r="I55" s="230"/>
    </row>
    <row r="56" spans="2:9" ht="31.5" customHeight="1" x14ac:dyDescent="0.2">
      <c r="B56" s="18" t="s">
        <v>110</v>
      </c>
      <c r="C56" s="231" t="s">
        <v>236</v>
      </c>
      <c r="D56" s="231"/>
      <c r="E56" s="232" t="s">
        <v>111</v>
      </c>
      <c r="F56" s="232"/>
      <c r="G56" s="229" t="s">
        <v>152</v>
      </c>
      <c r="H56" s="229"/>
      <c r="I56" s="230"/>
    </row>
    <row r="57" spans="2:9" ht="31.5" customHeight="1" x14ac:dyDescent="0.2">
      <c r="B57" s="18" t="s">
        <v>112</v>
      </c>
      <c r="C57" s="419"/>
      <c r="D57" s="419"/>
      <c r="E57" s="420" t="s">
        <v>113</v>
      </c>
      <c r="F57" s="420"/>
      <c r="G57" s="419"/>
      <c r="H57" s="419"/>
      <c r="I57" s="419"/>
    </row>
    <row r="58" spans="2:9" ht="31.5" customHeight="1" x14ac:dyDescent="0.2">
      <c r="B58" s="18" t="s">
        <v>114</v>
      </c>
      <c r="C58" s="419"/>
      <c r="D58" s="419"/>
      <c r="E58" s="420"/>
      <c r="F58" s="420"/>
      <c r="G58" s="419"/>
      <c r="H58" s="419"/>
      <c r="I58" s="419"/>
    </row>
    <row r="59" spans="2:9" ht="15" hidden="1" x14ac:dyDescent="0.25">
      <c r="B59" s="21"/>
      <c r="C59" s="21"/>
      <c r="D59" s="22"/>
      <c r="E59" s="22"/>
      <c r="F59" s="22"/>
      <c r="G59" s="22"/>
      <c r="H59" s="22"/>
      <c r="I59" s="23"/>
    </row>
    <row r="60" spans="2:9" hidden="1" x14ac:dyDescent="0.2">
      <c r="B60" s="24"/>
      <c r="C60" s="25"/>
      <c r="D60" s="25"/>
      <c r="E60" s="26"/>
      <c r="F60" s="26"/>
      <c r="G60" s="27"/>
      <c r="H60" s="28"/>
      <c r="I60" s="25"/>
    </row>
    <row r="61" spans="2:9" hidden="1" x14ac:dyDescent="0.2">
      <c r="B61" s="24"/>
      <c r="C61" s="25"/>
      <c r="D61" s="25"/>
      <c r="E61" s="26"/>
      <c r="F61" s="26"/>
      <c r="G61" s="27"/>
      <c r="H61" s="28"/>
      <c r="I61" s="25"/>
    </row>
    <row r="62" spans="2:9" hidden="1" x14ac:dyDescent="0.2">
      <c r="B62" s="24"/>
      <c r="C62" s="25"/>
      <c r="D62" s="25"/>
      <c r="E62" s="26"/>
      <c r="F62" s="26"/>
      <c r="G62" s="27"/>
      <c r="H62" s="28"/>
      <c r="I62" s="25"/>
    </row>
    <row r="63" spans="2:9" hidden="1" x14ac:dyDescent="0.2">
      <c r="B63" s="24"/>
      <c r="C63" s="25"/>
      <c r="D63" s="25"/>
      <c r="E63" s="26"/>
      <c r="F63" s="26"/>
      <c r="G63" s="27"/>
      <c r="H63" s="28"/>
      <c r="I63" s="25"/>
    </row>
    <row r="64" spans="2:9" hidden="1" x14ac:dyDescent="0.2">
      <c r="B64" s="24"/>
      <c r="C64" s="25"/>
      <c r="D64" s="25"/>
      <c r="E64" s="26"/>
      <c r="F64" s="26"/>
      <c r="G64" s="27"/>
      <c r="H64" s="28"/>
      <c r="I64" s="25"/>
    </row>
    <row r="65" spans="2:9" hidden="1" x14ac:dyDescent="0.2">
      <c r="B65" s="24"/>
      <c r="C65" s="25"/>
      <c r="D65" s="25"/>
      <c r="E65" s="26"/>
      <c r="F65" s="26"/>
      <c r="G65" s="27"/>
      <c r="H65" s="28"/>
      <c r="I65" s="25"/>
    </row>
    <row r="66" spans="2:9" hidden="1" x14ac:dyDescent="0.2">
      <c r="B66" s="24"/>
      <c r="C66" s="25"/>
      <c r="D66" s="25"/>
      <c r="E66" s="26"/>
      <c r="F66" s="26"/>
      <c r="G66" s="27"/>
      <c r="H66" s="28"/>
      <c r="I66" s="25"/>
    </row>
    <row r="67" spans="2:9" hidden="1" x14ac:dyDescent="0.2">
      <c r="B67" s="24"/>
      <c r="C67" s="25"/>
      <c r="D67" s="25"/>
      <c r="E67" s="26"/>
      <c r="F67" s="26"/>
      <c r="G67" s="27"/>
      <c r="H67" s="28"/>
      <c r="I67" s="25"/>
    </row>
  </sheetData>
  <mergeCells count="93">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23:E23"/>
    <mergeCell ref="F23:I23"/>
    <mergeCell ref="C24:E24"/>
    <mergeCell ref="F24:I24"/>
    <mergeCell ref="C25:E25"/>
    <mergeCell ref="G25:I25"/>
    <mergeCell ref="C26:E26"/>
    <mergeCell ref="G26:I26"/>
    <mergeCell ref="C27:E27"/>
    <mergeCell ref="G27:I27"/>
    <mergeCell ref="B28:I28"/>
    <mergeCell ref="C42:I42"/>
    <mergeCell ref="H30:H32"/>
    <mergeCell ref="I30:I32"/>
    <mergeCell ref="C33:C35"/>
    <mergeCell ref="D33:D35"/>
    <mergeCell ref="E33:E35"/>
    <mergeCell ref="F33:F35"/>
    <mergeCell ref="G33:G35"/>
    <mergeCell ref="H33:H35"/>
    <mergeCell ref="I33:I35"/>
    <mergeCell ref="C30:C32"/>
    <mergeCell ref="D30:D32"/>
    <mergeCell ref="E30:E32"/>
    <mergeCell ref="F30:F32"/>
    <mergeCell ref="G30:G32"/>
    <mergeCell ref="I36:I38"/>
    <mergeCell ref="H39:H41"/>
    <mergeCell ref="I39:I41"/>
    <mergeCell ref="C36:C38"/>
    <mergeCell ref="D36:D38"/>
    <mergeCell ref="E36:E38"/>
    <mergeCell ref="F36:F38"/>
    <mergeCell ref="G36:G38"/>
    <mergeCell ref="H36:H38"/>
    <mergeCell ref="C39:C41"/>
    <mergeCell ref="D39:D41"/>
    <mergeCell ref="E39:E41"/>
    <mergeCell ref="F39:F41"/>
    <mergeCell ref="G39:G41"/>
    <mergeCell ref="B43:I43"/>
    <mergeCell ref="B44:I48"/>
    <mergeCell ref="C49:I49"/>
    <mergeCell ref="C50:I50"/>
    <mergeCell ref="B52:I52"/>
    <mergeCell ref="C51:I51"/>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 ref="B2:B5"/>
    <mergeCell ref="C2:I2"/>
    <mergeCell ref="C3:I3"/>
    <mergeCell ref="C4:I4"/>
    <mergeCell ref="C5:F5"/>
    <mergeCell ref="G5:I5"/>
  </mergeCells>
  <dataValidations disablePrompts="1" count="6">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$M$20:$M$22</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Metas_Magnitud</vt:lpstr>
      <vt:lpstr>Anualización</vt:lpstr>
      <vt:lpstr>HV 1</vt:lpstr>
      <vt:lpstr>ACT_HV1</vt:lpstr>
      <vt:lpstr>HV 2</vt:lpstr>
      <vt:lpstr>ACT_HV2</vt:lpstr>
      <vt:lpstr>HV 3</vt:lpstr>
      <vt:lpstr>ACT_HV3</vt:lpstr>
      <vt:lpstr>HV_4 MIPG</vt:lpstr>
      <vt:lpstr>ACT 4_MIPG</vt:lpstr>
      <vt:lpstr>'HV 1'!Área_de_impresión</vt:lpstr>
      <vt:lpstr>'HV 2'!Área_de_impresión</vt:lpstr>
      <vt:lpstr>'HV 3'!Área_de_impresión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Leandro Buitrago Zarabanda</dc:creator>
  <cp:lastModifiedBy>Luz Dary Guerrero Tibata</cp:lastModifiedBy>
  <dcterms:created xsi:type="dcterms:W3CDTF">2019-01-28T18:41:09Z</dcterms:created>
  <dcterms:modified xsi:type="dcterms:W3CDTF">2019-07-26T15:00:48Z</dcterms:modified>
</cp:coreProperties>
</file>