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85" windowHeight="11415" tabRatio="453" activeTab="0"/>
  </bookViews>
  <sheets>
    <sheet name="Metas_Magnitud" sheetId="1" r:id="rId1"/>
    <sheet name="Anualización" sheetId="2" r:id="rId2"/>
    <sheet name="HV 1" sheetId="3" r:id="rId3"/>
    <sheet name="ACT-1" sheetId="4" r:id="rId4"/>
    <sheet name="HV 2" sheetId="5" r:id="rId5"/>
    <sheet name="ACT-2" sheetId="6" r:id="rId6"/>
    <sheet name="HV 4" sheetId="7" state="hidden" r:id="rId7"/>
    <sheet name="HV 3-MIPG" sheetId="8" r:id="rId8"/>
    <sheet name="Act 3-MIPG" sheetId="9" r:id="rId9"/>
    <sheet name="HV 4-PAAC" sheetId="10" r:id="rId10"/>
    <sheet name="Act 4-PACC " sheetId="11" r:id="rId11"/>
    <sheet name="Proyección Act PACC" sheetId="12" state="hidden" r:id="rId12"/>
    <sheet name="HV 5" sheetId="13" r:id="rId13"/>
    <sheet name="Act 5" sheetId="14" r:id="rId14"/>
    <sheet name="Variables" sheetId="15" r:id="rId15"/>
    <sheet name="COMP. METAS" sheetId="16" r:id="rId16"/>
  </sheets>
  <externalReferences>
    <externalReference r:id="rId19"/>
    <externalReference r:id="rId20"/>
  </externalReferences>
  <definedNames>
    <definedName name="_xlnm._FilterDatabase" localSheetId="10" hidden="1">'Act 4-PACC '!$A$13:$GP$29</definedName>
    <definedName name="_xlnm._FilterDatabase" localSheetId="13" hidden="1">'Act 5'!$A$13:$GP$30</definedName>
    <definedName name="_xlnm.Print_Area" localSheetId="2">'HV 1'!#REF!</definedName>
    <definedName name="_xlnm.Print_Area" localSheetId="4">'HV 2'!#REF!</definedName>
    <definedName name="CONDICION_POBLACIONAL">#REF!</definedName>
    <definedName name="GRUPO_ETAREO">#REF!</definedName>
    <definedName name="GRUPO_ETAREOS" localSheetId="10">#REF!</definedName>
    <definedName name="GRUPO_ETAREOS" localSheetId="13">#REF!</definedName>
    <definedName name="GRUPO_ETAREOS" localSheetId="2">#REF!</definedName>
    <definedName name="GRUPO_ETAREOS" localSheetId="4">#REF!</definedName>
    <definedName name="GRUPO_ETAREOS" localSheetId="12">#REF!</definedName>
    <definedName name="GRUPO_ETAREOS">#REF!</definedName>
    <definedName name="GRUPO_ETARIO" localSheetId="10">#REF!</definedName>
    <definedName name="GRUPO_ETARIO" localSheetId="13">#REF!</definedName>
    <definedName name="GRUPO_ETARIO" localSheetId="2">#REF!</definedName>
    <definedName name="GRUPO_ETARIO" localSheetId="4">#REF!</definedName>
    <definedName name="GRUPO_ETARIO" localSheetId="12">#REF!</definedName>
    <definedName name="GRUPO_ETARIO">#REF!</definedName>
    <definedName name="GRUPO_ETNICO" localSheetId="10">#REF!</definedName>
    <definedName name="GRUPO_ETNICO" localSheetId="13">#REF!</definedName>
    <definedName name="GRUPO_ETNICO" localSheetId="2">#REF!</definedName>
    <definedName name="GRUPO_ETNICO" localSheetId="4">#REF!</definedName>
    <definedName name="GRUPO_ETNICO" localSheetId="12">#REF!</definedName>
    <definedName name="GRUPO_ETNICO">#REF!</definedName>
    <definedName name="GRUPOETNICO" localSheetId="10">#REF!</definedName>
    <definedName name="GRUPOETNICO" localSheetId="13">#REF!</definedName>
    <definedName name="GRUPOETNICO" localSheetId="2">#REF!</definedName>
    <definedName name="GRUPOETNICO" localSheetId="4">#REF!</definedName>
    <definedName name="GRUPOETNICO" localSheetId="12">#REF!</definedName>
    <definedName name="GRUPOETNICO">#REF!</definedName>
    <definedName name="GRUPOS_ETNICOS">#REF!</definedName>
    <definedName name="LOCALIDAD" localSheetId="10">#REF!</definedName>
    <definedName name="LOCALIDAD" localSheetId="13">#REF!</definedName>
    <definedName name="LOCALIDAD" localSheetId="2">#REF!</definedName>
    <definedName name="LOCALIDAD" localSheetId="4">#REF!</definedName>
    <definedName name="LOCALIDAD" localSheetId="12">#REF!</definedName>
    <definedName name="LOCALIDAD">#REF!</definedName>
    <definedName name="LOCALIZACION" localSheetId="10">#REF!</definedName>
    <definedName name="LOCALIZACION" localSheetId="13">#REF!</definedName>
    <definedName name="LOCALIZACION" localSheetId="2">#REF!</definedName>
    <definedName name="LOCALIZACION" localSheetId="4">#REF!</definedName>
    <definedName name="LOCALIZACION" localSheetId="12">#REF!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11.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1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14.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4.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6.xml><?xml version="1.0" encoding="utf-8"?>
<comments xmlns="http://schemas.openxmlformats.org/spreadsheetml/2006/main">
  <authors>
    <author>Luz Dary Guerrero Tibata</author>
  </authors>
  <commentList>
    <comment ref="D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8.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9.xml><?xml version="1.0" encoding="utf-8"?>
<comments xmlns="http://schemas.openxmlformats.org/spreadsheetml/2006/main">
  <authors>
    <author>Luz Dary Guerrero Tibata</author>
  </authors>
  <commentList>
    <comment ref="D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<sst xmlns="http://schemas.openxmlformats.org/spreadsheetml/2006/main" count="1492" uniqueCount="537">
  <si>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</si>
  <si>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</si>
  <si>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</si>
  <si>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</si>
  <si>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</si>
  <si>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</si>
  <si>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</si>
  <si>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</si>
  <si>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</si>
  <si>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</si>
  <si>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</si>
  <si>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</si>
  <si>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</si>
  <si>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</si>
  <si>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</si>
  <si>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</si>
  <si>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</si>
  <si>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</si>
  <si>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</si>
  <si>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</si>
  <si>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</si>
  <si>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</si>
  <si>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</si>
  <si>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</si>
  <si>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</si>
  <si>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</si>
  <si>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</si>
  <si>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</si>
  <si>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</si>
  <si>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</si>
  <si>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</si>
  <si>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</si>
  <si>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</si>
  <si>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</si>
  <si>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</si>
  <si>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</si>
  <si>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</si>
  <si>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</si>
  <si>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</si>
  <si>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</si>
  <si>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</si>
  <si>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</si>
  <si>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</si>
  <si>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</si>
  <si>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</si>
  <si>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</si>
  <si>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</si>
  <si>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</si>
  <si>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</si>
  <si>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</si>
  <si>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</si>
  <si>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</si>
  <si>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</si>
  <si>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</si>
  <si>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</si>
  <si>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</si>
  <si>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</si>
  <si>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</si>
  <si>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</si>
  <si>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</si>
  <si>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</si>
  <si>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</si>
  <si>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</si>
  <si>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</si>
  <si>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</si>
  <si>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</si>
  <si>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</si>
  <si>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</si>
  <si>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</si>
  <si>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</si>
  <si>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</si>
  <si>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</si>
  <si>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</si>
  <si>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</si>
  <si>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</si>
  <si>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</si>
  <si>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</si>
  <si>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</si>
  <si>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</si>
  <si>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</si>
  <si>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</si>
  <si>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</si>
  <si>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</si>
  <si>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</si>
  <si>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</si>
  <si>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</si>
  <si>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</si>
  <si>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</si>
  <si>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</si>
  <si>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</si>
  <si>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</si>
  <si>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</si>
  <si>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</si>
  <si>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</si>
  <si>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</si>
  <si>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</si>
  <si>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</si>
  <si>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</si>
  <si>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</si>
  <si>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</si>
  <si>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</si>
  <si>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</si>
  <si>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</si>
  <si>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</si>
  <si>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</si>
  <si>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</si>
  <si>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</si>
  <si>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</si>
  <si>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</si>
  <si>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</si>
  <si>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</si>
  <si>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</si>
  <si>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</si>
  <si>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</si>
  <si>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</si>
  <si>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</si>
  <si>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</si>
  <si>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</si>
  <si>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</si>
  <si>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</si>
  <si>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</si>
  <si>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</si>
  <si>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</si>
  <si>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</si>
  <si>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</si>
  <si>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</si>
  <si>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</si>
  <si>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</si>
  <si>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</si>
  <si>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</si>
  <si>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</si>
  <si>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</si>
  <si>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</si>
  <si>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</si>
  <si>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</si>
  <si>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</si>
  <si>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</si>
  <si>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</si>
  <si>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</si>
  <si>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</si>
  <si>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</si>
  <si>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</si>
  <si>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</si>
  <si>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</si>
  <si>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</si>
  <si>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</si>
  <si>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</si>
  <si>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</si>
  <si>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</si>
  <si>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</si>
  <si>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</si>
  <si>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</si>
  <si>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</si>
  <si>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</si>
  <si>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</si>
  <si>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</si>
  <si>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</si>
  <si>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</si>
  <si>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</si>
  <si>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</si>
  <si>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</si>
  <si>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</si>
  <si>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</si>
  <si>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</si>
  <si>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</si>
  <si>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</si>
  <si>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</si>
  <si>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</si>
  <si>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</si>
  <si>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</si>
  <si>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</si>
  <si>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</si>
  <si>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</si>
  <si>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</si>
  <si>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</si>
  <si>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</si>
  <si>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</si>
  <si>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</si>
  <si>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</si>
  <si>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</si>
  <si>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</si>
  <si>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</si>
  <si>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</si>
  <si>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</si>
  <si>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</si>
  <si>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</si>
  <si>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</si>
  <si>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</si>
  <si>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</si>
  <si>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</si>
  <si>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</si>
  <si>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</si>
  <si>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</si>
  <si>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</si>
  <si>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</si>
  <si>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</si>
  <si>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</si>
  <si>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</si>
  <si>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</si>
  <si>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</si>
  <si>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</si>
  <si>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</si>
  <si>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</si>
  <si>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</si>
  <si>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</si>
  <si>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</si>
  <si>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</si>
  <si>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</si>
  <si>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</si>
  <si>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</si>
  <si>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</si>
  <si>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</si>
  <si>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</si>
  <si>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</si>
  <si>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</si>
  <si>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</si>
  <si>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</si>
  <si>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</si>
  <si>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</si>
  <si>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</si>
  <si>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</si>
  <si>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</si>
  <si>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</si>
  <si>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</si>
  <si>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</si>
  <si>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</si>
  <si>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</si>
  <si>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</si>
  <si>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</si>
  <si>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</si>
  <si>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</si>
  <si>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</si>
  <si>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</si>
  <si>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</si>
  <si>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</si>
  <si>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</si>
  <si>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</si>
  <si>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Encuentros con las comunidades</t>
  </si>
  <si>
    <t>Estadística (análisis, recolección e interpretación de datos que pueden ser internos o externos)</t>
  </si>
  <si>
    <t>Cantidad</t>
  </si>
  <si>
    <t>Taller Lúdico Pedagógico</t>
  </si>
  <si>
    <t>Número de encuentros realizados con las comunidades</t>
  </si>
  <si>
    <t>Número de encuentros programados con las comunidades</t>
  </si>
  <si>
    <t>3. Realizar 18.000 actividades de capacitación  por infracción a las normas de tránsito y transporte en la ciudad, en cumplimiento del Decreto 567 de 2006</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</si>
  <si>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</si>
  <si>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</si>
  <si>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</si>
  <si>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</si>
  <si>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</si>
  <si>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</si>
  <si>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</si>
  <si>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</si>
  <si>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</si>
  <si>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</si>
  <si>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</si>
  <si>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</si>
  <si>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</si>
  <si>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</si>
  <si>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</si>
  <si>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</si>
  <si>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</si>
  <si>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</si>
  <si>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</si>
  <si>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</si>
  <si>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</si>
  <si>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</si>
  <si>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75-79</t>
  </si>
  <si>
    <t>457-458-459 : BOGOTÁ D.C. Proyecciones de población 2005-2015, según grupos de edad y por sexo.</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</si>
  <si>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</si>
  <si>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</si>
  <si>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</si>
  <si>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</si>
  <si>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</si>
  <si>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</si>
  <si>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</si>
  <si>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</si>
  <si>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</si>
  <si>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</si>
  <si>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</si>
  <si>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</si>
  <si>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</si>
  <si>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</si>
  <si>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</si>
  <si>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</si>
  <si>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</si>
  <si>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</si>
  <si>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</si>
  <si>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</si>
  <si>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</si>
  <si>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</si>
  <si>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</si>
  <si>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</si>
  <si>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</si>
  <si>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</si>
  <si>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</si>
  <si>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</si>
  <si>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</si>
  <si>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</si>
  <si>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</si>
  <si>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</si>
  <si>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</si>
  <si>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</si>
  <si>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</si>
  <si>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 xml:space="preserve"> (Número de encuentros realizados con las comunidades/ Número de encuentros programados con las comunidades)*100
                </t>
  </si>
  <si>
    <t>N.A.</t>
  </si>
  <si>
    <t>Cumplimiento de las acciones de MIPG</t>
  </si>
  <si>
    <t>Registros Administrativos</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</si>
  <si>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</si>
  <si>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</si>
  <si>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</si>
  <si>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</si>
  <si>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Son las actividades ponderadas porcentualmente que en el periodo de reporte se culminaron y se registran en el anexo de actividades</t>
  </si>
  <si>
    <t>Total de porcentaje de actividades primarias y/o secundarias programado en la vigencia</t>
  </si>
  <si>
    <r>
      <t>Formato de Anexo de Ac</t>
    </r>
    <r>
      <rPr>
        <b/>
        <sz val="10"/>
        <color indexed="8"/>
        <rFont val="Arial"/>
        <family val="2"/>
      </rPr>
      <t>tividades</t>
    </r>
  </si>
  <si>
    <t>CÓDIGO: PE01-PR01-F11</t>
  </si>
  <si>
    <t>VERSIÓN 3.0</t>
  </si>
  <si>
    <t>CODIGO Y NOMBRE DEL PROYECTO DE INVERSIÓN O DEL POA SIN INVERSIÓN</t>
  </si>
  <si>
    <t>SUBSECRETARÍA RESPONSABLE:</t>
  </si>
  <si>
    <t>ORDENADOR DEL GASTO:</t>
  </si>
  <si>
    <t>META POA ASOCIADA</t>
  </si>
  <si>
    <r>
      <t>Sección No. 1: PROGRAMACIÓN  VIGENCIA _</t>
    </r>
    <r>
      <rPr>
        <b/>
        <u val="single"/>
        <sz val="11"/>
        <color indexed="56"/>
        <rFont val="Calibri"/>
        <family val="2"/>
      </rPr>
      <t>2018</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</si>
  <si>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</si>
  <si>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</si>
  <si>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</si>
  <si>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</si>
  <si>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</si>
  <si>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</si>
  <si>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</si>
  <si>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</si>
  <si>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</si>
  <si>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</si>
  <si>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</si>
  <si>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</si>
  <si>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</si>
  <si>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</si>
  <si>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</si>
  <si>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</si>
  <si>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</si>
  <si>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</si>
  <si>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t>Vincular a las entidades del sector y a las dependencias de la SDM su participación en las audiencias públicas- Rendición de cuentas del Distrito y local, de acuerdo a las actividades programadas, con el fin de brindar información de calidad, oportuna, objetiva, veraz y completa</t>
  </si>
  <si>
    <t>Establecer cronograma para el desarrollo de las diferentes instancias de rendición de cuentas en las localidades</t>
  </si>
  <si>
    <t>Generar mecanismos de consulta de grupos de interés de los temas para la rendición de cuentas</t>
  </si>
  <si>
    <t>Invitar a las instituciones, entidades, y la ciudadanía general a  participar de las audiencias públicas- rendición de cuentas</t>
  </si>
  <si>
    <t>Realizar seguimiento a los compromisos adquiridos con la comunidad en la Audiencia Pública.</t>
  </si>
  <si>
    <t>Remitir trimestralmente a la Subsecretaría de Servicios de la Movilidad, la información relacionada con los indicadores de gestión al cumplimiento de las metas establecidas en el Plan Operativo Anual- POA.</t>
  </si>
  <si>
    <t>Remitir un informe trimestral de resultados y avances del Plan Institucional de Participación a la Oficina Asesora de Planeación y a los diferentes procesos de manera trimestral.</t>
  </si>
  <si>
    <r>
      <rPr>
        <u val="single"/>
        <sz val="11"/>
        <color indexed="8"/>
        <rFont val="Calibri"/>
        <family val="2"/>
      </rPr>
      <t xml:space="preserve">Componente </t>
    </r>
    <r>
      <rPr>
        <b/>
        <u val="single"/>
        <sz val="11"/>
        <color indexed="8"/>
        <rFont val="Calibri"/>
        <family val="2"/>
      </rPr>
      <t>1.</t>
    </r>
    <r>
      <rPr>
        <sz val="11"/>
        <color theme="1"/>
        <rFont val="Calibri"/>
        <family val="2"/>
      </rPr>
      <t xml:space="preserve"> Gestión del Riesgo de Corrupción </t>
    </r>
  </si>
  <si>
    <r>
      <rPr>
        <u val="single"/>
        <sz val="11"/>
        <color indexed="8"/>
        <rFont val="Calibri"/>
        <family val="2"/>
      </rPr>
      <t xml:space="preserve">Componente </t>
    </r>
    <r>
      <rPr>
        <b/>
        <u val="single"/>
        <sz val="11"/>
        <color indexed="8"/>
        <rFont val="Calibri"/>
        <family val="2"/>
      </rPr>
      <t>3.</t>
    </r>
    <r>
      <rPr>
        <sz val="11"/>
        <color theme="1"/>
        <rFont val="Calibri"/>
        <family val="2"/>
      </rPr>
      <t xml:space="preserve"> Rendición de Cuentas - </t>
    </r>
    <r>
      <rPr>
        <b/>
        <sz val="11"/>
        <color indexed="8"/>
        <rFont val="Calibri"/>
        <family val="2"/>
      </rPr>
      <t>Información de calidad y en lenguaje comprensible</t>
    </r>
  </si>
  <si>
    <r>
      <rPr>
        <u val="single"/>
        <sz val="11"/>
        <color indexed="8"/>
        <rFont val="Calibri"/>
        <family val="2"/>
      </rPr>
      <t>Componente</t>
    </r>
    <r>
      <rPr>
        <b/>
        <u val="single"/>
        <sz val="11"/>
        <color indexed="8"/>
        <rFont val="Calibri"/>
        <family val="2"/>
      </rPr>
      <t xml:space="preserve"> 3</t>
    </r>
    <r>
      <rPr>
        <u val="single"/>
        <sz val="11"/>
        <color indexed="8"/>
        <rFont val="Calibri"/>
        <family val="2"/>
      </rPr>
      <t>.</t>
    </r>
    <r>
      <rPr>
        <sz val="11"/>
        <color theme="1"/>
        <rFont val="Calibri"/>
        <family val="2"/>
      </rPr>
      <t xml:space="preserve"> Rendición de Cuentas - </t>
    </r>
    <r>
      <rPr>
        <b/>
        <sz val="11"/>
        <color indexed="8"/>
        <rFont val="Calibri"/>
        <family val="2"/>
      </rPr>
      <t>Diálogo de doble vía con la ciudadanía y sus organizaciones</t>
    </r>
  </si>
  <si>
    <r>
      <rPr>
        <u val="single"/>
        <sz val="11"/>
        <color indexed="8"/>
        <rFont val="Calibri"/>
        <family val="2"/>
      </rPr>
      <t xml:space="preserve">Componente </t>
    </r>
    <r>
      <rPr>
        <b/>
        <u val="single"/>
        <sz val="11"/>
        <color indexed="8"/>
        <rFont val="Calibri"/>
        <family val="2"/>
      </rPr>
      <t>3</t>
    </r>
    <r>
      <rPr>
        <u val="single"/>
        <sz val="11"/>
        <color indexed="8"/>
        <rFont val="Calibri"/>
        <family val="2"/>
      </rPr>
      <t>. Rendición de Cuentas -</t>
    </r>
    <r>
      <rPr>
        <b/>
        <sz val="11"/>
        <color indexed="8"/>
        <rFont val="Calibri"/>
        <family val="2"/>
      </rPr>
      <t>Incentivos para motivar la cultura de la rendición y petición de cuentas</t>
    </r>
  </si>
  <si>
    <r>
      <rPr>
        <u val="single"/>
        <sz val="11"/>
        <color indexed="8"/>
        <rFont val="Calibri"/>
        <family val="2"/>
      </rPr>
      <t xml:space="preserve">Componente </t>
    </r>
    <r>
      <rPr>
        <b/>
        <u val="single"/>
        <sz val="11"/>
        <color indexed="8"/>
        <rFont val="Calibri"/>
        <family val="2"/>
      </rPr>
      <t>3.</t>
    </r>
    <r>
      <rPr>
        <u val="single"/>
        <sz val="11"/>
        <color indexed="8"/>
        <rFont val="Calibri"/>
        <family val="2"/>
      </rPr>
      <t xml:space="preserve"> Rendición de Cuentas</t>
    </r>
    <r>
      <rPr>
        <sz val="11"/>
        <color theme="1"/>
        <rFont val="Calibri"/>
        <family val="2"/>
      </rPr>
      <t xml:space="preserve"> -</t>
    </r>
    <r>
      <rPr>
        <b/>
        <sz val="11"/>
        <color indexed="8"/>
        <rFont val="Calibri"/>
        <family val="2"/>
      </rPr>
      <t>Evaluación y retroalimentación a la gestión institucional</t>
    </r>
  </si>
  <si>
    <t>Mantener actualizada la información relacionada con trámites y servicios de la Secretaría de Movilidad</t>
  </si>
  <si>
    <t>Desarrollar acciones de mejorar a la herramienta tecnológica de monitoreo de redes sociales</t>
  </si>
  <si>
    <t>Divulgación de los trámites y servicios y de los Centros locales de Movilidad a través de los medios de comunicación</t>
  </si>
  <si>
    <t>Divulgación del protocolo para denuncias por actos de corrupción</t>
  </si>
  <si>
    <t>Dar a conocer a los ciudadanos y funcionarios de puntos de contacto   “Carta al Trato Digno”</t>
  </si>
  <si>
    <t xml:space="preserve">Divulgación de la figura del Defensor del Ciudadano </t>
  </si>
  <si>
    <t xml:space="preserve">Definir e implementar una metodología para el tratamiento específico de PQRS sobre contratación </t>
  </si>
  <si>
    <t xml:space="preserve">Definir e implementar una metodología para el tratamiento específico de PQRS sobre la prestación de bienes y servicios </t>
  </si>
  <si>
    <t xml:space="preserve">Realizar seguimiento a la satisfacción de los usuarios frente a la atención recibida sobre PQRS </t>
  </si>
  <si>
    <t xml:space="preserve">Capacitar a los funcionarios que atienden la línea 195 acerca del sistema de PQRS </t>
  </si>
  <si>
    <t>Difundir a nivel de los funcionarios que atienden la línea 195, la información sobre cómo poner una queja y una reclamación en persona.</t>
  </si>
  <si>
    <t xml:space="preserve">Implementar mecanismo para realizar la llamada anónima </t>
  </si>
  <si>
    <t>Revisar y actualizar la caracterización de los usuarios y partes interesadas como estrategia de mejora en la atención</t>
  </si>
  <si>
    <t xml:space="preserve">Establecer e implementar acciones de formación y cualificación de los servidores en temáticas relacionadas con la mejora del servicio a la ciudadanía en coordinación con la Subdirección Administrativa </t>
  </si>
  <si>
    <r>
      <rPr>
        <u val="single"/>
        <sz val="11"/>
        <color indexed="8"/>
        <rFont val="Calibri"/>
        <family val="2"/>
      </rPr>
      <t>Componente</t>
    </r>
    <r>
      <rPr>
        <b/>
        <u val="single"/>
        <sz val="11"/>
        <color indexed="8"/>
        <rFont val="Calibri"/>
        <family val="2"/>
      </rPr>
      <t xml:space="preserve"> 4</t>
    </r>
    <r>
      <rPr>
        <u val="single"/>
        <sz val="11"/>
        <color indexed="8"/>
        <rFont val="Calibri"/>
        <family val="2"/>
      </rPr>
      <t>. Atención al ciudadano</t>
    </r>
    <r>
      <rPr>
        <sz val="11"/>
        <color theme="1"/>
        <rFont val="Calibri"/>
        <family val="2"/>
      </rPr>
      <t xml:space="preserve"> - </t>
    </r>
    <r>
      <rPr>
        <b/>
        <sz val="11"/>
        <color indexed="8"/>
        <rFont val="Calibri"/>
        <family val="2"/>
      </rPr>
      <t>Estructura administrativa y Direccionamiento estratégico</t>
    </r>
  </si>
  <si>
    <r>
      <rPr>
        <u val="single"/>
        <sz val="11"/>
        <color indexed="8"/>
        <rFont val="Calibri"/>
        <family val="2"/>
      </rPr>
      <t xml:space="preserve">Componente </t>
    </r>
    <r>
      <rPr>
        <b/>
        <u val="single"/>
        <sz val="11"/>
        <color indexed="8"/>
        <rFont val="Calibri"/>
        <family val="2"/>
      </rPr>
      <t>4</t>
    </r>
    <r>
      <rPr>
        <u val="single"/>
        <sz val="11"/>
        <color indexed="8"/>
        <rFont val="Calibri"/>
        <family val="2"/>
      </rPr>
      <t>. Atención al ciudadan</t>
    </r>
    <r>
      <rPr>
        <sz val="11"/>
        <color theme="1"/>
        <rFont val="Calibri"/>
        <family val="2"/>
      </rPr>
      <t xml:space="preserve">o </t>
    </r>
    <r>
      <rPr>
        <b/>
        <sz val="11"/>
        <color indexed="8"/>
        <rFont val="Calibri"/>
        <family val="2"/>
      </rPr>
      <t>-Relacionamiento con el ciudadano</t>
    </r>
  </si>
  <si>
    <r>
      <t xml:space="preserve">Revisar y actualizar los procedimientos que se requiera </t>
    </r>
    <r>
      <rPr>
        <i/>
        <sz val="11"/>
        <color indexed="8"/>
        <rFont val="Calibri"/>
        <family val="2"/>
      </rPr>
      <t>Nota: también por directriz de la circular 002 de 2018 Secretaria General de la Alcaldía Mayor de Bogotá D.C.</t>
    </r>
  </si>
  <si>
    <r>
      <rPr>
        <u val="single"/>
        <sz val="11"/>
        <color indexed="8"/>
        <rFont val="Calibri"/>
        <family val="2"/>
      </rPr>
      <t xml:space="preserve">Componente </t>
    </r>
    <r>
      <rPr>
        <b/>
        <u val="single"/>
        <sz val="11"/>
        <color indexed="8"/>
        <rFont val="Calibri"/>
        <family val="2"/>
      </rPr>
      <t>4.</t>
    </r>
    <r>
      <rPr>
        <u val="single"/>
        <sz val="11"/>
        <color indexed="8"/>
        <rFont val="Calibri"/>
        <family val="2"/>
      </rPr>
      <t xml:space="preserve"> Atención al ciudadano</t>
    </r>
    <r>
      <rPr>
        <sz val="11"/>
        <color theme="1"/>
        <rFont val="Calibri"/>
        <family val="2"/>
      </rPr>
      <t xml:space="preserve"> -</t>
    </r>
    <r>
      <rPr>
        <b/>
        <sz val="11"/>
        <color indexed="8"/>
        <rFont val="Calibri"/>
        <family val="2"/>
      </rPr>
      <t>Normativo y Procedimental</t>
    </r>
  </si>
  <si>
    <r>
      <rPr>
        <u val="single"/>
        <sz val="11"/>
        <color indexed="8"/>
        <rFont val="Calibri"/>
        <family val="2"/>
      </rPr>
      <t>Componente</t>
    </r>
    <r>
      <rPr>
        <b/>
        <u val="single"/>
        <sz val="11"/>
        <color indexed="8"/>
        <rFont val="Calibri"/>
        <family val="2"/>
      </rPr>
      <t xml:space="preserve"> 4.</t>
    </r>
    <r>
      <rPr>
        <u val="single"/>
        <sz val="11"/>
        <color indexed="8"/>
        <rFont val="Calibri"/>
        <family val="2"/>
      </rPr>
      <t xml:space="preserve"> Atención al ciudadano -</t>
    </r>
    <r>
      <rPr>
        <b/>
        <sz val="11"/>
        <color indexed="8"/>
        <rFont val="Calibri"/>
        <family val="2"/>
      </rPr>
      <t>Talento Humano</t>
    </r>
  </si>
  <si>
    <r>
      <rPr>
        <u val="single"/>
        <sz val="11"/>
        <color indexed="8"/>
        <rFont val="Calibri"/>
        <family val="2"/>
      </rPr>
      <t xml:space="preserve">Componente </t>
    </r>
    <r>
      <rPr>
        <b/>
        <u val="single"/>
        <sz val="11"/>
        <color indexed="8"/>
        <rFont val="Calibri"/>
        <family val="2"/>
      </rPr>
      <t>4</t>
    </r>
    <r>
      <rPr>
        <u val="single"/>
        <sz val="11"/>
        <color indexed="8"/>
        <rFont val="Calibri"/>
        <family val="2"/>
      </rPr>
      <t>. Atención al ciudadano</t>
    </r>
    <r>
      <rPr>
        <sz val="11"/>
        <color theme="1"/>
        <rFont val="Calibri"/>
        <family val="2"/>
      </rPr>
      <t xml:space="preserve"> -</t>
    </r>
    <r>
      <rPr>
        <b/>
        <sz val="11"/>
        <color indexed="8"/>
        <rFont val="Calibri"/>
        <family val="2"/>
      </rPr>
      <t>Fortalecimiento de los canales de atención</t>
    </r>
  </si>
  <si>
    <t>Dar a conocer internamente los lineamientos frente al servicio que presta la Secretaría de Movilidad- en materia de atención a grupos poblacionales específicos</t>
  </si>
  <si>
    <t>Publicar un informe de todas las solicitudes, denuncias y los tiempos de respuesta del sujeto obligado. (Art. 11 Literal h Ley 1712)</t>
  </si>
  <si>
    <r>
      <rPr>
        <u val="single"/>
        <sz val="11"/>
        <color indexed="8"/>
        <rFont val="Calibri"/>
        <family val="2"/>
      </rPr>
      <t xml:space="preserve">Componente </t>
    </r>
    <r>
      <rPr>
        <b/>
        <u val="single"/>
        <sz val="11"/>
        <color indexed="8"/>
        <rFont val="Calibri"/>
        <family val="2"/>
      </rPr>
      <t>5.</t>
    </r>
    <r>
      <rPr>
        <u val="single"/>
        <sz val="11"/>
        <color indexed="8"/>
        <rFont val="Calibri"/>
        <family val="2"/>
      </rPr>
      <t xml:space="preserve"> Componente de Acceso a la Información Pública</t>
    </r>
    <r>
      <rPr>
        <sz val="11"/>
        <color theme="1"/>
        <rFont val="Calibri"/>
        <family val="2"/>
      </rPr>
      <t xml:space="preserve"> - </t>
    </r>
    <r>
      <rPr>
        <b/>
        <sz val="11"/>
        <color indexed="8"/>
        <rFont val="Calibri"/>
        <family val="2"/>
      </rPr>
      <t>Criterio Diferencial de Accesibilidad</t>
    </r>
  </si>
  <si>
    <r>
      <rPr>
        <u val="single"/>
        <sz val="11"/>
        <color indexed="8"/>
        <rFont val="Calibri"/>
        <family val="2"/>
      </rPr>
      <t>Componente</t>
    </r>
    <r>
      <rPr>
        <b/>
        <u val="single"/>
        <sz val="11"/>
        <color indexed="8"/>
        <rFont val="Calibri"/>
        <family val="2"/>
      </rPr>
      <t xml:space="preserve"> 5</t>
    </r>
    <r>
      <rPr>
        <u val="single"/>
        <sz val="11"/>
        <color indexed="8"/>
        <rFont val="Calibri"/>
        <family val="2"/>
      </rPr>
      <t>. Componente de Acceso a la Información Pública</t>
    </r>
    <r>
      <rPr>
        <sz val="11"/>
        <color theme="1"/>
        <rFont val="Calibri"/>
        <family val="2"/>
      </rPr>
      <t xml:space="preserve"> -</t>
    </r>
    <r>
      <rPr>
        <b/>
        <sz val="11"/>
        <color indexed="8"/>
        <rFont val="Calibri"/>
        <family val="2"/>
      </rPr>
      <t>Monitoreo del Acceso a la Información Pública</t>
    </r>
  </si>
  <si>
    <r>
      <t xml:space="preserve">Monitoreo Mariz de Riesgos de Corrupción y Procesos a corte de </t>
    </r>
    <r>
      <rPr>
        <b/>
        <sz val="11"/>
        <color indexed="8"/>
        <rFont val="Calibri"/>
        <family val="2"/>
      </rPr>
      <t>abril</t>
    </r>
  </si>
  <si>
    <r>
      <t xml:space="preserve">Monitoreo Mariz de Riesgos de Corrupción y Proceso a corte de </t>
    </r>
    <r>
      <rPr>
        <b/>
        <sz val="11"/>
        <color indexed="8"/>
        <rFont val="Calibri"/>
        <family val="2"/>
      </rPr>
      <t xml:space="preserve">agosto </t>
    </r>
  </si>
  <si>
    <r>
      <t xml:space="preserve">Monitoreo Mariz de Riesgos de Corrupción y Proceso a corte de </t>
    </r>
    <r>
      <rPr>
        <b/>
        <sz val="11"/>
        <color indexed="8"/>
        <rFont val="Calibri"/>
        <family val="2"/>
      </rPr>
      <t>diciembre</t>
    </r>
  </si>
  <si>
    <r>
      <t xml:space="preserve">Identificar las necesidades de información a través de las comisiones de movilidad, encuentros comunitarios y reuniones de participación. (Cambios o gestión realizada desde la SDM en las diferentes localidades). 
</t>
    </r>
    <r>
      <rPr>
        <sz val="11"/>
        <color indexed="10"/>
        <rFont val="Calibri"/>
        <family val="2"/>
      </rPr>
      <t>OBSERVACIONES: Los encuentros y reuniones se miden a través de las metas 1 y 2 del POA de gestión (Talleres y encuentros). Por tanto no se deja esta actividad. En el avance se incluirán las comisiones.</t>
    </r>
  </si>
  <si>
    <r>
      <t xml:space="preserve">Implementar lo establecido en el PM05-PR02-MD01 Plan Institucional de Participación.
</t>
    </r>
    <r>
      <rPr>
        <sz val="11"/>
        <color indexed="10"/>
        <rFont val="Calibri"/>
        <family val="2"/>
      </rPr>
      <t>OBSERVACIONES: Esta actividad se refleja en el POA de inversión con la meta No. 6. Sin embargo, en el formato POA se evidenciarán las actividades propias de los PIP.</t>
    </r>
    <r>
      <rPr>
        <sz val="11"/>
        <color theme="1"/>
        <rFont val="Calibri"/>
        <family val="2"/>
      </rPr>
      <t xml:space="preserve"> </t>
    </r>
  </si>
  <si>
    <t>Realizar 20 Audiencias públicas - rendición de cuentas una por localidad.</t>
  </si>
  <si>
    <t>Evaluar el espacio principal de rendición de cuentas a la ciudadanía considerando fortalezas y debilidades, temas problemáticos y propuestas de solución, así como gestionar la publicación y divulgación en la página WEB.</t>
  </si>
  <si>
    <t>Evaluar los espacios  de rendición de cuentas a la ciudadanía considerando fortalezas y debilidades, temas problemáticos y propuestas de solución en las diferentes localidades - Aplicación de la encuesta.</t>
  </si>
  <si>
    <t xml:space="preserve">Consolidar los informes remitidos por los gestores locales como resultado de las audiencias públicas realizadas, y analizar </t>
  </si>
  <si>
    <r>
      <t xml:space="preserve">Designación de presupuesto para el desarrollo de iniciativas que mejoren la prestación de los servicios - 
</t>
    </r>
    <r>
      <rPr>
        <sz val="11"/>
        <color indexed="10"/>
        <rFont val="Calibri"/>
        <family val="2"/>
      </rPr>
      <t>OBSERVACIONES: Validar por cuanto se espera eliminar, en caso de no ser eliminada del PAAC, se reflejará en el POA de inversión en la meta 8.</t>
    </r>
  </si>
  <si>
    <r>
      <t xml:space="preserve">Aplicación de los mecanismos de medición en los procesos misionales.
</t>
    </r>
    <r>
      <rPr>
        <sz val="11"/>
        <color indexed="10"/>
        <rFont val="Calibri"/>
        <family val="2"/>
      </rPr>
      <t>OBSERVACIONES: esta actividad se reflejará en el formato de activiades de la meta 8. "Evaluar el grado de satisfacción de los usuarios de los servicios prestados directa e indirectamente por la  Secretaría de Movilidad "</t>
    </r>
  </si>
  <si>
    <t xml:space="preserve">Requerir a las dependencias la información actualizada de trámites y servicios.
</t>
  </si>
  <si>
    <t xml:space="preserve">Realizar capacitación relacionada con trámites y servicios, atención a la ciudadanía y Centros Locales de Movilidad, entre los servidores que atienden los puntos de contacto de la entidad.
</t>
  </si>
  <si>
    <r>
      <rPr>
        <sz val="11"/>
        <color indexed="8"/>
        <rFont val="Calibri"/>
        <family val="2"/>
      </rPr>
      <t xml:space="preserve">Actividades adicionales según Índice de Transparencia de Bogotá (ITB) </t>
    </r>
    <r>
      <rPr>
        <sz val="11"/>
        <color theme="1"/>
        <rFont val="Calibri"/>
        <family val="2"/>
      </rPr>
      <t xml:space="preserve">- </t>
    </r>
    <r>
      <rPr>
        <b/>
        <sz val="11"/>
        <color indexed="8"/>
        <rFont val="Calibri"/>
        <family val="2"/>
      </rPr>
      <t>Condiciones institucionales del sistema de PQRS</t>
    </r>
  </si>
  <si>
    <r>
      <rPr>
        <u val="single"/>
        <sz val="11"/>
        <color indexed="8"/>
        <rFont val="Calibri"/>
        <family val="2"/>
      </rPr>
      <t xml:space="preserve">Actividades adicionales según Índice de Transparencia de Bogotá (ITB) - </t>
    </r>
    <r>
      <rPr>
        <b/>
        <sz val="11"/>
        <color indexed="8"/>
        <rFont val="Calibri"/>
        <family val="2"/>
      </rPr>
      <t>Gestión de denuncias e investigación de hechos de corrupción</t>
    </r>
  </si>
  <si>
    <r>
      <t xml:space="preserve">Definir e implementar el protocolo para la  protección al reportante.
</t>
    </r>
    <r>
      <rPr>
        <sz val="11"/>
        <color indexed="10"/>
        <rFont val="Calibri"/>
        <family val="2"/>
      </rPr>
      <t xml:space="preserve">OBSERVACIONES: Validar cómo queda. </t>
    </r>
  </si>
  <si>
    <r>
      <rPr>
        <u val="single"/>
        <sz val="11"/>
        <color indexed="8"/>
        <rFont val="Calibri"/>
        <family val="2"/>
      </rPr>
      <t>Actividades adicionales según Índice de Transparencia de Bogotá (ITB)</t>
    </r>
    <r>
      <rPr>
        <sz val="11"/>
        <color theme="1"/>
        <rFont val="Calibri"/>
        <family val="2"/>
      </rPr>
      <t>-</t>
    </r>
    <r>
      <rPr>
        <b/>
        <sz val="11"/>
        <color indexed="8"/>
        <rFont val="Calibri"/>
        <family val="2"/>
      </rPr>
      <t>Verificación del sistema de PQRS a través de la línea telefónica</t>
    </r>
  </si>
  <si>
    <r>
      <rPr>
        <u val="single"/>
        <sz val="11"/>
        <color indexed="8"/>
        <rFont val="Calibri"/>
        <family val="2"/>
      </rPr>
      <t>Actividades adicionales según circular 002 de 2018 Secretaría General de la Alcaldía Mayor - Atención al ciudadano</t>
    </r>
    <r>
      <rPr>
        <sz val="11"/>
        <color theme="1"/>
        <rFont val="Calibri"/>
        <family val="2"/>
      </rPr>
      <t>-</t>
    </r>
    <r>
      <rPr>
        <b/>
        <sz val="11"/>
        <color indexed="8"/>
        <rFont val="Calibri"/>
        <family val="2"/>
      </rPr>
      <t>Mejora en la atención al ciudadano</t>
    </r>
  </si>
  <si>
    <r>
      <t xml:space="preserve">Identificar e implementar buenas prácticas en servicio a la ciudadanía en articulación con lo establecido en la dimensión “Gestión del conocimiento y la innovación” del MIPG:
</t>
    </r>
    <r>
      <rPr>
        <sz val="11"/>
        <color indexed="10"/>
        <rFont val="Calibri"/>
        <family val="2"/>
      </rPr>
      <t>OBSERVACIONES: estas tres actividades se medirán a través del indicador MIPG</t>
    </r>
  </si>
  <si>
    <t>Componente 5. Lineamiento de transparencia activa</t>
  </si>
  <si>
    <r>
      <t xml:space="preserve">Remitir la información específica sobre trámites y servicios para el diseño y elaboración de piezas gráficas (infografías), así como solicitar la publicación.
</t>
    </r>
    <r>
      <rPr>
        <sz val="11"/>
        <color indexed="10"/>
        <rFont val="Calibri"/>
        <family val="2"/>
      </rPr>
      <t>OBSERVACIONES: Validar si es la misma actividad de material POP que está en la meta 8. Si hace parte de la meta 8 se debe precisar o alinear como lo requiere el PAAC.</t>
    </r>
  </si>
  <si>
    <t>Remitir la información a la Oficina Asesora de Comunicaciones de cualquier decisión y/o política que haya sido adoptada pro la DSC y que afecte al público.</t>
  </si>
  <si>
    <t>Remitir la información detallada de los mecanismos de presentación directa de solicitudes, peticiones, quejas y reclamos.</t>
  </si>
  <si>
    <t>Remitir la información sobre el procedimiento por mmedio del cual el público pueda participar en la formulación de políticas</t>
  </si>
  <si>
    <t>Componente 5. Lineamiento de transparencia pasiva</t>
  </si>
  <si>
    <t>Remitir la información contenida en el procedimiento PM05-PR01 "Procedimiento de seguimiento al trámite de PQRSD" para su divulgación e implementación.</t>
  </si>
  <si>
    <r>
      <rPr>
        <u val="single"/>
        <sz val="11"/>
        <color indexed="8"/>
        <rFont val="Calibri"/>
        <family val="2"/>
      </rPr>
      <t xml:space="preserve">Componente </t>
    </r>
    <r>
      <rPr>
        <b/>
        <u val="single"/>
        <sz val="11"/>
        <color indexed="8"/>
        <rFont val="Calibri"/>
        <family val="2"/>
      </rPr>
      <t>5</t>
    </r>
    <r>
      <rPr>
        <u val="single"/>
        <sz val="11"/>
        <color indexed="8"/>
        <rFont val="Calibri"/>
        <family val="2"/>
      </rPr>
      <t>. ITB - Información de planeación y getión en el sitio web</t>
    </r>
  </si>
  <si>
    <t>Publicar portafolio de bienes y servicios en el link de información de interés.</t>
  </si>
  <si>
    <r>
      <t xml:space="preserve">Componente </t>
    </r>
    <r>
      <rPr>
        <b/>
        <u val="single"/>
        <sz val="11"/>
        <color indexed="8"/>
        <rFont val="Calibri"/>
        <family val="2"/>
      </rPr>
      <t>5</t>
    </r>
    <r>
      <rPr>
        <u val="single"/>
        <sz val="11"/>
        <color indexed="8"/>
        <rFont val="Calibri"/>
        <family val="2"/>
      </rPr>
      <t>. ITB - Publicidad diferente a sitio web para promocionar los bienes y servicios</t>
    </r>
  </si>
  <si>
    <t>Evidenciar en carteleras la información de movilidad en los Consejos Locales de Movilidad LCM</t>
  </si>
  <si>
    <t>1. Promoción de calidad de vida en términos de movilidad.</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</si>
  <si>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</si>
  <si>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</si>
  <si>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POA GESTIÓN DIRECCIÓN DE SERVICIO AL CIUDADANO</t>
  </si>
  <si>
    <t>DIRECCIÓN DE SERVICIO AL CIUDADANO</t>
  </si>
  <si>
    <t>SUBSECRETARÍA DE SERVICIOS DE LA MOVILIDAD</t>
  </si>
  <si>
    <t>Diana Vidal</t>
  </si>
  <si>
    <t>Generar confianza entre los ciudadanos y los diferentes actores que hacen parte del sector Movilidad, adoptando herramientas que contribuyan al crecimiento de los valores, actitudes, comportamientos y mecanismos de comunicación al interior de la Entidad que se reflejen en la transparencia y adecuada prestación de sus servicios.</t>
  </si>
  <si>
    <t>Facilitar la gestión integral de las organizaciones a través de guías para fortalecer el talento humano, agilizar las operaciones, fomentar el desarrollo de una cultura organizacional sólida y promover la participación ciudadana, entre otros.</t>
  </si>
  <si>
    <t xml:space="preserve">1. Realizar 4000 talleres lúdico pedagógicos que tienen por objeto promover los actos seguros en materia de movilidad en las localidades del Distrito Capital. </t>
  </si>
  <si>
    <t>Fortalecer los conocimientos de la ciudadanía  en temas de movilidad para aumentar la percepción de riesgo en la vía</t>
  </si>
  <si>
    <t xml:space="preserve">Comunidad informada frente a las acciones y/o proyectos que adelanta la Secretaría de Movilidad. Para la Entidad, el beneficio es conocer las necesidades de las ciudadanía y de esta manera, presentar posibles alternativas de solución . </t>
  </si>
  <si>
    <t>(No.  De talleres lúdico pedagógicos realizados/No. de  talleres lúdico pedagógicos programados)*100</t>
  </si>
  <si>
    <t xml:space="preserve">No.  De talleres lúdico pedagógicos realizados
</t>
  </si>
  <si>
    <t>No. de  talleres lúdico pedagógicos programados</t>
  </si>
  <si>
    <t xml:space="preserve">1. CódigoMeta </t>
  </si>
  <si>
    <t xml:space="preserve">2.  Descripción Meta </t>
  </si>
  <si>
    <t>1. Código Meta Proyecto</t>
  </si>
  <si>
    <t xml:space="preserve">1. Código Meta </t>
  </si>
  <si>
    <t>Diana Vidal Caicedo</t>
  </si>
  <si>
    <t>METAS</t>
  </si>
  <si>
    <t>META PDD</t>
  </si>
  <si>
    <t xml:space="preserve">2. Realizar 4.000 encuentros con las comunidades de las localidades del Distrito Capital, para mejorar y/o mitigar problemáticas o afectaciones en materia de movilidad. </t>
  </si>
  <si>
    <t xml:space="preserve">2. Realizar 4000 encuentros con las comunidades de las localidades del Distrito Capital, para mejorar y/o mitigar problemáticas o afectaciones en materia de movilidad. </t>
  </si>
  <si>
    <t>Se reprogramó  el valor de la meta de 1250  número de talleres   lúdico pedagógicos en la vigencia  pasó de 1925 . Es importante señalar que estos  tienen por objeto promover los actos seguros en materia de movilidad en las localidades del Distrito Capital.</t>
  </si>
  <si>
    <t>Enero de 2019</t>
  </si>
  <si>
    <t xml:space="preserve"> Es oportuno mencionar que  con corte 31 de diembre de 2018 se han realizado 2875  talleres lúdico pedagógicos que tienen por objeto promover los actos seguros en materia de movilidad en las localidades del Distrito Capital , por consiguiente se puede observar   que los 1125 restantes se dividieron de la siguinete manera: 800 para la vigencia 2019 y  325 para la vigencia 2020.</t>
  </si>
  <si>
    <t>Sección No. 1: PROGRAMACION  VIGENCIA 2019</t>
  </si>
  <si>
    <t xml:space="preserve">Desarrollar talleres  encaminados a garantizar e incentivar los espacios de interrelación y retroalimentación entre la Secretaria Distrital de Movilidad y sus usuarios, clientes y grupos de interés. </t>
  </si>
  <si>
    <r>
      <rPr>
        <b/>
        <sz val="11"/>
        <color indexed="8"/>
        <rFont val="Calibri"/>
        <family val="2"/>
      </rPr>
      <t>TRIMESTRE 1.</t>
    </r>
    <r>
      <rPr>
        <sz val="11"/>
        <color theme="1"/>
        <rFont val="Calibri"/>
        <family val="2"/>
      </rPr>
      <t xml:space="preserve"> </t>
    </r>
    <r>
      <rPr>
        <u val="single"/>
        <sz val="11"/>
        <color indexed="8"/>
        <rFont val="Calibri"/>
        <family val="2"/>
      </rPr>
      <t xml:space="preserve"> LÍNEA  DE FORMACIÓN CIUDADANA</t>
    </r>
  </si>
  <si>
    <r>
      <rPr>
        <b/>
        <sz val="11"/>
        <color indexed="8"/>
        <rFont val="Calibri"/>
        <family val="2"/>
      </rPr>
      <t>TRIMESTRE 1.</t>
    </r>
    <r>
      <rPr>
        <sz val="11"/>
        <color theme="1"/>
        <rFont val="Calibri"/>
        <family val="2"/>
      </rPr>
      <t xml:space="preserve"> </t>
    </r>
    <r>
      <rPr>
        <u val="single"/>
        <sz val="11"/>
        <color indexed="8"/>
        <rFont val="Calibri"/>
        <family val="2"/>
      </rPr>
      <t>LÍNEA  DE FORMACIÓN CIUDADANA</t>
    </r>
  </si>
  <si>
    <r>
      <rPr>
        <b/>
        <sz val="11"/>
        <color indexed="8"/>
        <rFont val="Calibri"/>
        <family val="2"/>
      </rPr>
      <t>TRIMESTRE 1.</t>
    </r>
    <r>
      <rPr>
        <sz val="11"/>
        <color theme="1"/>
        <rFont val="Calibri"/>
        <family val="2"/>
      </rPr>
      <t xml:space="preserve">  </t>
    </r>
    <r>
      <rPr>
        <u val="single"/>
        <sz val="11"/>
        <color indexed="8"/>
        <rFont val="Calibri"/>
        <family val="2"/>
      </rPr>
      <t>LÍNEA  DE PARTICIPACIÓN CIUDADANA</t>
    </r>
  </si>
  <si>
    <r>
      <rPr>
        <b/>
        <sz val="11"/>
        <color indexed="8"/>
        <rFont val="Calibri"/>
        <family val="2"/>
      </rPr>
      <t>TRIMESTRE 4</t>
    </r>
    <r>
      <rPr>
        <sz val="11"/>
        <color theme="1"/>
        <rFont val="Calibri"/>
        <family val="2"/>
      </rPr>
      <t>.</t>
    </r>
    <r>
      <rPr>
        <u val="single"/>
        <sz val="11"/>
        <color indexed="8"/>
        <rFont val="Calibri"/>
        <family val="2"/>
      </rPr>
      <t>LÍNEA  DE PARTICIPACIÓN CIUDADANA</t>
    </r>
  </si>
  <si>
    <r>
      <rPr>
        <b/>
        <sz val="11"/>
        <color indexed="8"/>
        <rFont val="Calibri"/>
        <family val="2"/>
      </rPr>
      <t>TRIMESTRE 3</t>
    </r>
    <r>
      <rPr>
        <sz val="11"/>
        <color theme="1"/>
        <rFont val="Calibri"/>
        <family val="2"/>
      </rPr>
      <t xml:space="preserve">. </t>
    </r>
    <r>
      <rPr>
        <u val="single"/>
        <sz val="11"/>
        <color indexed="8"/>
        <rFont val="Calibri"/>
        <family val="2"/>
      </rPr>
      <t>LÍNEA  DE PARTICIPACIÓN CIUDADANA</t>
    </r>
  </si>
  <si>
    <r>
      <rPr>
        <b/>
        <sz val="11"/>
        <color indexed="8"/>
        <rFont val="Calibri"/>
        <family val="2"/>
      </rPr>
      <t>TRIMESTRE 2.</t>
    </r>
    <r>
      <rPr>
        <sz val="11"/>
        <color theme="1"/>
        <rFont val="Calibri"/>
        <family val="2"/>
      </rPr>
      <t xml:space="preserve"> </t>
    </r>
    <r>
      <rPr>
        <u val="single"/>
        <sz val="11"/>
        <color indexed="8"/>
        <rFont val="Calibri"/>
        <family val="2"/>
      </rPr>
      <t>LÍNEA  DE PARTICIPACIÓN CIUDADANA</t>
    </r>
  </si>
  <si>
    <r>
      <rPr>
        <b/>
        <sz val="11"/>
        <color indexed="8"/>
        <rFont val="Calibri"/>
        <family val="2"/>
      </rPr>
      <t>TRIMESTRE 4.</t>
    </r>
    <r>
      <rPr>
        <sz val="11"/>
        <color theme="1"/>
        <rFont val="Calibri"/>
        <family val="2"/>
      </rPr>
      <t xml:space="preserve"> </t>
    </r>
    <r>
      <rPr>
        <u val="single"/>
        <sz val="11"/>
        <color indexed="8"/>
        <rFont val="Calibri"/>
        <family val="2"/>
      </rPr>
      <t xml:space="preserve"> LÍNEA  DE FORMACIÓN CIUDADANA</t>
    </r>
  </si>
  <si>
    <r>
      <rPr>
        <b/>
        <sz val="11"/>
        <color indexed="8"/>
        <rFont val="Calibri"/>
        <family val="2"/>
      </rPr>
      <t>TRIMESTRE 4.</t>
    </r>
    <r>
      <rPr>
        <sz val="11"/>
        <color theme="1"/>
        <rFont val="Calibri"/>
        <family val="2"/>
      </rPr>
      <t xml:space="preserve"> </t>
    </r>
    <r>
      <rPr>
        <u val="single"/>
        <sz val="11"/>
        <color indexed="8"/>
        <rFont val="Calibri"/>
        <family val="2"/>
      </rPr>
      <t>LÍNEA  DE FORMACIÓN CIUDADANA</t>
    </r>
  </si>
  <si>
    <r>
      <rPr>
        <b/>
        <sz val="11"/>
        <color indexed="8"/>
        <rFont val="Calibri"/>
        <family val="2"/>
      </rPr>
      <t>TRIMESTRE 3.</t>
    </r>
    <r>
      <rPr>
        <sz val="11"/>
        <color theme="1"/>
        <rFont val="Calibri"/>
        <family val="2"/>
      </rPr>
      <t xml:space="preserve"> </t>
    </r>
    <r>
      <rPr>
        <u val="single"/>
        <sz val="11"/>
        <color indexed="8"/>
        <rFont val="Calibri"/>
        <family val="2"/>
      </rPr>
      <t>LÍNEA  DE FORMACIÓN CIUDADANA</t>
    </r>
  </si>
  <si>
    <r>
      <rPr>
        <b/>
        <sz val="11"/>
        <color indexed="8"/>
        <rFont val="Calibri"/>
        <family val="2"/>
      </rPr>
      <t>TRIMESTRE 3.</t>
    </r>
    <r>
      <rPr>
        <sz val="11"/>
        <color theme="1"/>
        <rFont val="Calibri"/>
        <family val="2"/>
      </rPr>
      <t xml:space="preserve"> </t>
    </r>
    <r>
      <rPr>
        <u val="single"/>
        <sz val="11"/>
        <color indexed="8"/>
        <rFont val="Calibri"/>
        <family val="2"/>
      </rPr>
      <t xml:space="preserve"> LÍNEA  DE FORMACIÓN CIUDADANA</t>
    </r>
  </si>
  <si>
    <r>
      <rPr>
        <b/>
        <sz val="11"/>
        <color indexed="8"/>
        <rFont val="Calibri"/>
        <family val="2"/>
      </rPr>
      <t>TRIMESTRE 2.</t>
    </r>
    <r>
      <rPr>
        <sz val="11"/>
        <color theme="1"/>
        <rFont val="Calibri"/>
        <family val="2"/>
      </rPr>
      <t xml:space="preserve"> </t>
    </r>
    <r>
      <rPr>
        <u val="single"/>
        <sz val="11"/>
        <color indexed="8"/>
        <rFont val="Calibri"/>
        <family val="2"/>
      </rPr>
      <t xml:space="preserve"> LÍNEA  DE FORMACIÓN CIUDADANA</t>
    </r>
  </si>
  <si>
    <r>
      <rPr>
        <b/>
        <sz val="11"/>
        <color indexed="8"/>
        <rFont val="Calibri"/>
        <family val="2"/>
      </rPr>
      <t>TRIMESTRE 2.</t>
    </r>
    <r>
      <rPr>
        <sz val="11"/>
        <color theme="1"/>
        <rFont val="Calibri"/>
        <family val="2"/>
      </rPr>
      <t xml:space="preserve"> </t>
    </r>
    <r>
      <rPr>
        <u val="single"/>
        <sz val="11"/>
        <color indexed="8"/>
        <rFont val="Calibri"/>
        <family val="2"/>
      </rPr>
      <t>LÍNEA  DE FORMACIÓN CIUDADANA</t>
    </r>
  </si>
  <si>
    <r>
      <t xml:space="preserve">Sección No. 1: PROGRAMACIÓN  VIGENCIA  </t>
    </r>
    <r>
      <rPr>
        <b/>
        <sz val="12"/>
        <color indexed="56"/>
        <rFont val="Calibri"/>
        <family val="2"/>
      </rPr>
      <t>2019</t>
    </r>
  </si>
  <si>
    <r>
      <t xml:space="preserve">Sección No. 1: PROGRAMACIÓN  VIGENCIA </t>
    </r>
    <r>
      <rPr>
        <b/>
        <sz val="12"/>
        <color indexed="56"/>
        <rFont val="Calibri"/>
        <family val="2"/>
      </rPr>
      <t>2019</t>
    </r>
  </si>
  <si>
    <t>Socializar los resultados del diagnóstico de la política de participación ciudadana al interior de la entidad.</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</si>
  <si>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</si>
  <si>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</si>
  <si>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</si>
  <si>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</si>
  <si>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</si>
  <si>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r>
      <rPr>
        <b/>
        <u val="single"/>
        <sz val="11"/>
        <color indexed="8"/>
        <rFont val="Calibri"/>
        <family val="2"/>
      </rPr>
      <t>POLÍTICA en MIPG</t>
    </r>
    <r>
      <rPr>
        <b/>
        <sz val="11"/>
        <color indexed="8"/>
        <rFont val="Calibri"/>
        <family val="2"/>
      </rPr>
      <t xml:space="preserve">
Participación ciudadana en la gestión pública  </t>
    </r>
  </si>
  <si>
    <r>
      <rPr>
        <b/>
        <u val="single"/>
        <sz val="11"/>
        <color indexed="8"/>
        <rFont val="Calibri"/>
        <family val="2"/>
      </rPr>
      <t>POLÍTICA en MIPG</t>
    </r>
    <r>
      <rPr>
        <b/>
        <sz val="11"/>
        <color indexed="8"/>
        <rFont val="Calibri"/>
        <family val="2"/>
      </rPr>
      <t xml:space="preserve">
Transparencia, acceso a la información pública y lucha contra la corrupción  </t>
    </r>
  </si>
  <si>
    <t>DIMENSIÓN en MIPG 
 Evaluación de Resultados</t>
  </si>
  <si>
    <r>
      <rPr>
        <b/>
        <u val="single"/>
        <sz val="11"/>
        <color indexed="8"/>
        <rFont val="Calibri"/>
        <family val="2"/>
      </rPr>
      <t>POLÍTICA en MIPG</t>
    </r>
    <r>
      <rPr>
        <b/>
        <sz val="11"/>
        <color indexed="8"/>
        <rFont val="Calibri"/>
        <family val="2"/>
      </rPr>
      <t xml:space="preserve">
Seguimiento y evaluación del desempeño institucional</t>
    </r>
  </si>
  <si>
    <t>Realizar seguimiento y evaluación para mejorar los resultados de la ejecución presupuestal</t>
  </si>
  <si>
    <t>SEGUIMIENTO PLAN OPERATIVO ANUAL - POA                                         VIGENCIA:2019</t>
  </si>
  <si>
    <t>Oficina de Gestión Social</t>
  </si>
  <si>
    <t>Adriana Iza Certuche</t>
  </si>
  <si>
    <t>Camilo Andres Calderon</t>
  </si>
  <si>
    <t>SUBSECRETARÍA DE SERVICIOS A LA CIUDADANÍA</t>
  </si>
  <si>
    <t>OFICINA DE GESTIÓN SOCIAL</t>
  </si>
  <si>
    <t>POA GESTIÓN OFICINA DE GESTIÓN SOCIAL</t>
  </si>
  <si>
    <r>
      <t xml:space="preserve">Monitoreo Matriz de Riesgos de Corrupción y Gestión a corte de </t>
    </r>
    <r>
      <rPr>
        <b/>
        <sz val="11"/>
        <color indexed="8"/>
        <rFont val="Calibri"/>
        <family val="2"/>
      </rPr>
      <t>abril</t>
    </r>
  </si>
  <si>
    <r>
      <t xml:space="preserve">Monitoreo Matriz de Riesgos de Corrupción y Gestión a corte de </t>
    </r>
    <r>
      <rPr>
        <b/>
        <sz val="11"/>
        <color indexed="8"/>
        <rFont val="Calibri"/>
        <family val="2"/>
      </rPr>
      <t xml:space="preserve">agosto </t>
    </r>
  </si>
  <si>
    <r>
      <t xml:space="preserve">Monitoreo Matriz de Riesgos de Corrupción y Gestión a corte de </t>
    </r>
    <r>
      <rPr>
        <b/>
        <sz val="11"/>
        <color indexed="8"/>
        <rFont val="Calibri"/>
        <family val="2"/>
      </rPr>
      <t>diciembre</t>
    </r>
  </si>
  <si>
    <t xml:space="preserve">SISTEMA INTEGRADO DE GESTION DISTRITAL BAJO EL ESTÁNDAR MIPG
</t>
  </si>
  <si>
    <t>Formato de programación y seguimiento al Plan Operativo Anual de gestión sin inversión</t>
  </si>
  <si>
    <t>VERSIÓN: 1.0</t>
  </si>
  <si>
    <t>VERSIÓN 1.0</t>
  </si>
  <si>
    <t>SISTEMA INTEGRADO DE GESTION DISTRITAL  BAJO EL ESTÁNDAR MIPG</t>
  </si>
  <si>
    <t>CÓDIGO: PE01-PR01-F07</t>
  </si>
  <si>
    <t>4. Cumplir el 100% de las actividades propuestas en el Modelo Integrado de Planeación y Gestión - MIPG por la Oficina de Gestion Social</t>
  </si>
  <si>
    <t>5. Realizar el 100% de las actividades programadas en el Plan Anticorrupción y de Atención al Ciudadano de la vigencia por la Oficina de Gestion Social</t>
  </si>
  <si>
    <t>PM-06</t>
  </si>
  <si>
    <t>3. Cumplir el 100% de las actividades propuestas en el Modelo Integrado de Planeación y Gestión - MIPG por la Oficina de Gestión Social</t>
  </si>
  <si>
    <t>4. Realizar el 100% de las actividades programadas en el Plan Anticorrupción y de Atención al Ciudadano de la vigencia por la Oficina de Gestión Social</t>
  </si>
  <si>
    <t>Código: PE01-PR01-F02</t>
  </si>
  <si>
    <t>Versión: 1.0</t>
  </si>
  <si>
    <t>SUBSECRETARIA RESPONSABLE:</t>
  </si>
  <si>
    <t>Subsecretaría de Servicios a la  Ciudadanía</t>
  </si>
  <si>
    <t>PROGRAMACIÓN CUATRIENIO</t>
  </si>
  <si>
    <t>% CUMPLIMIENTO CUATRIENIO</t>
  </si>
  <si>
    <t>TIPO DE ANUALIZACIÓN</t>
  </si>
  <si>
    <t xml:space="preserve">VARIABLE </t>
  </si>
  <si>
    <t>MAGNITUD CUATRIENIO</t>
  </si>
  <si>
    <t>VIGENCIA 2016</t>
  </si>
  <si>
    <t>VIGENCIA 2017</t>
  </si>
  <si>
    <t>VIGENCIA 2018</t>
  </si>
  <si>
    <t>VIGENCIA 2019</t>
  </si>
  <si>
    <t>VIGENCIA 2020</t>
  </si>
  <si>
    <t>MAGNITUD META - Vigencia</t>
  </si>
  <si>
    <t xml:space="preserve">El objetivo es medir la realización de talleres lúdico pedagógicos realizados por la entidad, cuyo fin es fortalecer los conocimientos en normas de tránsito y seguridad vial de los ciudadanos en las diferentes localidades del Distrito Capital con el fin de minimizar la exposición al riesgo de accidentes de tránsito. </t>
  </si>
  <si>
    <t>Conceptos técnicos de gestión social</t>
  </si>
  <si>
    <t>SISTEMA INTEGRADO DE GESTION DISTRITAL BAJO EL ESTÁNDAR MIPG</t>
  </si>
  <si>
    <t>Implementar Jornadas lúdico pedagógicos  con la asistencia de la  comunidad y  con el acompañamiento del Equipo Local (Gestor, e Informador), promoviendo la movilización de los grupos,  líderes comunitarios e  instituciones competentes que contribuyen en la mejorar la cultura integral para la movilidad.</t>
  </si>
  <si>
    <t>Realizar encuentros con las comunidades de las localidades del Distrito Capital, para mejorar y/o mitigar problemáticas o afectaciones en materia de movilidad,   representada por la Oficina de Gestion Social a traves del Centro Local de Movilidad o los funcionarios de entidades del Sector de Movilidad.</t>
  </si>
  <si>
    <t xml:space="preserve">Evaluar  el logro de las metas y resultados establecidos en la planeación de la vigencia anterior a fin de tener evidencias para los próximos ejercicios de planeación </t>
  </si>
  <si>
    <t>Actualizar y divulgar el plan de participación ajustado, informando a  la ciudadanía o grupos de valor los cambios incorporados con la estrategia que se haya definido previamente.</t>
  </si>
  <si>
    <t>Consolidar los informes remitidos por los Centros Locales de Movilidad como resultado de las audiencias públicas realizadas.</t>
  </si>
  <si>
    <t xml:space="preserve">El objetivo es medir la realización de encuentros con las comunidades realizados por la entidad, cuyo fin es mitigar problemáticas o afectaciones en materia de movilidad a través de acciones informativas y participativas donde involucre a la comunidad. Se entiende por encuentros con las comunidades los espacios de participación que involucran las reuniones, participativas, reuniones de la comisión, encuentros comunitarios y   audiencias públicas. </t>
  </si>
  <si>
    <t>Marzo de 2019</t>
  </si>
  <si>
    <t xml:space="preserve">Trimestre 1: </t>
  </si>
  <si>
    <t>Publicar y divulgar, los resultados de la realización e implementación de los conceptos técnicos sociales generados por la Oficina de Gestión Social en el trimestre anterior</t>
  </si>
  <si>
    <t>Trimestre 2:</t>
  </si>
  <si>
    <t>Planificar y verificar el avance en la implementación de los procedimientos del Proceso Misional de Gestión Social, relacionados con los conceptos técnicos sociales</t>
  </si>
  <si>
    <t>Consolidar los conceptos técnicos sociales generados por la Oficina de Gestión Social en el trimestre</t>
  </si>
  <si>
    <t>Identificar las solicitudes y necesidades de generación de conceptos técnicos sociales en el corte del trimestre</t>
  </si>
  <si>
    <t>Trimestre 3:</t>
  </si>
  <si>
    <t>Trimestre 4:</t>
  </si>
  <si>
    <t>Evaluar los resultados de la realización e implementación de los conceptos técnicos sociales generados por la Oficina de Gestión Social durante el año</t>
  </si>
  <si>
    <t xml:space="preserve">A propósito de sensibilizar a los ciudadanos y demás partes interesadas, durante el período reportado,  se desarrollaron estrategias encaminadas a crear conciencia en normas de comportamiento de seguridad vial, dispositivos reguladores de tránsito y señalización, uso del espacio público y plan maestro de movilidad, así como en contenidos de corresponsabilidad y  empoderamiento ciudadano que promuevan la participación en  las diferentes localidades de la Ciudad de Bogotá.
Con la finalidad de concientizar a los ciudadanos y demás partes interesadas en cumplimiento a las normas de tránsito a través de actividades y metodologías didácticas, para la apropiación de adecuados hábitos en la vía en el  período reportado se realizaron 70 talleres lúdico pedagógicos que tienen por objeto promover los actos seguros en materia de movilidad en las localidades del Distrito Capital.  . Es importante mencionar que estas  actividades fueron contempladas con el  asesoramiento de la Dirección de Seguridad Vial y Comportamiento del Tránsito de la SDM
</t>
  </si>
  <si>
    <t xml:space="preserve">A propósito de promover la participación ciudadana , durante el período reportado se   identificaron   problemáticas y/o afectaciones en materia de movilidad en las localidades de Bogotá D.C ,  así mismo  se implementaron  estrategias, acciones  y  técnicas para la solución o mitigación de  estos requerimientos   de  los actores involucrados y grupos de interés.
Con el fin de abordar problemas alrededor de la Movilidad, buscando cooperación y consenso en la formulación de soluciones a través de una agenda participativa de trabajo, durante el  primer trimestre se realizaron 332 encuentros con las comunidades de las localidades del Distrito Capital, para mejorar y/o mitigar problemáticas o afectaciones en materia de movilidad. </t>
  </si>
  <si>
    <t>Sin observaciones</t>
  </si>
  <si>
    <t>Corresponde a las actividades registradas en cada componente del P.A.A.C. donde participa la OGS</t>
  </si>
  <si>
    <t>Corresponde a las actividades programadas</t>
  </si>
  <si>
    <t>5. Realizar el 100% de las actividades programadas vinculadas a la realización e implementación de conceptos técnicos de gestión social requeridos por las áreas de la entidad</t>
  </si>
  <si>
    <t xml:space="preserve">Favorecer la sostenibilidad social de los proyectos, planes, programas e intervenciones desarrollados por la Secretaría Distrital de Movilidad a partir de estrategias de gestión social. </t>
  </si>
  <si>
    <t>Es oportuno mencionar que  con corte 31 de diciembre de 2018 se han realizado 2918 encuentros con las comunidades de las localidades del Distrito Capital, para mejorar y/o mitigar problemáticas o afectaciones en materia de movilidad. , por consiguiente se puede observar   que los 1082 restantes se dividieron de la siguiente manera: 800 para la vigencia 2019 y  282 para la vigencia 2020.</t>
  </si>
  <si>
    <t>Camilo Andrés Calderón</t>
  </si>
  <si>
    <t>Realizar encuentros con las comunidades de las localidades del Distrito Capital, para mejorar y/o mitigar problemáticas o afectaciones en materia de movilidad,   representada por la Oficina de Gestión Social a través del Centro Local de Movilidad o los funcionarios de entidades del Sector de Movilidad.</t>
  </si>
  <si>
    <t>Durante el periodo reportado se realizó un ejercicio de consolidación administrativa de la Oficina fundamentados en un proceso de planeación estratégica en el que se identificaron los retos y necesidades fundamentales a los que debe responder y a partir de eso orientar los aspectos presupuestales de la vigencia.</t>
  </si>
  <si>
    <t>Verificar el cumplimiento de los compromisos adquiridos por la Oficina de Gestión Social en el marco de la implementación del MIPG en la vigencia</t>
  </si>
  <si>
    <t>Llevar registro del número de personas que participan en los espacios ciudadanos como los de rendición de cuentas en las localidades</t>
  </si>
  <si>
    <t>Publicar y divulgar, los resultados y acuerdos desarrollados en el proceso de participación, señalando la fase del ciclo de la gestión y el nivel de incidencia de los grupos de valor.</t>
  </si>
  <si>
    <r>
      <t xml:space="preserve">Verificar el cumplimiento de los compromisos adquiridos por la Oficina de Gestión Social </t>
    </r>
    <r>
      <rPr>
        <sz val="9"/>
        <color indexed="10"/>
        <rFont val="Arial"/>
        <family val="2"/>
      </rPr>
      <t xml:space="preserve"> </t>
    </r>
    <r>
      <rPr>
        <sz val="9"/>
        <rFont val="Arial"/>
        <family val="2"/>
      </rPr>
      <t>en el P.A.A.C. de la vigencia</t>
    </r>
  </si>
  <si>
    <t>Durante el periodo de la vigencia del presente informe y de acuerdo con la estrategia de rendición de cuentas que permite brindar información veraz y de calidad a la ciudadanía, la Oficina de Gestión Social por medio de los Centros Locales de Movilidad acompañó la realización de la rendición de cuentas del Sector Movilidad realizada durante el trimestre y que contó con la convocatoria de personas de las diferentes localidades del Distrito Capital, generando así transparencia en las acciones propias de la Entidad a través de herramientas que permiten el ejercicio de control ciudadano.  Es importante mencionar que la rendición de cuentas tiene como objetivo, implementar mecanismos de participación y control, con el fin de garantizar que la ciudadanía cuente con las herramientas informativas acerca de los proyectos estratégicos de la entidad y la ejecución de recursos.</t>
  </si>
  <si>
    <t xml:space="preserve">Medir el avance en la inclusión de temas de gestión social; a partir de la emisión de conceptos técnicos sociales que sean requeridos por las diferentes áreas de la entidad, con miras a generar intervenciones, implementaciones o estudios de los temas misionales de la entidad con enfoques sociales. Los conceptos técnicos sociales y la metodología para su construcción se define en los procedimientos PM06-PR01, PM06-PR02 y PM06-PR03. Entre los conceptos técnicos sociales definidos en estos procedimientos se encuentran los siguientes: estudio social preliminar, diagnóstico social, estrategia de gestión social, caracterización de actores viales y poblacionales y estrategias de mitigación. </t>
  </si>
  <si>
    <t>n.a</t>
  </si>
  <si>
    <t>OBJETIVO ESTRATÉGICO Y DE CALIDAD</t>
  </si>
  <si>
    <t>7. Prestar servicios eficientes, oportunos y de calidad a la ciudadanía, tanto en gestión como en trámites de la movilidad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</si>
  <si>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 xml:space="preserve">Durante la vigencia del presente informe se consolidó el equipo de trabajo dedicado a las actividades de realización e implementación de conceptos técnicos sociales e inicio las labores dentro de la nueva Oficina de Gestión Social. Se realizó el ejercicio de identificación de los proyectos que venían siendo acompañados por los diferentes profesionales del equipo y se validó la información de seguimiento de los mismos con el fin de consolidar la información de los proyectos que fueron efectivamente recibidos en la nueva Oficina, a partir del rediseño. Los conceptos de gestión están especialmente vinculados a los acompañamientos relacionados con los temas de Cargue y Descargue, Carriles Preferenciales, Barrios Vitales y el Censo de Bicitaxistas. </t>
  </si>
  <si>
    <t>4. Ser ejemplo en la rendición de cuentas a la ciudadanía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</si>
  <si>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5. Ser transparente, incluyente, equitativa en género y garantista de la participación e involucramiento ciudadanos y del sectro privado.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</si>
</sst>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_(* #,##0_);_(* \(#,##0\);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F800]dddd\,\ mmmm\ dd\,\ yyyy"/>
    <numFmt numFmtId="199" formatCode="[$-C0A]dddd\,\ d&quot; de &quot;mmmm&quot; de &quot;yyyy"/>
  </numFmts>
  <fonts count="122">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u val="single"/>
      <sz val="11"/>
      <name val="Arial"/>
      <family val="2"/>
    </font>
    <font>
      <u val="single"/>
      <sz val="9"/>
      <name val="Arial"/>
      <family val="2"/>
    </font>
    <font>
      <b/>
      <sz val="9"/>
      <color indexed="9"/>
      <name val="Arial"/>
      <family val="2"/>
    </font>
    <font>
      <b/>
      <sz val="10"/>
      <color indexed="9"/>
      <name val="Arial"/>
      <family val="2"/>
    </font>
    <font>
      <b/>
      <sz val="10"/>
      <color indexed="8"/>
      <name val="Arial"/>
      <family val="2"/>
    </font>
    <font>
      <sz val="9"/>
      <color indexed="10"/>
      <name val="Arial"/>
      <family val="2"/>
    </font>
    <font>
      <b/>
      <u val="single"/>
      <sz val="11"/>
      <color indexed="56"/>
      <name val="Calibri"/>
      <family val="2"/>
    </font>
    <font>
      <b/>
      <sz val="11"/>
      <color indexed="8"/>
      <name val="Calibri"/>
      <family val="2"/>
    </font>
    <font>
      <u val="single"/>
      <sz val="11"/>
      <color indexed="8"/>
      <name val="Calibri"/>
      <family val="2"/>
    </font>
    <font>
      <b/>
      <u val="single"/>
      <sz val="11"/>
      <color indexed="8"/>
      <name val="Calibri"/>
      <family val="2"/>
    </font>
    <font>
      <i/>
      <sz val="11"/>
      <color indexed="8"/>
      <name val="Calibri"/>
      <family val="2"/>
    </font>
    <font>
      <sz val="11"/>
      <color indexed="10"/>
      <name val="Calibri"/>
      <family val="2"/>
    </font>
    <font>
      <b/>
      <sz val="11"/>
      <color indexed="9"/>
      <name val="Calibri"/>
      <family val="2"/>
    </font>
    <font>
      <b/>
      <sz val="11"/>
      <color indexed="8"/>
      <name val="Arial"/>
      <family val="2"/>
    </font>
    <font>
      <b/>
      <sz val="12"/>
      <color indexed="56"/>
      <name val="Calibri"/>
      <family val="2"/>
    </font>
    <font>
      <b/>
      <sz val="9"/>
      <name val="Tahoma"/>
      <family val="2"/>
    </font>
    <font>
      <sz val="9"/>
      <name val="Tahoma"/>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color indexed="8"/>
      <name val="Arial"/>
      <family val="2"/>
    </font>
    <font>
      <sz val="9"/>
      <color indexed="8"/>
      <name val="Arial"/>
      <family val="2"/>
    </font>
    <font>
      <sz val="9"/>
      <color indexed="55"/>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b/>
      <sz val="16"/>
      <color indexed="8"/>
      <name val="Calibri"/>
      <family val="2"/>
    </font>
    <font>
      <b/>
      <sz val="18"/>
      <color indexed="8"/>
      <name val="Calibri"/>
      <family val="2"/>
    </font>
    <font>
      <sz val="12"/>
      <color indexed="8"/>
      <name val="Arial"/>
      <family val="2"/>
    </font>
    <font>
      <b/>
      <sz val="12"/>
      <color indexed="8"/>
      <name val="Arial"/>
      <family val="2"/>
    </font>
    <font>
      <sz val="11"/>
      <name val="Calibri"/>
      <family val="2"/>
    </font>
    <font>
      <sz val="9"/>
      <color indexed="9"/>
      <name val="Arial"/>
      <family val="2"/>
    </font>
    <font>
      <sz val="10"/>
      <color indexed="9"/>
      <name val="Arial"/>
      <family val="2"/>
    </font>
    <font>
      <b/>
      <sz val="16"/>
      <name val="Calibri"/>
      <family val="2"/>
    </font>
    <font>
      <sz val="8"/>
      <color indexed="8"/>
      <name val="Calibri"/>
      <family val="2"/>
    </font>
    <font>
      <b/>
      <sz val="8"/>
      <color indexed="8"/>
      <name val="Arial"/>
      <family val="2"/>
    </font>
    <font>
      <sz val="8"/>
      <color indexed="8"/>
      <name val="Arial"/>
      <family val="2"/>
    </font>
    <font>
      <b/>
      <sz val="14"/>
      <color indexed="8"/>
      <name val="Arial"/>
      <family val="2"/>
    </font>
    <font>
      <b/>
      <sz val="9"/>
      <color indexed="8"/>
      <name val="Arial"/>
      <family val="2"/>
    </font>
    <font>
      <sz val="10"/>
      <color indexed="62"/>
      <name val="Arial"/>
      <family val="2"/>
    </font>
    <font>
      <b/>
      <sz val="9"/>
      <color indexed="10"/>
      <name val="Arial"/>
      <family val="2"/>
    </font>
    <font>
      <sz val="14"/>
      <color indexed="10"/>
      <name val="Calibri"/>
      <family val="2"/>
    </font>
    <font>
      <sz val="8"/>
      <name val="Segoe UI"/>
      <family val="2"/>
    </font>
    <font>
      <sz val="10"/>
      <color indexed="8"/>
      <name val="Calibri"/>
      <family val="0"/>
    </font>
    <font>
      <sz val="9"/>
      <color indexed="63"/>
      <name val="Calibri"/>
      <family val="0"/>
    </font>
    <font>
      <sz val="3.6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9"/>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b/>
      <sz val="16"/>
      <color theme="1"/>
      <name val="Calibri"/>
      <family val="2"/>
    </font>
    <font>
      <b/>
      <sz val="18"/>
      <color theme="1"/>
      <name val="Calibri"/>
      <family val="2"/>
    </font>
    <font>
      <sz val="12"/>
      <color theme="1"/>
      <name val="Arial"/>
      <family val="2"/>
    </font>
    <font>
      <b/>
      <sz val="12"/>
      <color theme="1"/>
      <name val="Arial"/>
      <family val="2"/>
    </font>
    <font>
      <sz val="10"/>
      <color rgb="FF000000"/>
      <name val="Arial"/>
      <family val="2"/>
    </font>
    <font>
      <sz val="9"/>
      <color rgb="FFFF0000"/>
      <name val="Arial"/>
      <family val="2"/>
    </font>
    <font>
      <sz val="9"/>
      <color theme="0"/>
      <name val="Arial"/>
      <family val="2"/>
    </font>
    <font>
      <sz val="10"/>
      <color theme="0"/>
      <name val="Arial"/>
      <family val="2"/>
    </font>
    <font>
      <sz val="8"/>
      <color theme="1"/>
      <name val="Calibri"/>
      <family val="2"/>
    </font>
    <font>
      <b/>
      <sz val="8"/>
      <color theme="1"/>
      <name val="Arial"/>
      <family val="2"/>
    </font>
    <font>
      <sz val="8"/>
      <color theme="1"/>
      <name val="Arial"/>
      <family val="2"/>
    </font>
    <font>
      <b/>
      <sz val="14"/>
      <color theme="1"/>
      <name val="Arial"/>
      <family val="2"/>
    </font>
    <font>
      <b/>
      <sz val="9"/>
      <color theme="1"/>
      <name val="Arial"/>
      <family val="2"/>
    </font>
    <font>
      <sz val="10"/>
      <color theme="4"/>
      <name val="Arial"/>
      <family val="2"/>
    </font>
    <font>
      <b/>
      <sz val="9"/>
      <color rgb="FFFF0000"/>
      <name val="Arial"/>
      <family val="2"/>
    </font>
    <font>
      <b/>
      <sz val="12"/>
      <color theme="3" tint="-0.4999699890613556"/>
      <name val="Calibri"/>
      <family val="2"/>
    </font>
    <font>
      <b/>
      <sz val="11"/>
      <color theme="3" tint="-0.4999699890613556"/>
      <name val="Calibri"/>
      <family val="2"/>
    </font>
    <font>
      <sz val="14"/>
      <color rgb="FFFF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rgb="FF00CCFF"/>
        <bgColor indexed="64"/>
      </patternFill>
    </fill>
    <fill>
      <patternFill patternType="solid">
        <fgColor rgb="FF00B0F0"/>
        <bgColor indexed="64"/>
      </patternFill>
    </fill>
    <fill>
      <patternFill patternType="solid">
        <fgColor theme="3" tint="-0.24997000396251678"/>
        <bgColor indexed="64"/>
      </patternFill>
    </fill>
    <fill>
      <patternFill patternType="solid">
        <fgColor theme="4" tint="-0.499969989061355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right/>
      <top style="thin"/>
      <botto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thin"/>
      <right/>
      <top/>
      <bottom style="thin"/>
    </border>
    <border>
      <left style="thin"/>
      <right style="thin"/>
      <top style="medium"/>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medium"/>
      <right/>
      <top style="medium"/>
      <bottom style="medium"/>
    </border>
    <border>
      <left style="thin"/>
      <right style="thin"/>
      <top/>
      <bottom/>
    </border>
    <border>
      <left>
        <color indexed="63"/>
      </left>
      <right>
        <color indexed="63"/>
      </right>
      <top style="thin"/>
      <bottom style="thin"/>
    </border>
    <border>
      <left style="thin"/>
      <right/>
      <top style="thin"/>
      <bottom/>
    </border>
    <border>
      <left>
        <color indexed="63"/>
      </left>
      <right style="thin"/>
      <top style="thin"/>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style="medium"/>
      <top style="medium"/>
      <bottom style="medium"/>
    </border>
    <border>
      <left/>
      <right style="medium"/>
      <top style="thin"/>
      <bottom style="thin"/>
    </border>
    <border>
      <left style="medium"/>
      <right/>
      <top style="thin"/>
      <bottom/>
    </border>
    <border>
      <left/>
      <right style="medium"/>
      <top style="thin"/>
      <bottom/>
    </border>
    <border>
      <left style="thin"/>
      <right style="medium"/>
      <top style="thin"/>
      <bottom/>
    </border>
    <border>
      <left style="thin"/>
      <right style="medium"/>
      <top/>
      <bottom/>
    </border>
    <border>
      <left style="thin"/>
      <right style="medium"/>
      <top/>
      <bottom style="thin"/>
    </border>
    <border>
      <left style="medium"/>
      <right style="medium"/>
      <top style="medium"/>
      <bottom/>
    </border>
    <border>
      <left style="medium"/>
      <right style="medium"/>
      <top/>
      <bottom style="medium"/>
    </border>
    <border>
      <left/>
      <right/>
      <top/>
      <bottom style="thin"/>
    </border>
    <border>
      <left style="medium"/>
      <right style="thin"/>
      <top style="medium"/>
      <bottom/>
    </border>
    <border>
      <left style="medium"/>
      <right style="thin"/>
      <top/>
      <bottom/>
    </border>
    <border>
      <left/>
      <right style="thin"/>
      <top/>
      <bottom style="thin"/>
    </border>
    <border>
      <left style="medium"/>
      <right style="thin"/>
      <top/>
      <bottom style="medium"/>
    </border>
    <border>
      <left style="thin"/>
      <right/>
      <top/>
      <bottom/>
    </border>
    <border>
      <left/>
      <right style="thin"/>
      <top/>
      <bottom/>
    </border>
    <border>
      <left style="medium"/>
      <right style="thin"/>
      <top style="medium"/>
      <bottom style="thin"/>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186" fontId="2" fillId="0" borderId="0" applyFont="0" applyFill="0" applyBorder="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86"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0" fontId="1" fillId="0" borderId="0" applyFont="0" applyFill="0" applyBorder="0" applyAlignment="0" applyProtection="0"/>
    <xf numFmtId="0" fontId="8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816">
    <xf numFmtId="0" fontId="0" fillId="0" borderId="0" xfId="0" applyFont="1" applyAlignment="1">
      <alignment/>
    </xf>
    <xf numFmtId="0" fontId="0" fillId="0" borderId="0" xfId="0" applyAlignment="1" applyProtection="1">
      <alignment/>
      <protection/>
    </xf>
    <xf numFmtId="0" fontId="2" fillId="0" borderId="0" xfId="64">
      <alignment/>
      <protection/>
    </xf>
    <xf numFmtId="0" fontId="2" fillId="0" borderId="0" xfId="64" applyAlignment="1">
      <alignment vertical="center"/>
      <protection/>
    </xf>
    <xf numFmtId="3" fontId="3" fillId="33" borderId="0" xfId="64" applyNumberFormat="1" applyFont="1" applyFill="1" applyBorder="1" applyAlignment="1">
      <alignment vertical="center"/>
      <protection/>
    </xf>
    <xf numFmtId="0" fontId="2" fillId="0" borderId="10" xfId="61" applyBorder="1" applyAlignment="1">
      <alignment vertical="center"/>
      <protection/>
    </xf>
    <xf numFmtId="0" fontId="2" fillId="0" borderId="10" xfId="64" applyBorder="1" applyAlignment="1">
      <alignment vertical="center"/>
      <protection/>
    </xf>
    <xf numFmtId="0" fontId="2" fillId="0" borderId="10" xfId="64" applyBorder="1" applyAlignment="1">
      <alignment horizontal="center" vertical="center"/>
      <protection/>
    </xf>
    <xf numFmtId="0" fontId="4" fillId="34" borderId="10" xfId="61" applyFont="1" applyFill="1" applyBorder="1" applyAlignment="1">
      <alignment horizontal="center" vertical="center"/>
      <protection/>
    </xf>
    <xf numFmtId="0" fontId="2" fillId="0" borderId="0" xfId="61">
      <alignment/>
      <protection/>
    </xf>
    <xf numFmtId="0" fontId="4" fillId="34" borderId="10" xfId="61" applyFont="1" applyFill="1" applyBorder="1" applyAlignment="1">
      <alignment horizontal="center" wrapText="1"/>
      <protection/>
    </xf>
    <xf numFmtId="0" fontId="2" fillId="0" borderId="10" xfId="61" applyBorder="1" applyAlignment="1">
      <alignment wrapText="1"/>
      <protection/>
    </xf>
    <xf numFmtId="0" fontId="4" fillId="34" borderId="10" xfId="61" applyFont="1" applyFill="1" applyBorder="1" applyAlignment="1">
      <alignment horizontal="center" vertical="center" wrapText="1"/>
      <protection/>
    </xf>
    <xf numFmtId="0" fontId="2" fillId="0" borderId="10" xfId="61" applyBorder="1">
      <alignment/>
      <protection/>
    </xf>
    <xf numFmtId="3" fontId="4" fillId="0" borderId="10" xfId="61" applyNumberFormat="1" applyFont="1" applyFill="1" applyBorder="1" applyAlignment="1">
      <alignment horizontal="right"/>
      <protection/>
    </xf>
    <xf numFmtId="0" fontId="4" fillId="0" borderId="10" xfId="61" applyFont="1" applyFill="1" applyBorder="1" applyAlignment="1">
      <alignment horizontal="center"/>
      <protection/>
    </xf>
    <xf numFmtId="0" fontId="5" fillId="0" borderId="10" xfId="61" applyFont="1" applyFill="1" applyBorder="1" applyAlignment="1">
      <alignment horizontal="center"/>
      <protection/>
    </xf>
    <xf numFmtId="3" fontId="5" fillId="0" borderId="10" xfId="61" applyNumberFormat="1" applyFont="1" applyFill="1" applyBorder="1" applyAlignment="1">
      <alignment/>
      <protection/>
    </xf>
    <xf numFmtId="0" fontId="3" fillId="34" borderId="10" xfId="64" applyFont="1" applyFill="1" applyBorder="1" applyAlignment="1">
      <alignment horizontal="center" vertical="center"/>
      <protection/>
    </xf>
    <xf numFmtId="0" fontId="2" fillId="0" borderId="10" xfId="64" applyBorder="1">
      <alignment/>
      <protection/>
    </xf>
    <xf numFmtId="0" fontId="3" fillId="34" borderId="10" xfId="64" applyFont="1" applyFill="1" applyBorder="1" applyAlignment="1">
      <alignment horizontal="center"/>
      <protection/>
    </xf>
    <xf numFmtId="0" fontId="2" fillId="0" borderId="10" xfId="64" applyBorder="1" applyAlignment="1">
      <alignment vertical="center" wrapText="1"/>
      <protection/>
    </xf>
    <xf numFmtId="3" fontId="2" fillId="0" borderId="10" xfId="61" applyNumberFormat="1" applyBorder="1">
      <alignment/>
      <protection/>
    </xf>
    <xf numFmtId="0" fontId="2" fillId="0" borderId="0" xfId="64" applyBorder="1" applyAlignment="1">
      <alignment horizontal="center" vertical="center"/>
      <protection/>
    </xf>
    <xf numFmtId="0" fontId="2" fillId="0" borderId="0" xfId="64" applyAlignment="1">
      <alignment horizontal="center" vertical="center"/>
      <protection/>
    </xf>
    <xf numFmtId="0" fontId="3" fillId="0" borderId="0" xfId="64" applyFont="1" applyBorder="1" applyAlignment="1">
      <alignment vertical="center"/>
      <protection/>
    </xf>
    <xf numFmtId="0" fontId="2" fillId="0" borderId="0" xfId="64" applyBorder="1" applyAlignment="1">
      <alignment vertical="center"/>
      <protection/>
    </xf>
    <xf numFmtId="0" fontId="91" fillId="0" borderId="0" xfId="0" applyFont="1" applyAlignment="1">
      <alignment/>
    </xf>
    <xf numFmtId="0" fontId="92" fillId="0" borderId="0" xfId="0" applyFont="1" applyAlignment="1">
      <alignment horizontal="center"/>
    </xf>
    <xf numFmtId="0" fontId="92" fillId="0" borderId="0" xfId="0" applyFont="1" applyAlignment="1">
      <alignment/>
    </xf>
    <xf numFmtId="0" fontId="91" fillId="0" borderId="0" xfId="0" applyFont="1" applyFill="1" applyAlignment="1">
      <alignment/>
    </xf>
    <xf numFmtId="0" fontId="93" fillId="0" borderId="0" xfId="0" applyFont="1" applyFill="1" applyAlignment="1">
      <alignment/>
    </xf>
    <xf numFmtId="0" fontId="93" fillId="0" borderId="0" xfId="0" applyFont="1" applyAlignment="1">
      <alignment/>
    </xf>
    <xf numFmtId="0" fontId="92" fillId="0" borderId="0" xfId="0" applyFont="1" applyFill="1" applyBorder="1" applyAlignment="1" applyProtection="1">
      <alignment horizontal="center" vertical="center" wrapText="1"/>
      <protection locked="0"/>
    </xf>
    <xf numFmtId="0" fontId="94" fillId="0" borderId="0" xfId="58" applyFont="1" applyFill="1" applyAlignment="1" applyProtection="1">
      <alignment vertical="center" wrapText="1"/>
      <protection/>
    </xf>
    <xf numFmtId="0" fontId="3" fillId="0" borderId="0" xfId="62" applyFont="1" applyFill="1" applyBorder="1" applyAlignment="1" applyProtection="1">
      <alignment horizontal="center" vertical="center"/>
      <protection/>
    </xf>
    <xf numFmtId="0" fontId="92" fillId="0" borderId="0" xfId="62" applyFont="1" applyFill="1" applyBorder="1" applyAlignment="1">
      <alignment horizontal="center" vertical="center"/>
      <protection/>
    </xf>
    <xf numFmtId="0" fontId="95" fillId="0" borderId="0" xfId="62" applyFont="1" applyFill="1" applyBorder="1" applyAlignment="1">
      <alignment horizontal="center" vertical="center"/>
      <protection/>
    </xf>
    <xf numFmtId="0" fontId="96" fillId="0" borderId="0" xfId="0" applyFont="1" applyFill="1" applyAlignment="1">
      <alignment/>
    </xf>
    <xf numFmtId="0" fontId="4" fillId="35" borderId="11" xfId="62" applyFont="1" applyFill="1" applyBorder="1" applyAlignment="1">
      <alignment horizontal="left" vertical="center" wrapText="1"/>
      <protection/>
    </xf>
    <xf numFmtId="0" fontId="6" fillId="33" borderId="12" xfId="62" applyFont="1" applyFill="1" applyBorder="1" applyAlignment="1">
      <alignment horizontal="center" vertical="center"/>
      <protection/>
    </xf>
    <xf numFmtId="0" fontId="6" fillId="0" borderId="0" xfId="62" applyFont="1" applyFill="1" applyBorder="1" applyAlignment="1">
      <alignment horizontal="center" vertical="top" wrapText="1"/>
      <protection/>
    </xf>
    <xf numFmtId="0" fontId="4" fillId="35" borderId="10" xfId="62" applyFont="1" applyFill="1" applyBorder="1" applyAlignment="1">
      <alignment horizontal="left" vertical="center" wrapText="1"/>
      <protection/>
    </xf>
    <xf numFmtId="0" fontId="6" fillId="33" borderId="10" xfId="62" applyFont="1" applyFill="1" applyBorder="1" applyAlignment="1">
      <alignment vertical="center"/>
      <protection/>
    </xf>
    <xf numFmtId="0" fontId="4" fillId="35" borderId="10" xfId="62" applyFont="1" applyFill="1" applyBorder="1" applyAlignment="1">
      <alignment vertical="center" wrapText="1"/>
      <protection/>
    </xf>
    <xf numFmtId="0" fontId="6" fillId="0" borderId="0" xfId="62" applyFont="1" applyFill="1" applyBorder="1" applyAlignment="1">
      <alignment horizontal="center" vertical="center"/>
      <protection/>
    </xf>
    <xf numFmtId="0" fontId="4" fillId="35" borderId="13" xfId="62" applyFont="1" applyFill="1" applyBorder="1" applyAlignment="1">
      <alignment horizontal="left" vertical="center" wrapText="1"/>
      <protection/>
    </xf>
    <xf numFmtId="1" fontId="7" fillId="0" borderId="0" xfId="53" applyNumberFormat="1" applyFont="1" applyFill="1" applyBorder="1" applyAlignment="1">
      <alignment horizontal="center" vertical="center" wrapText="1"/>
    </xf>
    <xf numFmtId="0" fontId="7" fillId="0" borderId="0" xfId="67" applyNumberFormat="1" applyFont="1" applyFill="1" applyBorder="1" applyAlignment="1">
      <alignment horizontal="center" vertical="center" wrapText="1"/>
    </xf>
    <xf numFmtId="0" fontId="94" fillId="0" borderId="0" xfId="58" applyFont="1" applyFill="1" applyAlignment="1" applyProtection="1">
      <alignment vertical="center"/>
      <protection/>
    </xf>
    <xf numFmtId="0" fontId="6" fillId="0" borderId="0" xfId="62" applyFont="1" applyFill="1" applyBorder="1" applyAlignment="1">
      <alignment horizontal="left" vertical="center" wrapText="1"/>
      <protection/>
    </xf>
    <xf numFmtId="0" fontId="6" fillId="0" borderId="0"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10" fillId="0" borderId="0" xfId="62" applyFont="1" applyFill="1" applyBorder="1" applyAlignment="1">
      <alignment horizontal="center" vertical="center"/>
      <protection/>
    </xf>
    <xf numFmtId="9" fontId="7" fillId="0" borderId="0" xfId="67" applyFont="1" applyFill="1" applyBorder="1" applyAlignment="1">
      <alignment horizontal="center" vertical="center"/>
    </xf>
    <xf numFmtId="0" fontId="97" fillId="0" borderId="0" xfId="58" applyFont="1" applyFill="1" applyAlignment="1" applyProtection="1">
      <alignment vertical="center"/>
      <protection/>
    </xf>
    <xf numFmtId="187" fontId="6" fillId="0" borderId="0" xfId="67" applyNumberFormat="1" applyFont="1" applyFill="1" applyBorder="1" applyAlignment="1">
      <alignment horizontal="center" vertical="top" wrapText="1"/>
    </xf>
    <xf numFmtId="9" fontId="6" fillId="0" borderId="0" xfId="67" applyFont="1" applyFill="1" applyBorder="1" applyAlignment="1">
      <alignment horizontal="center" vertical="top" wrapText="1"/>
    </xf>
    <xf numFmtId="0" fontId="4" fillId="35" borderId="14" xfId="62" applyFont="1" applyFill="1" applyBorder="1" applyAlignment="1">
      <alignment horizontal="left" vertical="center" wrapText="1"/>
      <protection/>
    </xf>
    <xf numFmtId="0" fontId="4" fillId="35" borderId="15" xfId="62" applyFont="1" applyFill="1" applyBorder="1" applyAlignment="1">
      <alignment vertical="top" wrapText="1"/>
      <protection/>
    </xf>
    <xf numFmtId="0" fontId="4" fillId="35" borderId="13" xfId="62" applyFont="1" applyFill="1" applyBorder="1" applyAlignment="1">
      <alignment horizontal="center" vertical="center" wrapText="1"/>
      <protection/>
    </xf>
    <xf numFmtId="0" fontId="4" fillId="35" borderId="10" xfId="62"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16" xfId="62" applyFont="1" applyFill="1" applyBorder="1" applyAlignment="1">
      <alignment horizontal="center" vertical="center" wrapText="1"/>
      <protection/>
    </xf>
    <xf numFmtId="0" fontId="4" fillId="35" borderId="13" xfId="62" applyFont="1" applyFill="1" applyBorder="1" applyAlignment="1">
      <alignment horizontal="center" vertical="center"/>
      <protection/>
    </xf>
    <xf numFmtId="3" fontId="5" fillId="36" borderId="10" xfId="67" applyNumberFormat="1" applyFont="1" applyFill="1" applyBorder="1" applyAlignment="1" applyProtection="1">
      <alignment horizontal="center" vertical="center" wrapText="1"/>
      <protection locked="0"/>
    </xf>
    <xf numFmtId="9" fontId="98" fillId="0" borderId="10" xfId="66" applyFont="1" applyBorder="1" applyAlignment="1">
      <alignment horizontal="center" vertical="center" wrapText="1"/>
    </xf>
    <xf numFmtId="9" fontId="99" fillId="0" borderId="10" xfId="66" applyFont="1" applyBorder="1" applyAlignment="1">
      <alignment horizontal="center" vertical="center" wrapText="1"/>
    </xf>
    <xf numFmtId="9" fontId="93" fillId="0" borderId="16" xfId="66" applyFont="1" applyBorder="1" applyAlignment="1">
      <alignment horizontal="center" vertical="center" wrapText="1"/>
    </xf>
    <xf numFmtId="9" fontId="100" fillId="0" borderId="0" xfId="66" applyFont="1" applyFill="1" applyBorder="1" applyAlignment="1">
      <alignment horizontal="center" vertical="center" wrapText="1"/>
    </xf>
    <xf numFmtId="0" fontId="4" fillId="35" borderId="10" xfId="62" applyFont="1" applyFill="1" applyBorder="1" applyAlignment="1" applyProtection="1">
      <alignment horizontal="justify" vertical="center" wrapText="1"/>
      <protection locked="0"/>
    </xf>
    <xf numFmtId="0" fontId="101" fillId="0" borderId="0" xfId="62" applyFont="1" applyFill="1" applyBorder="1" applyAlignment="1" applyProtection="1">
      <alignment horizontal="center" vertical="center" wrapText="1"/>
      <protection locked="0"/>
    </xf>
    <xf numFmtId="0" fontId="3" fillId="0" borderId="0" xfId="62" applyFont="1" applyFill="1" applyBorder="1" applyAlignment="1">
      <alignment horizontal="center" vertical="center"/>
      <protection/>
    </xf>
    <xf numFmtId="0" fontId="91" fillId="0" borderId="0" xfId="0" applyFont="1" applyFill="1" applyBorder="1" applyAlignment="1">
      <alignment horizontal="center" vertical="center"/>
    </xf>
    <xf numFmtId="0" fontId="4" fillId="35" borderId="10" xfId="62" applyFont="1" applyFill="1" applyBorder="1" applyAlignment="1">
      <alignment horizontal="justify" vertical="center" wrapText="1"/>
      <protection/>
    </xf>
    <xf numFmtId="0" fontId="4" fillId="35" borderId="10" xfId="62" applyFont="1" applyFill="1" applyBorder="1" applyAlignment="1" applyProtection="1">
      <alignment horizontal="center" vertical="center" wrapText="1"/>
      <protection locked="0"/>
    </xf>
    <xf numFmtId="0" fontId="3" fillId="0" borderId="0" xfId="62" applyFont="1" applyFill="1" applyBorder="1" applyAlignment="1" applyProtection="1">
      <alignment horizontal="center" vertical="center" wrapText="1"/>
      <protection locked="0"/>
    </xf>
    <xf numFmtId="0" fontId="5" fillId="33" borderId="10" xfId="62" applyFont="1" applyFill="1" applyBorder="1" applyAlignment="1" applyProtection="1">
      <alignment vertical="center" wrapText="1"/>
      <protection locked="0"/>
    </xf>
    <xf numFmtId="0" fontId="2" fillId="0" borderId="0" xfId="62" applyFont="1" applyFill="1" applyBorder="1" applyAlignment="1" applyProtection="1">
      <alignment horizontal="center" vertical="center"/>
      <protection locked="0"/>
    </xf>
    <xf numFmtId="0" fontId="2" fillId="0" borderId="0" xfId="62" applyFont="1" applyFill="1" applyBorder="1" applyAlignment="1" applyProtection="1">
      <alignment vertical="center" wrapText="1"/>
      <protection locked="0"/>
    </xf>
    <xf numFmtId="0" fontId="102" fillId="0" borderId="0" xfId="0" applyFont="1" applyAlignment="1" applyProtection="1">
      <alignment/>
      <protection/>
    </xf>
    <xf numFmtId="0" fontId="102" fillId="0" borderId="0" xfId="0" applyFont="1" applyAlignment="1" applyProtection="1">
      <alignment horizontal="center"/>
      <protection/>
    </xf>
    <xf numFmtId="0" fontId="102" fillId="0" borderId="0" xfId="0" applyFont="1" applyFill="1" applyAlignment="1" applyProtection="1">
      <alignment horizontal="center"/>
      <protection/>
    </xf>
    <xf numFmtId="0" fontId="3" fillId="33" borderId="0" xfId="62" applyFont="1" applyFill="1" applyAlignment="1">
      <alignment horizontal="center" vertical="center"/>
      <protection/>
    </xf>
    <xf numFmtId="0" fontId="2" fillId="33" borderId="0" xfId="62" applyFont="1" applyFill="1" applyAlignment="1">
      <alignment vertical="center"/>
      <protection/>
    </xf>
    <xf numFmtId="0" fontId="2" fillId="33" borderId="0" xfId="62" applyFont="1" applyFill="1" applyAlignment="1">
      <alignment vertical="top" wrapText="1"/>
      <protection/>
    </xf>
    <xf numFmtId="9" fontId="3" fillId="33" borderId="0" xfId="67" applyFont="1" applyFill="1" applyAlignment="1">
      <alignment vertical="center"/>
    </xf>
    <xf numFmtId="9" fontId="2" fillId="33" borderId="0" xfId="67" applyFont="1" applyFill="1" applyAlignment="1">
      <alignment vertical="center"/>
    </xf>
    <xf numFmtId="0" fontId="2" fillId="0" borderId="0" xfId="62" applyFont="1" applyFill="1" applyAlignment="1">
      <alignment vertical="center"/>
      <protection/>
    </xf>
    <xf numFmtId="3" fontId="99" fillId="36" borderId="10" xfId="67" applyNumberFormat="1" applyFont="1" applyFill="1" applyBorder="1" applyAlignment="1">
      <alignment horizontal="center" vertical="center"/>
    </xf>
    <xf numFmtId="3" fontId="5" fillId="36" borderId="10" xfId="67" applyNumberFormat="1" applyFont="1" applyFill="1" applyBorder="1" applyAlignment="1">
      <alignment horizontal="center" vertical="center"/>
    </xf>
    <xf numFmtId="0" fontId="0" fillId="36" borderId="0" xfId="0" applyFill="1" applyBorder="1" applyAlignment="1" applyProtection="1">
      <alignment/>
      <protection locked="0"/>
    </xf>
    <xf numFmtId="0" fontId="103" fillId="36" borderId="0" xfId="0" applyFont="1" applyFill="1" applyBorder="1" applyAlignment="1" applyProtection="1">
      <alignment vertical="center"/>
      <protection locked="0"/>
    </xf>
    <xf numFmtId="0" fontId="103" fillId="36" borderId="0" xfId="0" applyFont="1" applyFill="1" applyBorder="1" applyAlignment="1" applyProtection="1">
      <alignment vertical="center" wrapText="1"/>
      <protection locked="0"/>
    </xf>
    <xf numFmtId="0" fontId="103" fillId="36" borderId="0" xfId="0" applyFont="1" applyFill="1" applyBorder="1" applyAlignment="1" applyProtection="1">
      <alignment horizontal="center" vertical="center" wrapText="1"/>
      <protection locked="0"/>
    </xf>
    <xf numFmtId="189" fontId="103" fillId="36" borderId="0" xfId="0" applyNumberFormat="1" applyFont="1" applyFill="1" applyBorder="1" applyAlignment="1" applyProtection="1">
      <alignment horizontal="center" vertical="center" wrapText="1"/>
      <protection locked="0"/>
    </xf>
    <xf numFmtId="0" fontId="104" fillId="36" borderId="0" xfId="0" applyFont="1" applyFill="1" applyBorder="1" applyAlignment="1" applyProtection="1">
      <alignment vertical="center" wrapText="1"/>
      <protection locked="0"/>
    </xf>
    <xf numFmtId="0" fontId="0" fillId="0" borderId="0" xfId="0" applyFill="1" applyAlignment="1" applyProtection="1">
      <alignment/>
      <protection locked="0"/>
    </xf>
    <xf numFmtId="0" fontId="103" fillId="0" borderId="0" xfId="0" applyFont="1" applyBorder="1" applyAlignment="1" applyProtection="1">
      <alignment horizontal="center" vertical="center" wrapText="1"/>
      <protection locked="0"/>
    </xf>
    <xf numFmtId="0" fontId="103" fillId="0" borderId="0" xfId="0" applyFont="1" applyBorder="1" applyAlignment="1" applyProtection="1">
      <alignment vertical="center" wrapText="1"/>
      <protection locked="0"/>
    </xf>
    <xf numFmtId="0" fontId="104" fillId="0" borderId="0"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93" fillId="0" borderId="0" xfId="0" applyFont="1" applyFill="1" applyAlignment="1" applyProtection="1">
      <alignment/>
      <protection locked="0"/>
    </xf>
    <xf numFmtId="0" fontId="93" fillId="0" borderId="0" xfId="0" applyFont="1" applyFill="1" applyAlignment="1" applyProtection="1">
      <alignment horizontal="center" vertical="center"/>
      <protection locked="0"/>
    </xf>
    <xf numFmtId="0" fontId="7" fillId="2" borderId="17" xfId="58" applyFont="1" applyFill="1" applyBorder="1" applyAlignment="1" applyProtection="1">
      <alignment horizontal="center" vertical="center" wrapText="1"/>
      <protection locked="0"/>
    </xf>
    <xf numFmtId="0" fontId="8" fillId="37" borderId="10" xfId="0" applyNumberFormat="1" applyFont="1" applyFill="1" applyBorder="1" applyAlignment="1" applyProtection="1">
      <alignment vertical="center" wrapText="1"/>
      <protection locked="0"/>
    </xf>
    <xf numFmtId="0" fontId="105" fillId="0" borderId="0" xfId="0" applyFont="1" applyAlignment="1" applyProtection="1">
      <alignment/>
      <protection locked="0"/>
    </xf>
    <xf numFmtId="0" fontId="9" fillId="37" borderId="17" xfId="0" applyNumberFormat="1" applyFont="1" applyFill="1" applyBorder="1" applyAlignment="1" applyProtection="1">
      <alignment vertical="center" wrapText="1"/>
      <protection locked="0"/>
    </xf>
    <xf numFmtId="0" fontId="0" fillId="0" borderId="0" xfId="0" applyAlignment="1" applyProtection="1">
      <alignment/>
      <protection locked="0"/>
    </xf>
    <xf numFmtId="10" fontId="7" fillId="2" borderId="10" xfId="58" applyNumberFormat="1" applyFont="1" applyFill="1" applyBorder="1" applyAlignment="1" applyProtection="1">
      <alignment horizontal="center" vertical="center" wrapText="1"/>
      <protection hidden="1"/>
    </xf>
    <xf numFmtId="193" fontId="106" fillId="36" borderId="10" xfId="50" applyNumberFormat="1" applyFont="1" applyFill="1" applyBorder="1" applyAlignment="1" applyProtection="1">
      <alignment horizontal="center" vertical="center" wrapText="1"/>
      <protection hidden="1"/>
    </xf>
    <xf numFmtId="10" fontId="106" fillId="0" borderId="10" xfId="0" applyNumberFormat="1" applyFont="1" applyBorder="1" applyAlignment="1" applyProtection="1">
      <alignment vertical="center"/>
      <protection hidden="1"/>
    </xf>
    <xf numFmtId="0" fontId="3" fillId="34" borderId="10" xfId="61" applyFont="1" applyFill="1" applyBorder="1" applyAlignment="1">
      <alignment horizontal="center" vertical="center"/>
      <protection/>
    </xf>
    <xf numFmtId="0" fontId="3" fillId="36" borderId="0" xfId="61" applyFont="1" applyFill="1" applyBorder="1" applyAlignment="1">
      <alignment horizontal="center" vertical="center"/>
      <protection/>
    </xf>
    <xf numFmtId="0" fontId="12" fillId="38" borderId="18" xfId="63" applyFont="1" applyFill="1" applyBorder="1" applyAlignment="1">
      <alignment horizontal="center" vertical="center"/>
      <protection/>
    </xf>
    <xf numFmtId="0" fontId="12" fillId="38" borderId="19" xfId="63" applyFont="1" applyFill="1" applyBorder="1" applyAlignment="1">
      <alignment horizontal="center" vertical="center"/>
      <protection/>
    </xf>
    <xf numFmtId="0" fontId="12" fillId="38" borderId="20" xfId="63" applyFont="1" applyFill="1" applyBorder="1" applyAlignment="1">
      <alignment horizontal="center" vertical="center"/>
      <protection/>
    </xf>
    <xf numFmtId="0" fontId="12" fillId="38" borderId="21" xfId="63" applyFont="1" applyFill="1" applyBorder="1" applyAlignment="1">
      <alignment horizontal="center" vertical="center" wrapText="1"/>
      <protection/>
    </xf>
    <xf numFmtId="0" fontId="12" fillId="38" borderId="22" xfId="63" applyFont="1" applyFill="1" applyBorder="1" applyAlignment="1">
      <alignment horizontal="center" vertical="center" wrapText="1"/>
      <protection/>
    </xf>
    <xf numFmtId="0" fontId="12" fillId="38" borderId="23" xfId="63" applyFont="1" applyFill="1" applyBorder="1" applyAlignment="1">
      <alignment horizontal="center" vertical="center" wrapText="1"/>
      <protection/>
    </xf>
    <xf numFmtId="0" fontId="4" fillId="39" borderId="24" xfId="63" applyFont="1" applyFill="1" applyBorder="1">
      <alignment/>
      <protection/>
    </xf>
    <xf numFmtId="0" fontId="5" fillId="39" borderId="25" xfId="63" applyFont="1" applyFill="1" applyBorder="1" applyAlignment="1">
      <alignment horizontal="center"/>
      <protection/>
    </xf>
    <xf numFmtId="0" fontId="5" fillId="39" borderId="0" xfId="63" applyFont="1" applyFill="1" applyBorder="1" applyAlignment="1">
      <alignment horizontal="center"/>
      <protection/>
    </xf>
    <xf numFmtId="0" fontId="5" fillId="39" borderId="26" xfId="63" applyFont="1" applyFill="1" applyBorder="1" applyAlignment="1">
      <alignment horizontal="center"/>
      <protection/>
    </xf>
    <xf numFmtId="0" fontId="4" fillId="36" borderId="10" xfId="63" applyFont="1" applyFill="1" applyBorder="1" applyAlignment="1">
      <alignment horizontal="center"/>
      <protection/>
    </xf>
    <xf numFmtId="3" fontId="4" fillId="36" borderId="10" xfId="58" applyNumberFormat="1" applyFont="1" applyFill="1" applyBorder="1" applyAlignment="1">
      <alignment horizontal="right"/>
      <protection/>
    </xf>
    <xf numFmtId="0" fontId="5" fillId="36" borderId="10" xfId="63" applyFont="1" applyFill="1" applyBorder="1" applyAlignment="1">
      <alignment horizontal="center"/>
      <protection/>
    </xf>
    <xf numFmtId="3" fontId="5" fillId="36" borderId="10" xfId="58" applyNumberFormat="1" applyFont="1" applyFill="1" applyBorder="1" applyAlignment="1">
      <alignment/>
      <protection/>
    </xf>
    <xf numFmtId="0" fontId="2" fillId="0" borderId="10" xfId="0" applyFont="1" applyBorder="1" applyAlignment="1">
      <alignment vertical="center" wrapText="1"/>
    </xf>
    <xf numFmtId="0" fontId="107" fillId="40" borderId="10" xfId="0" applyFont="1" applyFill="1" applyBorder="1" applyAlignment="1">
      <alignment horizontal="justify" vertical="center" wrapText="1"/>
    </xf>
    <xf numFmtId="0" fontId="2" fillId="0" borderId="0" xfId="64" applyFont="1">
      <alignment/>
      <protection/>
    </xf>
    <xf numFmtId="0" fontId="2" fillId="0" borderId="10" xfId="64" applyFont="1" applyBorder="1" applyAlignment="1">
      <alignment vertical="center"/>
      <protection/>
    </xf>
    <xf numFmtId="0" fontId="2" fillId="0" borderId="0" xfId="64" applyFont="1" applyAlignment="1">
      <alignment vertical="center"/>
      <protection/>
    </xf>
    <xf numFmtId="0" fontId="2" fillId="0" borderId="0" xfId="64" applyFont="1" applyBorder="1" applyAlignment="1">
      <alignment horizontal="center" vertical="center"/>
      <protection/>
    </xf>
    <xf numFmtId="0" fontId="2" fillId="0" borderId="10" xfId="61" applyFont="1" applyFill="1" applyBorder="1" applyAlignment="1">
      <alignment horizontal="center"/>
      <protection/>
    </xf>
    <xf numFmtId="3" fontId="2" fillId="0" borderId="10" xfId="61" applyNumberFormat="1" applyFont="1" applyFill="1" applyBorder="1" applyAlignment="1">
      <alignment/>
      <protection/>
    </xf>
    <xf numFmtId="0" fontId="2" fillId="0" borderId="0" xfId="61" applyFont="1">
      <alignment/>
      <protection/>
    </xf>
    <xf numFmtId="0" fontId="13" fillId="38" borderId="18" xfId="63" applyFont="1" applyFill="1" applyBorder="1" applyAlignment="1">
      <alignment horizontal="centerContinuous" vertical="center"/>
      <protection/>
    </xf>
    <xf numFmtId="0" fontId="13" fillId="38" borderId="19" xfId="63" applyFont="1" applyFill="1" applyBorder="1" applyAlignment="1">
      <alignment horizontal="centerContinuous" vertical="center"/>
      <protection/>
    </xf>
    <xf numFmtId="0" fontId="13" fillId="38" borderId="20" xfId="63" applyFont="1" applyFill="1" applyBorder="1" applyAlignment="1">
      <alignment horizontal="centerContinuous" vertical="center"/>
      <protection/>
    </xf>
    <xf numFmtId="0" fontId="2" fillId="0" borderId="0" xfId="64" applyFont="1" applyAlignment="1">
      <alignment horizontal="center" vertical="center"/>
      <protection/>
    </xf>
    <xf numFmtId="0" fontId="13" fillId="38" borderId="21" xfId="63" applyFont="1" applyFill="1" applyBorder="1" applyAlignment="1">
      <alignment horizontal="center" vertical="center" wrapText="1"/>
      <protection/>
    </xf>
    <xf numFmtId="0" fontId="13" fillId="38" borderId="22" xfId="63" applyFont="1" applyFill="1" applyBorder="1" applyAlignment="1">
      <alignment horizontal="center" vertical="center" wrapText="1"/>
      <protection/>
    </xf>
    <xf numFmtId="0" fontId="13" fillId="38" borderId="23" xfId="63" applyFont="1" applyFill="1" applyBorder="1" applyAlignment="1">
      <alignment horizontal="center" vertical="center" wrapText="1"/>
      <protection/>
    </xf>
    <xf numFmtId="0" fontId="3" fillId="39" borderId="24" xfId="63" applyFont="1" applyFill="1" applyBorder="1">
      <alignment/>
      <protection/>
    </xf>
    <xf numFmtId="0" fontId="2" fillId="39" borderId="25" xfId="63" applyFont="1" applyFill="1" applyBorder="1" applyAlignment="1">
      <alignment horizontal="center"/>
      <protection/>
    </xf>
    <xf numFmtId="0" fontId="2" fillId="39" borderId="0" xfId="63" applyFont="1" applyFill="1" applyBorder="1" applyAlignment="1">
      <alignment horizontal="center"/>
      <protection/>
    </xf>
    <xf numFmtId="0" fontId="2" fillId="39" borderId="26" xfId="63" applyFont="1" applyFill="1" applyBorder="1" applyAlignment="1">
      <alignment horizontal="center"/>
      <protection/>
    </xf>
    <xf numFmtId="0" fontId="3" fillId="0" borderId="27" xfId="63" applyFont="1" applyFill="1" applyBorder="1" applyAlignment="1">
      <alignment horizontal="center"/>
      <protection/>
    </xf>
    <xf numFmtId="3" fontId="3" fillId="0" borderId="21" xfId="63" applyNumberFormat="1" applyFont="1" applyFill="1" applyBorder="1" applyAlignment="1">
      <alignment horizontal="right"/>
      <protection/>
    </xf>
    <xf numFmtId="3" fontId="3" fillId="0" borderId="22" xfId="63" applyNumberFormat="1" applyFont="1" applyFill="1" applyBorder="1" applyAlignment="1">
      <alignment horizontal="right"/>
      <protection/>
    </xf>
    <xf numFmtId="3" fontId="3" fillId="0" borderId="23" xfId="63" applyNumberFormat="1" applyFont="1" applyFill="1" applyBorder="1" applyAlignment="1">
      <alignment horizontal="right"/>
      <protection/>
    </xf>
    <xf numFmtId="0" fontId="2" fillId="0" borderId="27" xfId="63" applyFont="1" applyFill="1" applyBorder="1" applyAlignment="1">
      <alignment horizontal="center"/>
      <protection/>
    </xf>
    <xf numFmtId="3" fontId="2" fillId="0" borderId="21" xfId="63" applyNumberFormat="1" applyFont="1" applyFill="1" applyBorder="1" applyAlignment="1">
      <alignment/>
      <protection/>
    </xf>
    <xf numFmtId="3" fontId="2" fillId="0" borderId="22" xfId="63" applyNumberFormat="1" applyFont="1" applyFill="1" applyBorder="1" applyAlignment="1">
      <alignment/>
      <protection/>
    </xf>
    <xf numFmtId="3" fontId="2" fillId="0" borderId="23" xfId="63" applyNumberFormat="1" applyFont="1" applyFill="1" applyBorder="1" applyAlignment="1">
      <alignment/>
      <protection/>
    </xf>
    <xf numFmtId="0" fontId="107" fillId="0" borderId="10" xfId="0" applyFont="1" applyBorder="1" applyAlignment="1">
      <alignment horizontal="justify" vertical="center" wrapText="1"/>
    </xf>
    <xf numFmtId="0" fontId="5" fillId="0" borderId="27" xfId="63" applyFont="1" applyFill="1" applyBorder="1" applyAlignment="1">
      <alignment horizontal="center"/>
      <protection/>
    </xf>
    <xf numFmtId="3" fontId="5" fillId="0" borderId="21" xfId="63" applyNumberFormat="1" applyFont="1" applyFill="1" applyBorder="1" applyAlignment="1">
      <alignment/>
      <protection/>
    </xf>
    <xf numFmtId="3" fontId="5" fillId="0" borderId="22" xfId="63" applyNumberFormat="1" applyFont="1" applyFill="1" applyBorder="1" applyAlignment="1">
      <alignment/>
      <protection/>
    </xf>
    <xf numFmtId="3" fontId="5" fillId="0" borderId="23" xfId="63" applyNumberFormat="1" applyFont="1" applyFill="1" applyBorder="1" applyAlignment="1">
      <alignment/>
      <protection/>
    </xf>
    <xf numFmtId="0" fontId="0" fillId="0" borderId="10" xfId="0" applyFont="1" applyBorder="1" applyAlignment="1">
      <alignment/>
    </xf>
    <xf numFmtId="0" fontId="5" fillId="0" borderId="28" xfId="63" applyFont="1" applyFill="1" applyBorder="1" applyAlignment="1">
      <alignment horizontal="center"/>
      <protection/>
    </xf>
    <xf numFmtId="3" fontId="5" fillId="0" borderId="29" xfId="63" applyNumberFormat="1" applyFont="1" applyFill="1" applyBorder="1" applyAlignment="1">
      <alignment/>
      <protection/>
    </xf>
    <xf numFmtId="3" fontId="5" fillId="0" borderId="30" xfId="63" applyNumberFormat="1" applyFont="1" applyFill="1" applyBorder="1" applyAlignment="1">
      <alignment/>
      <protection/>
    </xf>
    <xf numFmtId="3" fontId="5" fillId="0" borderId="31" xfId="63" applyNumberFormat="1" applyFont="1" applyFill="1" applyBorder="1" applyAlignment="1">
      <alignment/>
      <protection/>
    </xf>
    <xf numFmtId="0" fontId="3" fillId="34" borderId="10" xfId="61" applyFont="1" applyFill="1" applyBorder="1" applyAlignment="1">
      <alignment horizontal="center" vertical="center"/>
      <protection/>
    </xf>
    <xf numFmtId="0" fontId="0" fillId="0" borderId="10" xfId="0" applyFont="1" applyBorder="1" applyAlignment="1">
      <alignment wrapText="1"/>
    </xf>
    <xf numFmtId="10" fontId="106" fillId="0" borderId="10" xfId="66" applyNumberFormat="1" applyFont="1" applyBorder="1" applyAlignment="1" applyProtection="1">
      <alignment vertical="center"/>
      <protection hidden="1"/>
    </xf>
    <xf numFmtId="0" fontId="4" fillId="35" borderId="10" xfId="62" applyFont="1" applyFill="1" applyBorder="1" applyAlignment="1">
      <alignment horizontal="center" vertical="center" wrapText="1"/>
      <protection/>
    </xf>
    <xf numFmtId="0" fontId="5" fillId="36" borderId="10" xfId="62" applyFont="1" applyFill="1" applyBorder="1" applyAlignment="1">
      <alignment horizontal="center" vertical="center"/>
      <protection/>
    </xf>
    <xf numFmtId="0" fontId="4" fillId="35" borderId="10" xfId="62" applyFont="1" applyFill="1" applyBorder="1" applyAlignment="1">
      <alignment horizontal="center" vertical="center"/>
      <protection/>
    </xf>
    <xf numFmtId="0" fontId="4" fillId="35" borderId="10" xfId="62" applyFont="1" applyFill="1" applyBorder="1" applyAlignment="1" applyProtection="1">
      <alignment horizontal="center" vertical="center" wrapText="1"/>
      <protection locked="0"/>
    </xf>
    <xf numFmtId="0" fontId="4" fillId="35" borderId="10" xfId="62" applyFont="1" applyFill="1" applyBorder="1" applyAlignment="1" applyProtection="1">
      <alignment horizontal="justify" vertical="center" wrapText="1"/>
      <protection locked="0"/>
    </xf>
    <xf numFmtId="0" fontId="4" fillId="35" borderId="10" xfId="62" applyFont="1" applyFill="1" applyBorder="1" applyAlignment="1">
      <alignment horizontal="justify" vertical="center" wrapText="1"/>
      <protection/>
    </xf>
    <xf numFmtId="0" fontId="5" fillId="33" borderId="10" xfId="62" applyFont="1" applyFill="1" applyBorder="1" applyAlignment="1">
      <alignment vertical="center"/>
      <protection/>
    </xf>
    <xf numFmtId="0" fontId="4" fillId="35" borderId="10" xfId="62" applyFont="1" applyFill="1" applyBorder="1" applyAlignment="1">
      <alignment vertical="top" wrapText="1"/>
      <protection/>
    </xf>
    <xf numFmtId="14" fontId="108" fillId="0" borderId="10" xfId="62" applyNumberFormat="1" applyFont="1" applyFill="1" applyBorder="1" applyAlignment="1" applyProtection="1">
      <alignment vertical="center" wrapText="1"/>
      <protection locked="0"/>
    </xf>
    <xf numFmtId="0" fontId="92" fillId="0" borderId="0" xfId="0" applyFont="1" applyBorder="1" applyAlignment="1" applyProtection="1">
      <alignment horizontal="center" vertical="center" wrapText="1"/>
      <protection locked="0"/>
    </xf>
    <xf numFmtId="0" fontId="90" fillId="14" borderId="15" xfId="0" applyFont="1" applyFill="1" applyBorder="1" applyAlignment="1">
      <alignment horizontal="center" vertical="center" wrapText="1"/>
    </xf>
    <xf numFmtId="0" fontId="90" fillId="35" borderId="10" xfId="0" applyFont="1" applyFill="1" applyBorder="1" applyAlignment="1">
      <alignment horizontal="center" vertical="center" wrapText="1"/>
    </xf>
    <xf numFmtId="10" fontId="90" fillId="14" borderId="10" xfId="66" applyNumberFormat="1" applyFont="1" applyFill="1" applyBorder="1" applyAlignment="1">
      <alignment horizontal="center" vertical="center" wrapText="1"/>
    </xf>
    <xf numFmtId="9" fontId="90" fillId="14" borderId="10" xfId="66" applyFont="1" applyFill="1" applyBorder="1" applyAlignment="1">
      <alignment horizontal="center" vertical="center" wrapText="1"/>
    </xf>
    <xf numFmtId="10" fontId="90" fillId="35" borderId="10" xfId="66" applyNumberFormat="1" applyFont="1" applyFill="1" applyBorder="1" applyAlignment="1">
      <alignment horizontal="center" vertical="center" wrapText="1"/>
    </xf>
    <xf numFmtId="0" fontId="90" fillId="35" borderId="10" xfId="0" applyFont="1" applyFill="1" applyBorder="1" applyAlignment="1">
      <alignment vertical="center" wrapText="1"/>
    </xf>
    <xf numFmtId="0" fontId="0" fillId="36" borderId="10" xfId="0" applyFont="1" applyFill="1" applyBorder="1" applyAlignment="1">
      <alignment vertical="center" wrapText="1"/>
    </xf>
    <xf numFmtId="17" fontId="57" fillId="36" borderId="10" xfId="0" applyNumberFormat="1" applyFont="1" applyFill="1" applyBorder="1" applyAlignment="1" applyProtection="1">
      <alignment horizontal="right" vertical="center" wrapText="1"/>
      <protection locked="0"/>
    </xf>
    <xf numFmtId="0" fontId="0" fillId="36" borderId="10" xfId="0" applyFill="1" applyBorder="1" applyAlignment="1">
      <alignment vertical="center" wrapText="1"/>
    </xf>
    <xf numFmtId="10" fontId="0" fillId="36" borderId="10" xfId="66" applyNumberFormat="1" applyFont="1" applyFill="1" applyBorder="1" applyAlignment="1">
      <alignment horizontal="center"/>
    </xf>
    <xf numFmtId="17" fontId="0" fillId="36" borderId="10" xfId="0" applyNumberFormat="1" applyFill="1" applyBorder="1" applyAlignment="1">
      <alignment wrapText="1"/>
    </xf>
    <xf numFmtId="0" fontId="0" fillId="36" borderId="10" xfId="0" applyFill="1" applyBorder="1" applyAlignment="1">
      <alignment wrapText="1"/>
    </xf>
    <xf numFmtId="10" fontId="0" fillId="36" borderId="10" xfId="66" applyNumberFormat="1" applyFont="1" applyFill="1" applyBorder="1" applyAlignment="1">
      <alignment horizontal="center" vertical="center"/>
    </xf>
    <xf numFmtId="17" fontId="0" fillId="36" borderId="10" xfId="0" applyNumberFormat="1" applyFont="1" applyFill="1" applyBorder="1" applyAlignment="1" applyProtection="1">
      <alignment horizontal="right" vertical="center" wrapText="1"/>
      <protection locked="0"/>
    </xf>
    <xf numFmtId="0" fontId="0" fillId="36" borderId="10" xfId="0" applyFont="1" applyFill="1" applyBorder="1" applyAlignment="1">
      <alignment wrapText="1"/>
    </xf>
    <xf numFmtId="10" fontId="0" fillId="36" borderId="10" xfId="66" applyNumberFormat="1" applyFont="1" applyFill="1" applyBorder="1" applyAlignment="1">
      <alignment vertical="center" wrapText="1"/>
    </xf>
    <xf numFmtId="0" fontId="90" fillId="36" borderId="0" xfId="0" applyFont="1" applyFill="1" applyBorder="1" applyAlignment="1">
      <alignment horizontal="center" vertical="center" wrapText="1"/>
    </xf>
    <xf numFmtId="0" fontId="0" fillId="36" borderId="0" xfId="0" applyFill="1" applyAlignment="1">
      <alignment/>
    </xf>
    <xf numFmtId="10" fontId="0" fillId="36" borderId="12" xfId="66" applyNumberFormat="1" applyFont="1" applyFill="1" applyBorder="1" applyAlignment="1">
      <alignment horizontal="justify" vertical="center" wrapText="1"/>
    </xf>
    <xf numFmtId="10" fontId="0" fillId="36" borderId="10" xfId="66" applyNumberFormat="1" applyFont="1" applyFill="1" applyBorder="1" applyAlignment="1">
      <alignment horizontal="justify" vertical="center" wrapText="1"/>
    </xf>
    <xf numFmtId="17" fontId="57" fillId="4" borderId="10" xfId="0" applyNumberFormat="1" applyFont="1" applyFill="1" applyBorder="1" applyAlignment="1" applyProtection="1">
      <alignment horizontal="center" vertical="center" wrapText="1"/>
      <protection locked="0"/>
    </xf>
    <xf numFmtId="17" fontId="57" fillId="36" borderId="10" xfId="0" applyNumberFormat="1" applyFont="1" applyFill="1" applyBorder="1" applyAlignment="1" applyProtection="1">
      <alignment horizontal="center" vertical="center" wrapText="1"/>
      <protection locked="0"/>
    </xf>
    <xf numFmtId="0" fontId="0" fillId="36" borderId="12" xfId="0" applyFont="1" applyFill="1" applyBorder="1" applyAlignment="1">
      <alignment horizontal="center" vertical="center" wrapText="1"/>
    </xf>
    <xf numFmtId="0" fontId="0" fillId="0" borderId="10" xfId="0" applyBorder="1" applyAlignment="1">
      <alignment/>
    </xf>
    <xf numFmtId="0" fontId="90" fillId="35" borderId="15" xfId="0" applyFont="1" applyFill="1" applyBorder="1" applyAlignment="1">
      <alignment horizontal="center" vertical="center" wrapText="1"/>
    </xf>
    <xf numFmtId="10" fontId="86" fillId="36" borderId="10" xfId="66" applyNumberFormat="1" applyFont="1" applyFill="1" applyBorder="1" applyAlignment="1">
      <alignment horizontal="justify" vertical="center" wrapText="1"/>
    </xf>
    <xf numFmtId="10" fontId="0" fillId="36" borderId="10" xfId="66" applyNumberFormat="1" applyFont="1" applyFill="1" applyBorder="1" applyAlignment="1">
      <alignment horizontal="center" vertical="center" wrapText="1"/>
    </xf>
    <xf numFmtId="10" fontId="0" fillId="36" borderId="12" xfId="66" applyNumberFormat="1" applyFont="1" applyFill="1" applyBorder="1" applyAlignment="1">
      <alignment vertical="center" wrapText="1"/>
    </xf>
    <xf numFmtId="0" fontId="0" fillId="36" borderId="0" xfId="0" applyFill="1" applyAlignment="1">
      <alignment horizontal="center" vertical="center"/>
    </xf>
    <xf numFmtId="0" fontId="0" fillId="0" borderId="10" xfId="0" applyBorder="1" applyAlignment="1">
      <alignment vertical="center" wrapText="1"/>
    </xf>
    <xf numFmtId="10" fontId="0" fillId="36" borderId="10" xfId="66" applyNumberFormat="1" applyFont="1" applyFill="1" applyBorder="1" applyAlignment="1">
      <alignment horizontal="justify" vertical="center" wrapText="1"/>
    </xf>
    <xf numFmtId="0" fontId="92" fillId="0" borderId="0" xfId="0" applyFont="1" applyBorder="1" applyAlignment="1" applyProtection="1">
      <alignment horizontal="center"/>
      <protection locked="0"/>
    </xf>
    <xf numFmtId="0" fontId="90" fillId="0" borderId="0" xfId="0" applyFont="1" applyAlignment="1">
      <alignment horizontal="center"/>
    </xf>
    <xf numFmtId="0" fontId="90" fillId="36" borderId="10" xfId="0" applyFont="1" applyFill="1" applyBorder="1" applyAlignment="1">
      <alignment horizontal="center" vertical="center"/>
    </xf>
    <xf numFmtId="0" fontId="90" fillId="0" borderId="0" xfId="0" applyFont="1" applyAlignment="1">
      <alignment/>
    </xf>
    <xf numFmtId="0" fontId="90" fillId="41" borderId="10" xfId="0" applyFont="1" applyFill="1" applyBorder="1" applyAlignment="1">
      <alignment horizontal="center" vertical="center" wrapText="1"/>
    </xf>
    <xf numFmtId="0" fontId="90" fillId="37" borderId="10" xfId="0" applyFont="1" applyFill="1" applyBorder="1" applyAlignment="1">
      <alignment horizontal="center" vertical="center" wrapText="1"/>
    </xf>
    <xf numFmtId="0" fontId="90" fillId="41" borderId="12" xfId="0" applyFont="1" applyFill="1" applyBorder="1" applyAlignment="1">
      <alignment horizontal="center" vertical="center" wrapText="1"/>
    </xf>
    <xf numFmtId="0" fontId="90" fillId="36" borderId="0" xfId="0" applyFont="1" applyFill="1" applyAlignment="1">
      <alignment horizontal="center"/>
    </xf>
    <xf numFmtId="0" fontId="90" fillId="36" borderId="0" xfId="0" applyFont="1" applyFill="1" applyAlignment="1">
      <alignment/>
    </xf>
    <xf numFmtId="10" fontId="0" fillId="36" borderId="0" xfId="0" applyNumberFormat="1" applyFill="1" applyAlignment="1">
      <alignment/>
    </xf>
    <xf numFmtId="0" fontId="92" fillId="36" borderId="0" xfId="0" applyFont="1" applyFill="1" applyBorder="1" applyAlignment="1" applyProtection="1">
      <alignment horizontal="center" vertical="center" wrapText="1"/>
      <protection locked="0"/>
    </xf>
    <xf numFmtId="0" fontId="90" fillId="36" borderId="0" xfId="0" applyFont="1" applyFill="1" applyBorder="1" applyAlignment="1">
      <alignment horizontal="center"/>
    </xf>
    <xf numFmtId="0" fontId="0" fillId="36" borderId="0" xfId="0" applyFill="1" applyAlignment="1">
      <alignment horizontal="center"/>
    </xf>
    <xf numFmtId="0" fontId="90" fillId="0" borderId="0" xfId="0" applyFont="1" applyAlignment="1">
      <alignment vertical="center"/>
    </xf>
    <xf numFmtId="0" fontId="90" fillId="36" borderId="0" xfId="0" applyFont="1" applyFill="1" applyAlignment="1">
      <alignment vertical="center"/>
    </xf>
    <xf numFmtId="0" fontId="92" fillId="36" borderId="0" xfId="0" applyFont="1" applyFill="1" applyBorder="1" applyAlignment="1" applyProtection="1">
      <alignment horizontal="center"/>
      <protection locked="0"/>
    </xf>
    <xf numFmtId="10" fontId="0" fillId="36" borderId="0" xfId="0" applyNumberFormat="1" applyFill="1" applyAlignment="1">
      <alignment horizontal="center"/>
    </xf>
    <xf numFmtId="9" fontId="90" fillId="14" borderId="10" xfId="66" applyNumberFormat="1" applyFont="1" applyFill="1" applyBorder="1" applyAlignment="1">
      <alignment horizontal="center" vertical="center" wrapText="1"/>
    </xf>
    <xf numFmtId="17" fontId="57" fillId="5" borderId="10" xfId="0" applyNumberFormat="1" applyFont="1" applyFill="1" applyBorder="1" applyAlignment="1" applyProtection="1">
      <alignment horizontal="center" vertical="center" wrapText="1"/>
      <protection locked="0"/>
    </xf>
    <xf numFmtId="17" fontId="57" fillId="13" borderId="10" xfId="0" applyNumberFormat="1" applyFont="1" applyFill="1" applyBorder="1" applyAlignment="1" applyProtection="1">
      <alignment horizontal="center" vertical="center" wrapText="1"/>
      <protection locked="0"/>
    </xf>
    <xf numFmtId="0" fontId="90" fillId="41" borderId="12" xfId="0" applyFont="1" applyFill="1" applyBorder="1" applyAlignment="1">
      <alignment horizontal="center" vertical="center" wrapText="1"/>
    </xf>
    <xf numFmtId="10" fontId="0" fillId="42" borderId="10" xfId="66" applyNumberFormat="1" applyFont="1" applyFill="1" applyBorder="1" applyAlignment="1">
      <alignment vertical="center" wrapText="1"/>
    </xf>
    <xf numFmtId="0" fontId="90" fillId="42" borderId="10" xfId="0" applyFont="1" applyFill="1" applyBorder="1" applyAlignment="1">
      <alignment horizontal="center" vertical="center" wrapText="1"/>
    </xf>
    <xf numFmtId="0" fontId="0" fillId="42" borderId="10" xfId="0" applyFont="1" applyFill="1" applyBorder="1" applyAlignment="1">
      <alignment vertical="center" wrapText="1"/>
    </xf>
    <xf numFmtId="10" fontId="0" fillId="42" borderId="10" xfId="66" applyNumberFormat="1" applyFont="1" applyFill="1" applyBorder="1" applyAlignment="1">
      <alignment horizontal="justify" vertical="center" wrapText="1"/>
    </xf>
    <xf numFmtId="17" fontId="57" fillId="42" borderId="10" xfId="0" applyNumberFormat="1" applyFont="1" applyFill="1" applyBorder="1" applyAlignment="1" applyProtection="1">
      <alignment horizontal="center" vertical="center" wrapText="1"/>
      <protection locked="0"/>
    </xf>
    <xf numFmtId="10" fontId="0" fillId="42" borderId="10" xfId="66" applyNumberFormat="1" applyFont="1" applyFill="1" applyBorder="1" applyAlignment="1">
      <alignment horizontal="center"/>
    </xf>
    <xf numFmtId="17" fontId="57" fillId="42" borderId="10" xfId="0" applyNumberFormat="1" applyFont="1" applyFill="1" applyBorder="1" applyAlignment="1" applyProtection="1">
      <alignment horizontal="right" vertical="center" wrapText="1"/>
      <protection locked="0"/>
    </xf>
    <xf numFmtId="17" fontId="0" fillId="42" borderId="10" xfId="0" applyNumberFormat="1" applyFill="1" applyBorder="1" applyAlignment="1">
      <alignment wrapText="1"/>
    </xf>
    <xf numFmtId="0" fontId="0" fillId="42" borderId="10" xfId="0" applyFill="1" applyBorder="1" applyAlignment="1">
      <alignment wrapText="1"/>
    </xf>
    <xf numFmtId="0" fontId="0" fillId="0" borderId="0" xfId="0" applyAlignment="1">
      <alignment vertical="center"/>
    </xf>
    <xf numFmtId="0" fontId="0" fillId="42" borderId="10" xfId="0" applyFill="1" applyBorder="1" applyAlignment="1">
      <alignment vertical="center" wrapText="1"/>
    </xf>
    <xf numFmtId="0" fontId="0" fillId="36" borderId="0" xfId="0" applyFill="1" applyAlignment="1">
      <alignment vertical="center"/>
    </xf>
    <xf numFmtId="0" fontId="1" fillId="0" borderId="10" xfId="0" applyFont="1" applyBorder="1" applyAlignment="1">
      <alignment vertical="center" wrapText="1"/>
    </xf>
    <xf numFmtId="10" fontId="0" fillId="42" borderId="10" xfId="66" applyNumberFormat="1" applyFont="1" applyFill="1" applyBorder="1" applyAlignment="1">
      <alignment horizontal="justify" vertical="center" wrapText="1"/>
    </xf>
    <xf numFmtId="10" fontId="0" fillId="42" borderId="0" xfId="66" applyNumberFormat="1" applyFont="1" applyFill="1" applyBorder="1" applyAlignment="1">
      <alignment horizontal="justify" vertical="center" wrapText="1"/>
    </xf>
    <xf numFmtId="17" fontId="57" fillId="42" borderId="0" xfId="0" applyNumberFormat="1" applyFont="1" applyFill="1" applyBorder="1" applyAlignment="1" applyProtection="1">
      <alignment horizontal="center" vertical="center" wrapText="1"/>
      <protection locked="0"/>
    </xf>
    <xf numFmtId="10" fontId="0" fillId="36" borderId="10" xfId="66" applyNumberFormat="1" applyFont="1" applyFill="1" applyBorder="1" applyAlignment="1">
      <alignment horizontal="justify" vertical="center" wrapText="1"/>
    </xf>
    <xf numFmtId="10" fontId="0" fillId="42" borderId="15" xfId="66" applyNumberFormat="1" applyFont="1" applyFill="1" applyBorder="1" applyAlignment="1">
      <alignment horizontal="justify" vertical="center" wrapText="1"/>
    </xf>
    <xf numFmtId="10" fontId="0" fillId="42" borderId="15" xfId="66" applyNumberFormat="1" applyFont="1" applyFill="1" applyBorder="1" applyAlignment="1">
      <alignment vertical="center" wrapText="1"/>
    </xf>
    <xf numFmtId="10" fontId="0" fillId="42" borderId="15" xfId="66" applyNumberFormat="1" applyFont="1" applyFill="1" applyBorder="1" applyAlignment="1">
      <alignment horizontal="center"/>
    </xf>
    <xf numFmtId="10" fontId="0" fillId="36" borderId="12" xfId="66" applyNumberFormat="1" applyFont="1" applyFill="1" applyBorder="1" applyAlignment="1">
      <alignment horizontal="center"/>
    </xf>
    <xf numFmtId="0" fontId="0" fillId="36" borderId="10" xfId="0" applyFill="1" applyBorder="1" applyAlignment="1">
      <alignment/>
    </xf>
    <xf numFmtId="0" fontId="0" fillId="36" borderId="12" xfId="0" applyFill="1" applyBorder="1" applyAlignment="1">
      <alignment/>
    </xf>
    <xf numFmtId="10" fontId="0" fillId="36" borderId="12" xfId="66" applyNumberFormat="1" applyFont="1" applyFill="1" applyBorder="1" applyAlignment="1">
      <alignment horizontal="justify" vertical="center" wrapText="1"/>
    </xf>
    <xf numFmtId="0" fontId="18" fillId="36" borderId="10" xfId="0" applyFont="1" applyFill="1" applyBorder="1" applyAlignment="1">
      <alignment horizontal="center" vertical="center" wrapText="1"/>
    </xf>
    <xf numFmtId="10" fontId="0" fillId="36" borderId="10" xfId="66" applyNumberFormat="1" applyFont="1" applyFill="1" applyBorder="1" applyAlignment="1">
      <alignment horizontal="justify" vertical="center" wrapText="1"/>
    </xf>
    <xf numFmtId="9" fontId="106" fillId="36" borderId="10" xfId="66" applyFont="1" applyFill="1" applyBorder="1" applyAlignment="1" applyProtection="1">
      <alignment horizontal="center" vertical="center" wrapText="1"/>
      <protection hidden="1"/>
    </xf>
    <xf numFmtId="0" fontId="4" fillId="35" borderId="10" xfId="62" applyFont="1" applyFill="1" applyBorder="1" applyAlignment="1">
      <alignment horizontal="center" vertical="center" wrapText="1"/>
      <protection/>
    </xf>
    <xf numFmtId="0" fontId="0" fillId="36" borderId="15" xfId="0" applyFont="1" applyFill="1" applyBorder="1" applyAlignment="1">
      <alignment vertical="center" wrapText="1"/>
    </xf>
    <xf numFmtId="0" fontId="93" fillId="36" borderId="0" xfId="0" applyFont="1" applyFill="1" applyAlignment="1">
      <alignment/>
    </xf>
    <xf numFmtId="0" fontId="109" fillId="36" borderId="0" xfId="0" applyFont="1" applyFill="1" applyAlignment="1">
      <alignment/>
    </xf>
    <xf numFmtId="0" fontId="110" fillId="36" borderId="0" xfId="0" applyFont="1" applyFill="1" applyAlignment="1">
      <alignment/>
    </xf>
    <xf numFmtId="0" fontId="91" fillId="36" borderId="0" xfId="0" applyFont="1" applyFill="1" applyAlignment="1">
      <alignment/>
    </xf>
    <xf numFmtId="0" fontId="109" fillId="36" borderId="0" xfId="58" applyFont="1" applyFill="1" applyAlignment="1" applyProtection="1">
      <alignment vertical="center" wrapText="1"/>
      <protection/>
    </xf>
    <xf numFmtId="0" fontId="109" fillId="36" borderId="0" xfId="58" applyFont="1" applyFill="1" applyAlignment="1" applyProtection="1">
      <alignment vertical="center"/>
      <protection/>
    </xf>
    <xf numFmtId="0" fontId="92" fillId="36" borderId="0" xfId="0" applyFont="1" applyFill="1" applyAlignment="1">
      <alignment horizontal="center"/>
    </xf>
    <xf numFmtId="0" fontId="92" fillId="36" borderId="0" xfId="0" applyFont="1" applyFill="1" applyAlignment="1">
      <alignment/>
    </xf>
    <xf numFmtId="0" fontId="91" fillId="0" borderId="0" xfId="0" applyFont="1" applyAlignment="1">
      <alignment horizontal="center"/>
    </xf>
    <xf numFmtId="0" fontId="0" fillId="0" borderId="0" xfId="0" applyAlignment="1" applyProtection="1">
      <alignment horizontal="center"/>
      <protection/>
    </xf>
    <xf numFmtId="0" fontId="2" fillId="33" borderId="0" xfId="62" applyFont="1" applyFill="1" applyAlignment="1">
      <alignment horizontal="center" vertical="top" wrapText="1"/>
      <protection/>
    </xf>
    <xf numFmtId="0" fontId="91" fillId="36" borderId="0" xfId="0" applyFont="1" applyFill="1" applyAlignment="1">
      <alignment horizontal="center"/>
    </xf>
    <xf numFmtId="10" fontId="0" fillId="36" borderId="10" xfId="66" applyNumberFormat="1" applyFont="1" applyFill="1" applyBorder="1" applyAlignment="1">
      <alignment horizontal="justify" vertical="center" wrapText="1"/>
    </xf>
    <xf numFmtId="14" fontId="93" fillId="0" borderId="10" xfId="62" applyNumberFormat="1" applyFont="1" applyFill="1" applyBorder="1" applyAlignment="1" applyProtection="1">
      <alignment horizontal="center" vertical="center" wrapText="1"/>
      <protection locked="0"/>
    </xf>
    <xf numFmtId="10" fontId="0" fillId="36" borderId="10" xfId="66" applyNumberFormat="1" applyFont="1" applyFill="1" applyBorder="1" applyAlignment="1">
      <alignment horizontal="center" vertical="center"/>
    </xf>
    <xf numFmtId="0" fontId="108" fillId="36" borderId="0" xfId="0" applyFont="1" applyFill="1" applyAlignment="1">
      <alignment/>
    </xf>
    <xf numFmtId="1" fontId="108" fillId="36" borderId="0" xfId="0" applyNumberFormat="1" applyFont="1" applyFill="1" applyAlignment="1">
      <alignment/>
    </xf>
    <xf numFmtId="9" fontId="0" fillId="36" borderId="15" xfId="66" applyNumberFormat="1" applyFont="1" applyFill="1" applyBorder="1" applyAlignment="1">
      <alignment horizontal="center" vertical="center" wrapText="1"/>
    </xf>
    <xf numFmtId="0" fontId="90" fillId="14" borderId="10" xfId="0" applyFont="1" applyFill="1" applyBorder="1" applyAlignment="1">
      <alignment vertical="center" wrapText="1"/>
    </xf>
    <xf numFmtId="9" fontId="0" fillId="36" borderId="10" xfId="66" applyNumberFormat="1" applyFont="1" applyFill="1" applyBorder="1" applyAlignment="1">
      <alignment horizontal="center" vertical="center" wrapText="1"/>
    </xf>
    <xf numFmtId="0" fontId="90" fillId="43" borderId="10" xfId="0" applyFont="1" applyFill="1" applyBorder="1" applyAlignment="1">
      <alignment horizontal="center" vertical="center" wrapText="1"/>
    </xf>
    <xf numFmtId="0" fontId="100" fillId="36" borderId="0" xfId="0" applyFont="1" applyFill="1" applyAlignment="1">
      <alignment/>
    </xf>
    <xf numFmtId="0" fontId="100" fillId="36" borderId="0" xfId="0" applyFont="1" applyFill="1" applyAlignment="1">
      <alignment horizontal="center" vertical="center"/>
    </xf>
    <xf numFmtId="0" fontId="95" fillId="44" borderId="10" xfId="0" applyFont="1" applyFill="1" applyBorder="1" applyAlignment="1">
      <alignment horizontal="center" vertical="center" wrapText="1"/>
    </xf>
    <xf numFmtId="0" fontId="95" fillId="34" borderId="10" xfId="0" applyFont="1" applyFill="1" applyBorder="1" applyAlignment="1">
      <alignment horizontal="center" vertical="center" wrapText="1"/>
    </xf>
    <xf numFmtId="0" fontId="100" fillId="0" borderId="10" xfId="0" applyFont="1" applyBorder="1" applyAlignment="1">
      <alignment horizontal="center" vertical="center" wrapText="1"/>
    </xf>
    <xf numFmtId="9" fontId="100" fillId="0" borderId="10" xfId="0" applyNumberFormat="1" applyFont="1" applyBorder="1" applyAlignment="1">
      <alignment horizontal="center" vertical="center" wrapText="1"/>
    </xf>
    <xf numFmtId="9" fontId="100" fillId="41" borderId="10" xfId="0" applyNumberFormat="1" applyFont="1" applyFill="1" applyBorder="1" applyAlignment="1">
      <alignment horizontal="center" vertical="center" wrapText="1"/>
    </xf>
    <xf numFmtId="0" fontId="95" fillId="8" borderId="10" xfId="0" applyFont="1" applyFill="1" applyBorder="1" applyAlignment="1">
      <alignment horizontal="center" vertical="center" wrapText="1"/>
    </xf>
    <xf numFmtId="0" fontId="60" fillId="36" borderId="32" xfId="0" applyFont="1" applyFill="1" applyBorder="1" applyAlignment="1">
      <alignment vertical="center" wrapText="1"/>
    </xf>
    <xf numFmtId="0" fontId="60" fillId="36" borderId="0" xfId="0" applyFont="1" applyFill="1" applyAlignment="1">
      <alignment vertical="center" wrapText="1"/>
    </xf>
    <xf numFmtId="0" fontId="90" fillId="14" borderId="33" xfId="0" applyFont="1" applyFill="1" applyBorder="1" applyAlignment="1">
      <alignment horizontal="center" vertical="center" wrapText="1"/>
    </xf>
    <xf numFmtId="0" fontId="0" fillId="33" borderId="0" xfId="0" applyFill="1" applyAlignment="1">
      <alignment/>
    </xf>
    <xf numFmtId="0" fontId="17" fillId="33" borderId="0" xfId="0" applyFont="1" applyFill="1" applyBorder="1" applyAlignment="1">
      <alignment horizontal="center" vertical="center" wrapText="1"/>
    </xf>
    <xf numFmtId="0" fontId="0" fillId="0" borderId="15" xfId="0" applyBorder="1" applyAlignment="1">
      <alignment vertical="center" wrapText="1"/>
    </xf>
    <xf numFmtId="0" fontId="0" fillId="0" borderId="10" xfId="0" applyBorder="1" applyAlignment="1">
      <alignment horizontal="justify" vertical="center" wrapText="1"/>
    </xf>
    <xf numFmtId="9" fontId="1" fillId="0" borderId="10" xfId="66" applyFont="1" applyBorder="1" applyAlignment="1">
      <alignment horizontal="center" vertical="center"/>
    </xf>
    <xf numFmtId="17" fontId="0" fillId="33" borderId="15" xfId="0" applyNumberFormat="1" applyFont="1" applyFill="1" applyBorder="1" applyAlignment="1">
      <alignment horizontal="center" vertical="center" wrapText="1"/>
    </xf>
    <xf numFmtId="9" fontId="1" fillId="33" borderId="10" xfId="66" applyFont="1" applyFill="1" applyBorder="1" applyAlignment="1">
      <alignment horizontal="center" vertical="center"/>
    </xf>
    <xf numFmtId="17" fontId="0" fillId="33" borderId="10" xfId="0" applyNumberFormat="1" applyFont="1" applyFill="1" applyBorder="1" applyAlignment="1">
      <alignment horizontal="center" vertical="center" wrapText="1"/>
    </xf>
    <xf numFmtId="179" fontId="1" fillId="33" borderId="0" xfId="50" applyFont="1" applyFill="1" applyAlignment="1">
      <alignment/>
    </xf>
    <xf numFmtId="187" fontId="1" fillId="33" borderId="10" xfId="66" applyNumberFormat="1" applyFont="1" applyFill="1" applyBorder="1" applyAlignment="1">
      <alignment horizontal="center" vertical="center"/>
    </xf>
    <xf numFmtId="0" fontId="0" fillId="43" borderId="0" xfId="0" applyFill="1" applyAlignment="1">
      <alignment/>
    </xf>
    <xf numFmtId="0" fontId="90" fillId="43" borderId="34" xfId="0" applyFont="1" applyFill="1" applyBorder="1" applyAlignment="1">
      <alignment horizontal="center" vertical="center" wrapText="1"/>
    </xf>
    <xf numFmtId="9" fontId="1" fillId="33" borderId="34" xfId="66" applyFont="1" applyFill="1" applyBorder="1" applyAlignment="1">
      <alignment horizontal="center" vertical="center"/>
    </xf>
    <xf numFmtId="17" fontId="0" fillId="33" borderId="34" xfId="0" applyNumberFormat="1" applyFont="1" applyFill="1" applyBorder="1" applyAlignment="1">
      <alignment horizontal="center" vertical="center" wrapText="1"/>
    </xf>
    <xf numFmtId="0" fontId="0" fillId="0" borderId="35" xfId="0" applyBorder="1" applyAlignment="1">
      <alignment vertical="center"/>
    </xf>
    <xf numFmtId="0" fontId="0" fillId="0" borderId="16" xfId="0" applyBorder="1" applyAlignment="1">
      <alignment vertical="center"/>
    </xf>
    <xf numFmtId="17" fontId="0" fillId="33" borderId="36" xfId="0" applyNumberFormat="1" applyFont="1" applyFill="1" applyBorder="1" applyAlignment="1">
      <alignment horizontal="center" vertical="center" wrapText="1"/>
    </xf>
    <xf numFmtId="0" fontId="0" fillId="0" borderId="37" xfId="0" applyBorder="1" applyAlignment="1">
      <alignment vertical="center"/>
    </xf>
    <xf numFmtId="0" fontId="90" fillId="43" borderId="38" xfId="0" applyFont="1" applyFill="1" applyBorder="1" applyAlignment="1">
      <alignment horizontal="center" vertical="center" wrapText="1"/>
    </xf>
    <xf numFmtId="9" fontId="17" fillId="45" borderId="12" xfId="66" applyFont="1" applyFill="1" applyBorder="1" applyAlignment="1">
      <alignment horizontal="center" vertical="center" wrapText="1"/>
    </xf>
    <xf numFmtId="9" fontId="17" fillId="45" borderId="39" xfId="66" applyFont="1" applyFill="1" applyBorder="1" applyAlignment="1">
      <alignment horizontal="center" vertical="center" wrapText="1"/>
    </xf>
    <xf numFmtId="0" fontId="17" fillId="45" borderId="12" xfId="0" applyFont="1" applyFill="1" applyBorder="1" applyAlignment="1">
      <alignment vertical="center" wrapText="1"/>
    </xf>
    <xf numFmtId="187" fontId="1" fillId="33" borderId="34" xfId="66" applyNumberFormat="1" applyFont="1" applyFill="1" applyBorder="1" applyAlignment="1">
      <alignment horizontal="center" vertical="center"/>
    </xf>
    <xf numFmtId="0" fontId="0" fillId="0" borderId="36" xfId="0" applyBorder="1" applyAlignment="1">
      <alignment horizontal="justify" vertical="center" wrapText="1"/>
    </xf>
    <xf numFmtId="0" fontId="17" fillId="8" borderId="1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40" xfId="0" applyBorder="1" applyAlignment="1">
      <alignment vertical="center" wrapText="1"/>
    </xf>
    <xf numFmtId="0" fontId="0" fillId="0" borderId="34" xfId="0" applyBorder="1" applyAlignment="1">
      <alignment horizontal="justify" vertical="center" wrapText="1"/>
    </xf>
    <xf numFmtId="9" fontId="1" fillId="0" borderId="34" xfId="66" applyFont="1" applyBorder="1" applyAlignment="1">
      <alignment horizontal="center" vertical="center"/>
    </xf>
    <xf numFmtId="17" fontId="0" fillId="33" borderId="40" xfId="0" applyNumberFormat="1" applyFont="1" applyFill="1" applyBorder="1" applyAlignment="1">
      <alignment horizontal="center" vertical="center" wrapText="1"/>
    </xf>
    <xf numFmtId="0" fontId="0" fillId="0" borderId="36" xfId="0" applyBorder="1" applyAlignment="1">
      <alignment vertical="center" wrapText="1"/>
    </xf>
    <xf numFmtId="17" fontId="90" fillId="33" borderId="15" xfId="0" applyNumberFormat="1" applyFont="1" applyFill="1" applyBorder="1" applyAlignment="1">
      <alignment horizontal="center" vertical="center" wrapText="1"/>
    </xf>
    <xf numFmtId="17" fontId="90" fillId="33" borderId="10" xfId="0" applyNumberFormat="1" applyFont="1" applyFill="1" applyBorder="1" applyAlignment="1">
      <alignment horizontal="center" vertical="center" wrapText="1"/>
    </xf>
    <xf numFmtId="187" fontId="1" fillId="33" borderId="38" xfId="66" applyNumberFormat="1" applyFont="1" applyFill="1" applyBorder="1" applyAlignment="1">
      <alignment horizontal="center" vertical="center"/>
    </xf>
    <xf numFmtId="0" fontId="0" fillId="0" borderId="41" xfId="0" applyBorder="1" applyAlignment="1">
      <alignment vertical="center" wrapText="1"/>
    </xf>
    <xf numFmtId="9" fontId="17" fillId="33" borderId="41" xfId="66" applyFont="1" applyFill="1" applyBorder="1" applyAlignment="1">
      <alignment horizontal="center" vertical="center"/>
    </xf>
    <xf numFmtId="0" fontId="0" fillId="0" borderId="41" xfId="0" applyBorder="1" applyAlignment="1">
      <alignment horizontal="justify" vertical="center" wrapText="1"/>
    </xf>
    <xf numFmtId="17" fontId="90" fillId="33" borderId="41" xfId="0" applyNumberFormat="1" applyFont="1" applyFill="1" applyBorder="1" applyAlignment="1">
      <alignment horizontal="center" vertical="center" wrapText="1"/>
    </xf>
    <xf numFmtId="9" fontId="1" fillId="0" borderId="41" xfId="66" applyFont="1" applyBorder="1" applyAlignment="1">
      <alignment horizontal="center" vertical="center"/>
    </xf>
    <xf numFmtId="17" fontId="0" fillId="33" borderId="41" xfId="0" applyNumberFormat="1" applyFont="1" applyFill="1" applyBorder="1" applyAlignment="1">
      <alignment horizontal="center" vertical="center" wrapText="1"/>
    </xf>
    <xf numFmtId="0" fontId="0" fillId="0" borderId="42" xfId="0" applyBorder="1" applyAlignment="1">
      <alignment vertical="center"/>
    </xf>
    <xf numFmtId="0" fontId="0" fillId="33" borderId="41" xfId="0" applyFill="1" applyBorder="1" applyAlignment="1">
      <alignment vertical="center" wrapText="1"/>
    </xf>
    <xf numFmtId="9" fontId="1" fillId="33" borderId="41" xfId="66" applyFont="1" applyFill="1" applyBorder="1" applyAlignment="1">
      <alignment horizontal="center" vertical="center"/>
    </xf>
    <xf numFmtId="187" fontId="1" fillId="33" borderId="41" xfId="66" applyNumberFormat="1" applyFont="1" applyFill="1" applyBorder="1" applyAlignment="1">
      <alignment horizontal="center" vertical="center"/>
    </xf>
    <xf numFmtId="0" fontId="17" fillId="43" borderId="43" xfId="0" applyFont="1" applyFill="1" applyBorder="1" applyAlignment="1">
      <alignment horizontal="center" vertical="center"/>
    </xf>
    <xf numFmtId="0" fontId="90" fillId="43" borderId="41" xfId="0" applyFont="1" applyFill="1" applyBorder="1" applyAlignment="1">
      <alignment horizontal="center" vertical="center" wrapText="1"/>
    </xf>
    <xf numFmtId="17" fontId="90" fillId="33" borderId="40" xfId="0" applyNumberFormat="1" applyFont="1" applyFill="1" applyBorder="1" applyAlignment="1">
      <alignment horizontal="center" vertical="center" wrapText="1"/>
    </xf>
    <xf numFmtId="17" fontId="90" fillId="33" borderId="34" xfId="0" applyNumberFormat="1" applyFont="1" applyFill="1" applyBorder="1" applyAlignment="1">
      <alignment horizontal="center" vertical="center" wrapText="1"/>
    </xf>
    <xf numFmtId="17" fontId="90" fillId="33" borderId="36" xfId="0" applyNumberFormat="1" applyFont="1" applyFill="1" applyBorder="1" applyAlignment="1">
      <alignment horizontal="center" vertical="center" wrapText="1"/>
    </xf>
    <xf numFmtId="0" fontId="100" fillId="36" borderId="10" xfId="0" applyFont="1" applyFill="1" applyBorder="1" applyAlignment="1">
      <alignment horizontal="center" vertical="center" wrapText="1"/>
    </xf>
    <xf numFmtId="0" fontId="90" fillId="36" borderId="10" xfId="0" applyFont="1" applyFill="1" applyBorder="1" applyAlignment="1">
      <alignment horizontal="center" vertical="center" wrapText="1"/>
    </xf>
    <xf numFmtId="0" fontId="0" fillId="0" borderId="0" xfId="0" applyAlignment="1">
      <alignment horizontal="center"/>
    </xf>
    <xf numFmtId="9" fontId="90" fillId="36" borderId="10" xfId="66" applyNumberFormat="1" applyFont="1" applyFill="1" applyBorder="1" applyAlignment="1">
      <alignment horizontal="center" vertical="center" wrapText="1"/>
    </xf>
    <xf numFmtId="0" fontId="4" fillId="35" borderId="10" xfId="62" applyFont="1" applyFill="1" applyBorder="1" applyAlignment="1" applyProtection="1">
      <alignment horizontal="center" vertical="center" wrapText="1"/>
      <protection locked="0"/>
    </xf>
    <xf numFmtId="0" fontId="5" fillId="36" borderId="10" xfId="62" applyFont="1" applyFill="1" applyBorder="1" applyAlignment="1">
      <alignment horizontal="center" vertical="center"/>
      <protection/>
    </xf>
    <xf numFmtId="0" fontId="4" fillId="35" borderId="10" xfId="62" applyFont="1" applyFill="1" applyBorder="1" applyAlignment="1">
      <alignment horizontal="center" vertical="center" wrapText="1"/>
      <protection/>
    </xf>
    <xf numFmtId="0" fontId="5" fillId="33" borderId="16" xfId="62" applyFont="1" applyFill="1" applyBorder="1" applyAlignment="1">
      <alignment vertical="center"/>
      <protection/>
    </xf>
    <xf numFmtId="0" fontId="4" fillId="35" borderId="13" xfId="62" applyFont="1" applyFill="1" applyBorder="1" applyAlignment="1" applyProtection="1">
      <alignment horizontal="justify" vertical="center" wrapText="1"/>
      <protection locked="0"/>
    </xf>
    <xf numFmtId="0" fontId="4" fillId="35" borderId="13" xfId="62" applyFont="1" applyFill="1" applyBorder="1" applyAlignment="1">
      <alignment horizontal="justify" vertical="center" wrapText="1"/>
      <protection/>
    </xf>
    <xf numFmtId="0" fontId="4" fillId="35" borderId="44" xfId="62" applyFont="1" applyFill="1" applyBorder="1" applyAlignment="1">
      <alignment horizontal="justify" vertical="center" wrapText="1"/>
      <protection/>
    </xf>
    <xf numFmtId="0" fontId="90" fillId="36" borderId="15" xfId="0" applyFont="1" applyFill="1" applyBorder="1" applyAlignment="1">
      <alignment horizontal="center" vertical="center" wrapText="1"/>
    </xf>
    <xf numFmtId="0" fontId="90" fillId="36" borderId="12" xfId="0" applyFont="1" applyFill="1" applyBorder="1" applyAlignment="1">
      <alignment horizontal="center" vertical="center" wrapText="1"/>
    </xf>
    <xf numFmtId="0" fontId="95" fillId="0" borderId="45" xfId="0" applyFont="1" applyBorder="1" applyAlignment="1" applyProtection="1">
      <alignment vertical="center" wrapText="1"/>
      <protection locked="0"/>
    </xf>
    <xf numFmtId="0" fontId="90" fillId="36" borderId="15" xfId="0" applyFont="1" applyFill="1" applyBorder="1" applyAlignment="1">
      <alignment vertical="center" wrapText="1"/>
    </xf>
    <xf numFmtId="9" fontId="17" fillId="33" borderId="46" xfId="66"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0" xfId="0" applyFill="1" applyBorder="1" applyAlignment="1" applyProtection="1">
      <alignment/>
      <protection/>
    </xf>
    <xf numFmtId="0" fontId="111" fillId="36" borderId="0" xfId="0" applyFont="1" applyFill="1" applyBorder="1" applyAlignment="1" applyProtection="1">
      <alignment/>
      <protection/>
    </xf>
    <xf numFmtId="0" fontId="111" fillId="0" borderId="0" xfId="0" applyFont="1" applyBorder="1" applyAlignment="1" applyProtection="1">
      <alignment/>
      <protection/>
    </xf>
    <xf numFmtId="0" fontId="111" fillId="0" borderId="0" xfId="0" applyFont="1" applyAlignment="1" applyProtection="1">
      <alignment/>
      <protection/>
    </xf>
    <xf numFmtId="0" fontId="112" fillId="0" borderId="0" xfId="0" applyFont="1" applyAlignment="1" applyProtection="1">
      <alignment/>
      <protection/>
    </xf>
    <xf numFmtId="0" fontId="27" fillId="2" borderId="10" xfId="0" applyFont="1" applyFill="1" applyBorder="1" applyAlignment="1" applyProtection="1">
      <alignment horizontal="center" vertical="center" wrapText="1"/>
      <protection/>
    </xf>
    <xf numFmtId="0" fontId="113" fillId="0" borderId="0" xfId="0" applyFont="1" applyAlignment="1" applyProtection="1">
      <alignment/>
      <protection/>
    </xf>
    <xf numFmtId="0" fontId="113" fillId="0" borderId="10" xfId="0" applyFont="1" applyBorder="1" applyAlignment="1" applyProtection="1">
      <alignment horizontal="center" vertical="center" wrapText="1"/>
      <protection locked="0"/>
    </xf>
    <xf numFmtId="0" fontId="113" fillId="0" borderId="10" xfId="0" applyFont="1" applyBorder="1" applyAlignment="1" applyProtection="1">
      <alignment horizontal="justify" vertical="center" wrapText="1"/>
      <protection/>
    </xf>
    <xf numFmtId="0" fontId="113" fillId="0" borderId="10" xfId="0" applyFont="1" applyBorder="1" applyAlignment="1" applyProtection="1">
      <alignment horizontal="center" vertical="center" wrapText="1"/>
      <protection/>
    </xf>
    <xf numFmtId="0" fontId="28" fillId="37" borderId="10" xfId="0" applyFont="1" applyFill="1" applyBorder="1" applyAlignment="1" applyProtection="1">
      <alignment horizontal="center" vertical="center" wrapText="1"/>
      <protection/>
    </xf>
    <xf numFmtId="177" fontId="113" fillId="0" borderId="10" xfId="51" applyFont="1" applyBorder="1" applyAlignment="1" applyProtection="1">
      <alignment vertical="center" wrapText="1"/>
      <protection/>
    </xf>
    <xf numFmtId="9" fontId="113" fillId="36" borderId="10" xfId="66" applyFont="1" applyFill="1" applyBorder="1" applyAlignment="1" applyProtection="1">
      <alignment horizontal="right" vertical="center" wrapText="1"/>
      <protection/>
    </xf>
    <xf numFmtId="187" fontId="113" fillId="0" borderId="10" xfId="0" applyNumberFormat="1" applyFont="1" applyBorder="1" applyAlignment="1" applyProtection="1">
      <alignment horizontal="right" vertical="center" wrapText="1"/>
      <protection/>
    </xf>
    <xf numFmtId="9" fontId="113" fillId="36" borderId="10" xfId="66" applyFont="1" applyFill="1" applyBorder="1" applyAlignment="1" applyProtection="1">
      <alignment vertical="center" wrapText="1"/>
      <protection/>
    </xf>
    <xf numFmtId="9" fontId="17" fillId="33" borderId="34" xfId="66" applyFont="1" applyFill="1" applyBorder="1" applyAlignment="1">
      <alignment horizontal="center" vertical="center"/>
    </xf>
    <xf numFmtId="0" fontId="4" fillId="35" borderId="10" xfId="62" applyFont="1" applyFill="1" applyBorder="1" applyAlignment="1" applyProtection="1">
      <alignment horizontal="center" vertical="center" wrapText="1"/>
      <protection locked="0"/>
    </xf>
    <xf numFmtId="0" fontId="4" fillId="35" borderId="10" xfId="62" applyFont="1" applyFill="1" applyBorder="1" applyAlignment="1" applyProtection="1">
      <alignment horizontal="justify" vertical="center" wrapText="1"/>
      <protection locked="0"/>
    </xf>
    <xf numFmtId="0" fontId="4" fillId="35" borderId="10" xfId="62" applyFont="1" applyFill="1" applyBorder="1" applyAlignment="1">
      <alignment horizontal="center" vertical="center"/>
      <protection/>
    </xf>
    <xf numFmtId="0" fontId="5" fillId="36" borderId="10" xfId="62" applyFont="1" applyFill="1" applyBorder="1" applyAlignment="1">
      <alignment horizontal="center" vertical="center"/>
      <protection/>
    </xf>
    <xf numFmtId="0" fontId="4" fillId="35" borderId="10" xfId="62" applyFont="1" applyFill="1" applyBorder="1" applyAlignment="1">
      <alignment horizontal="center" vertical="center" wrapText="1"/>
      <protection/>
    </xf>
    <xf numFmtId="0" fontId="4" fillId="35" borderId="10" xfId="62" applyFont="1" applyFill="1" applyBorder="1" applyAlignment="1">
      <alignment horizontal="left" vertical="center" wrapText="1"/>
      <protection/>
    </xf>
    <xf numFmtId="0" fontId="4" fillId="35" borderId="10" xfId="62" applyFont="1" applyFill="1" applyBorder="1" applyAlignment="1">
      <alignment horizontal="justify" vertical="center" wrapText="1"/>
      <protection/>
    </xf>
    <xf numFmtId="0" fontId="0" fillId="0" borderId="0" xfId="0" applyAlignment="1" applyProtection="1">
      <alignment wrapText="1"/>
      <protection locked="0"/>
    </xf>
    <xf numFmtId="0" fontId="100" fillId="0" borderId="10" xfId="0" applyFont="1" applyFill="1" applyBorder="1" applyAlignment="1">
      <alignment horizontal="left" vertical="center" wrapText="1"/>
    </xf>
    <xf numFmtId="10" fontId="90" fillId="14" borderId="12" xfId="66" applyNumberFormat="1" applyFont="1" applyFill="1" applyBorder="1" applyAlignment="1">
      <alignment horizontal="center" vertical="center" wrapText="1"/>
    </xf>
    <xf numFmtId="9" fontId="90" fillId="14" borderId="12" xfId="66" applyFont="1" applyFill="1" applyBorder="1" applyAlignment="1">
      <alignment horizontal="center" vertical="center" wrapText="1"/>
    </xf>
    <xf numFmtId="10" fontId="90" fillId="35" borderId="12" xfId="66" applyNumberFormat="1" applyFont="1" applyFill="1" applyBorder="1" applyAlignment="1">
      <alignment horizontal="center" vertical="center" wrapText="1"/>
    </xf>
    <xf numFmtId="0" fontId="90" fillId="35" borderId="12" xfId="0" applyFont="1" applyFill="1" applyBorder="1" applyAlignment="1">
      <alignment vertical="center" wrapText="1"/>
    </xf>
    <xf numFmtId="0" fontId="0" fillId="0" borderId="0" xfId="0" applyFill="1" applyAlignment="1">
      <alignment/>
    </xf>
    <xf numFmtId="0" fontId="17" fillId="0" borderId="0" xfId="0" applyFont="1" applyFill="1" applyBorder="1" applyAlignment="1">
      <alignment horizontal="center" vertical="center" wrapText="1"/>
    </xf>
    <xf numFmtId="0" fontId="109" fillId="0" borderId="0" xfId="0" applyFont="1" applyFill="1" applyAlignment="1">
      <alignment/>
    </xf>
    <xf numFmtId="0" fontId="93" fillId="0" borderId="0" xfId="0" applyFont="1" applyFill="1" applyAlignment="1">
      <alignment vertical="center" wrapText="1"/>
    </xf>
    <xf numFmtId="10" fontId="0" fillId="36" borderId="10" xfId="66" applyNumberFormat="1" applyFont="1" applyFill="1" applyBorder="1" applyAlignment="1">
      <alignment horizontal="center" vertical="center"/>
    </xf>
    <xf numFmtId="0" fontId="5" fillId="36" borderId="10" xfId="62" applyFont="1" applyFill="1" applyBorder="1" applyAlignment="1">
      <alignment horizontal="center" vertical="center"/>
      <protection/>
    </xf>
    <xf numFmtId="0" fontId="4" fillId="35" borderId="10" xfId="62" applyFont="1" applyFill="1" applyBorder="1" applyAlignment="1">
      <alignment horizontal="left" vertical="center" wrapText="1"/>
      <protection/>
    </xf>
    <xf numFmtId="9" fontId="17" fillId="33" borderId="38" xfId="66" applyFont="1" applyFill="1" applyBorder="1" applyAlignment="1">
      <alignment horizontal="center" vertical="center"/>
    </xf>
    <xf numFmtId="17" fontId="0" fillId="36" borderId="10" xfId="0" applyNumberFormat="1" applyFill="1" applyBorder="1" applyAlignment="1">
      <alignment vertical="center" wrapText="1"/>
    </xf>
    <xf numFmtId="10" fontId="0" fillId="36" borderId="10" xfId="66" applyNumberFormat="1" applyFont="1" applyFill="1" applyBorder="1" applyAlignment="1">
      <alignment horizontal="center" vertical="center"/>
    </xf>
    <xf numFmtId="0" fontId="3" fillId="2" borderId="10" xfId="58" applyFont="1" applyFill="1" applyBorder="1" applyAlignment="1" applyProtection="1">
      <alignment horizontal="center" vertical="center" wrapText="1"/>
      <protection/>
    </xf>
    <xf numFmtId="193" fontId="105" fillId="0" borderId="17" xfId="50" applyNumberFormat="1" applyFont="1" applyBorder="1" applyAlignment="1" applyProtection="1">
      <alignment horizontal="center" vertical="center" wrapText="1"/>
      <protection hidden="1"/>
    </xf>
    <xf numFmtId="193" fontId="105" fillId="0" borderId="47" xfId="50" applyNumberFormat="1" applyFont="1" applyBorder="1" applyAlignment="1" applyProtection="1">
      <alignment horizontal="center" vertical="center" wrapText="1"/>
      <protection hidden="1"/>
    </xf>
    <xf numFmtId="193" fontId="105" fillId="0" borderId="33" xfId="50" applyNumberFormat="1" applyFont="1" applyBorder="1" applyAlignment="1" applyProtection="1">
      <alignment horizontal="center" vertical="center" wrapText="1"/>
      <protection hidden="1"/>
    </xf>
    <xf numFmtId="10" fontId="105" fillId="36" borderId="10" xfId="66" applyNumberFormat="1" applyFont="1" applyFill="1" applyBorder="1" applyAlignment="1" applyProtection="1">
      <alignment horizontal="justify" vertical="center" wrapText="1"/>
      <protection hidden="1"/>
    </xf>
    <xf numFmtId="10" fontId="105" fillId="0" borderId="17" xfId="66" applyNumberFormat="1" applyFont="1" applyBorder="1" applyAlignment="1" applyProtection="1">
      <alignment horizontal="center" vertical="center" wrapText="1"/>
      <protection hidden="1"/>
    </xf>
    <xf numFmtId="10" fontId="105" fillId="0" borderId="47" xfId="66" applyNumberFormat="1" applyFont="1" applyBorder="1" applyAlignment="1" applyProtection="1">
      <alignment horizontal="center" vertical="center" wrapText="1"/>
      <protection hidden="1"/>
    </xf>
    <xf numFmtId="10" fontId="105" fillId="0" borderId="33" xfId="66" applyNumberFormat="1" applyFont="1" applyBorder="1" applyAlignment="1" applyProtection="1">
      <alignment horizontal="center" vertical="center" wrapText="1"/>
      <protection hidden="1"/>
    </xf>
    <xf numFmtId="0" fontId="105" fillId="0" borderId="10" xfId="0" applyFont="1" applyBorder="1" applyAlignment="1" applyProtection="1">
      <alignment horizontal="center" vertical="center" wrapText="1"/>
      <protection locked="0"/>
    </xf>
    <xf numFmtId="0" fontId="105" fillId="36" borderId="10" xfId="0" applyFont="1" applyFill="1" applyBorder="1" applyAlignment="1" applyProtection="1">
      <alignment horizontal="justify" vertical="center" wrapText="1"/>
      <protection locked="0"/>
    </xf>
    <xf numFmtId="0" fontId="105" fillId="36" borderId="10" xfId="0" applyFont="1" applyFill="1" applyBorder="1" applyAlignment="1" applyProtection="1">
      <alignment horizontal="center" vertical="center" wrapText="1"/>
      <protection locked="0"/>
    </xf>
    <xf numFmtId="0" fontId="106" fillId="34" borderId="10" xfId="0" applyFont="1" applyFill="1" applyBorder="1" applyAlignment="1" applyProtection="1">
      <alignment horizontal="justify" vertical="center" wrapText="1"/>
      <protection locked="0"/>
    </xf>
    <xf numFmtId="0" fontId="8" fillId="0" borderId="10" xfId="58" applyFont="1" applyFill="1" applyBorder="1" applyAlignment="1" applyProtection="1">
      <alignment horizontal="justify" vertical="center" wrapText="1"/>
      <protection locked="0"/>
    </xf>
    <xf numFmtId="0" fontId="105" fillId="36" borderId="15" xfId="0" applyFont="1" applyFill="1" applyBorder="1" applyAlignment="1" applyProtection="1">
      <alignment horizontal="center" vertical="center" wrapText="1"/>
      <protection locked="0"/>
    </xf>
    <xf numFmtId="0" fontId="105" fillId="36" borderId="46" xfId="0" applyFont="1" applyFill="1" applyBorder="1" applyAlignment="1" applyProtection="1">
      <alignment horizontal="center" vertical="center" wrapText="1"/>
      <protection locked="0"/>
    </xf>
    <xf numFmtId="0" fontId="105" fillId="36" borderId="12" xfId="0" applyFont="1" applyFill="1" applyBorder="1" applyAlignment="1" applyProtection="1">
      <alignment horizontal="center" vertical="center" wrapText="1"/>
      <protection locked="0"/>
    </xf>
    <xf numFmtId="9" fontId="105" fillId="0" borderId="17" xfId="66" applyFont="1" applyBorder="1" applyAlignment="1" applyProtection="1">
      <alignment horizontal="center" vertical="center" wrapText="1"/>
      <protection hidden="1"/>
    </xf>
    <xf numFmtId="9" fontId="105" fillId="0" borderId="47" xfId="66" applyFont="1" applyBorder="1" applyAlignment="1" applyProtection="1">
      <alignment horizontal="center" vertical="center" wrapText="1"/>
      <protection hidden="1"/>
    </xf>
    <xf numFmtId="9" fontId="105" fillId="0" borderId="33" xfId="66" applyFont="1" applyBorder="1" applyAlignment="1" applyProtection="1">
      <alignment horizontal="center" vertical="center" wrapText="1"/>
      <protection hidden="1"/>
    </xf>
    <xf numFmtId="0" fontId="7" fillId="2" borderId="10" xfId="58"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hidden="1"/>
    </xf>
    <xf numFmtId="0" fontId="7" fillId="2" borderId="15" xfId="58" applyFont="1" applyFill="1" applyBorder="1" applyAlignment="1" applyProtection="1">
      <alignment horizontal="center" vertical="center" wrapText="1"/>
      <protection locked="0"/>
    </xf>
    <xf numFmtId="0" fontId="7" fillId="2" borderId="12" xfId="58" applyFont="1" applyFill="1" applyBorder="1" applyAlignment="1" applyProtection="1">
      <alignment horizontal="center" vertical="center" wrapText="1"/>
      <protection locked="0"/>
    </xf>
    <xf numFmtId="0" fontId="7" fillId="2" borderId="48" xfId="58" applyFont="1" applyFill="1" applyBorder="1" applyAlignment="1" applyProtection="1">
      <alignment horizontal="center" vertical="center" wrapText="1"/>
      <protection locked="0"/>
    </xf>
    <xf numFmtId="0" fontId="7" fillId="2" borderId="32" xfId="58" applyFont="1" applyFill="1" applyBorder="1" applyAlignment="1" applyProtection="1">
      <alignment horizontal="center" vertical="center" wrapText="1"/>
      <protection locked="0"/>
    </xf>
    <xf numFmtId="0" fontId="7" fillId="2" borderId="48" xfId="58" applyFont="1" applyFill="1" applyBorder="1" applyAlignment="1" applyProtection="1">
      <alignment horizontal="center" vertical="center" wrapText="1"/>
      <protection hidden="1"/>
    </xf>
    <xf numFmtId="0" fontId="7" fillId="2" borderId="32" xfId="58" applyFont="1" applyFill="1" applyBorder="1" applyAlignment="1" applyProtection="1">
      <alignment horizontal="center" vertical="center" wrapText="1"/>
      <protection hidden="1"/>
    </xf>
    <xf numFmtId="0" fontId="7" fillId="2" borderId="49" xfId="58" applyFont="1" applyFill="1" applyBorder="1" applyAlignment="1" applyProtection="1">
      <alignment horizontal="center" vertical="center" wrapText="1"/>
      <protection hidden="1"/>
    </xf>
    <xf numFmtId="0" fontId="0" fillId="36" borderId="50" xfId="0" applyFill="1" applyBorder="1" applyAlignment="1" applyProtection="1">
      <alignment horizontal="center"/>
      <protection/>
    </xf>
    <xf numFmtId="0" fontId="0" fillId="36" borderId="51" xfId="0" applyFill="1" applyBorder="1" applyAlignment="1" applyProtection="1">
      <alignment horizontal="center"/>
      <protection/>
    </xf>
    <xf numFmtId="0" fontId="0" fillId="36" borderId="25" xfId="0" applyFill="1" applyBorder="1" applyAlignment="1" applyProtection="1">
      <alignment horizontal="center"/>
      <protection/>
    </xf>
    <xf numFmtId="0" fontId="0" fillId="36" borderId="26" xfId="0" applyFill="1" applyBorder="1" applyAlignment="1" applyProtection="1">
      <alignment horizontal="center"/>
      <protection/>
    </xf>
    <xf numFmtId="0" fontId="0" fillId="36" borderId="52" xfId="0" applyFill="1" applyBorder="1" applyAlignment="1" applyProtection="1">
      <alignment horizontal="center"/>
      <protection/>
    </xf>
    <xf numFmtId="0" fontId="0" fillId="36" borderId="53" xfId="0" applyFill="1" applyBorder="1" applyAlignment="1" applyProtection="1">
      <alignment horizontal="center"/>
      <protection/>
    </xf>
    <xf numFmtId="0" fontId="7" fillId="46" borderId="17" xfId="0" applyFont="1" applyFill="1" applyBorder="1" applyAlignment="1" applyProtection="1">
      <alignment horizontal="center" vertical="center"/>
      <protection locked="0"/>
    </xf>
    <xf numFmtId="0" fontId="7" fillId="46" borderId="47" xfId="0" applyFont="1" applyFill="1" applyBorder="1" applyAlignment="1" applyProtection="1">
      <alignment horizontal="center" vertical="center"/>
      <protection locked="0"/>
    </xf>
    <xf numFmtId="0" fontId="7" fillId="46" borderId="33" xfId="0" applyFont="1" applyFill="1" applyBorder="1" applyAlignment="1" applyProtection="1">
      <alignment horizontal="center" vertical="center"/>
      <protection locked="0"/>
    </xf>
    <xf numFmtId="0" fontId="114" fillId="0" borderId="45" xfId="0" applyFont="1" applyFill="1" applyBorder="1" applyAlignment="1" applyProtection="1">
      <alignment horizontal="center" vertical="center" wrapText="1"/>
      <protection/>
    </xf>
    <xf numFmtId="0" fontId="114" fillId="0" borderId="54" xfId="0" applyFont="1" applyFill="1" applyBorder="1" applyAlignment="1" applyProtection="1">
      <alignment horizontal="center" vertical="center" wrapText="1"/>
      <protection/>
    </xf>
    <xf numFmtId="0" fontId="114" fillId="0" borderId="55" xfId="0" applyFont="1" applyFill="1" applyBorder="1" applyAlignment="1" applyProtection="1">
      <alignment horizontal="center" vertical="center" wrapText="1"/>
      <protection/>
    </xf>
    <xf numFmtId="0" fontId="114" fillId="0" borderId="45" xfId="0" applyFont="1" applyFill="1" applyBorder="1" applyAlignment="1" applyProtection="1">
      <alignment horizontal="center" vertical="center"/>
      <protection/>
    </xf>
    <xf numFmtId="0" fontId="114" fillId="0" borderId="54" xfId="0" applyFont="1" applyFill="1" applyBorder="1" applyAlignment="1" applyProtection="1">
      <alignment horizontal="center" vertical="center"/>
      <protection/>
    </xf>
    <xf numFmtId="0" fontId="114" fillId="0" borderId="55" xfId="0" applyFont="1" applyFill="1" applyBorder="1" applyAlignment="1" applyProtection="1">
      <alignment horizontal="center" vertical="center"/>
      <protection/>
    </xf>
    <xf numFmtId="0" fontId="114" fillId="36" borderId="45" xfId="0" applyFont="1" applyFill="1" applyBorder="1" applyAlignment="1" applyProtection="1">
      <alignment horizontal="center" vertical="center"/>
      <protection/>
    </xf>
    <xf numFmtId="0" fontId="114" fillId="36" borderId="54" xfId="0" applyFont="1" applyFill="1" applyBorder="1" applyAlignment="1" applyProtection="1">
      <alignment horizontal="center" vertical="center"/>
      <protection/>
    </xf>
    <xf numFmtId="0" fontId="114" fillId="36" borderId="55" xfId="0" applyFont="1" applyFill="1" applyBorder="1" applyAlignment="1" applyProtection="1">
      <alignment horizontal="center" vertical="center"/>
      <protection/>
    </xf>
    <xf numFmtId="9" fontId="105" fillId="36" borderId="17" xfId="66" applyFont="1" applyFill="1" applyBorder="1" applyAlignment="1" applyProtection="1">
      <alignment horizontal="center" vertical="center" wrapText="1"/>
      <protection hidden="1"/>
    </xf>
    <xf numFmtId="9" fontId="105" fillId="36" borderId="47" xfId="66" applyFont="1" applyFill="1" applyBorder="1" applyAlignment="1" applyProtection="1">
      <alignment horizontal="center" vertical="center" wrapText="1"/>
      <protection hidden="1"/>
    </xf>
    <xf numFmtId="9" fontId="105" fillId="36" borderId="33" xfId="66" applyFont="1" applyFill="1" applyBorder="1" applyAlignment="1" applyProtection="1">
      <alignment horizontal="center" vertical="center" wrapText="1"/>
      <protection hidden="1"/>
    </xf>
    <xf numFmtId="0" fontId="95" fillId="0" borderId="45" xfId="0" applyFont="1" applyBorder="1" applyAlignment="1" applyProtection="1">
      <alignment horizontal="center" vertical="center" wrapText="1"/>
      <protection locked="0"/>
    </xf>
    <xf numFmtId="0" fontId="95" fillId="0" borderId="54" xfId="0" applyFont="1" applyBorder="1" applyAlignment="1" applyProtection="1">
      <alignment horizontal="center" vertical="center" wrapText="1"/>
      <protection locked="0"/>
    </xf>
    <xf numFmtId="0" fontId="95" fillId="0" borderId="55" xfId="0" applyFont="1" applyBorder="1" applyAlignment="1" applyProtection="1">
      <alignment horizontal="center" vertical="center" wrapText="1"/>
      <protection locked="0"/>
    </xf>
    <xf numFmtId="0" fontId="8" fillId="36" borderId="10"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center" vertical="center" wrapText="1"/>
      <protection locked="0"/>
    </xf>
    <xf numFmtId="0" fontId="9" fillId="36" borderId="15" xfId="0" applyFont="1" applyFill="1" applyBorder="1" applyAlignment="1" applyProtection="1">
      <alignment horizontal="center" vertical="center" wrapText="1"/>
      <protection locked="0"/>
    </xf>
    <xf numFmtId="0" fontId="9" fillId="36" borderId="46" xfId="0" applyFont="1" applyFill="1" applyBorder="1" applyAlignment="1" applyProtection="1">
      <alignment horizontal="center" vertical="center" wrapText="1"/>
      <protection locked="0"/>
    </xf>
    <xf numFmtId="0" fontId="9" fillId="36" borderId="12" xfId="0" applyFont="1" applyFill="1" applyBorder="1" applyAlignment="1" applyProtection="1">
      <alignment horizontal="center" vertical="center" wrapText="1"/>
      <protection locked="0"/>
    </xf>
    <xf numFmtId="0" fontId="112" fillId="0" borderId="45" xfId="0" applyFont="1" applyBorder="1" applyAlignment="1" applyProtection="1">
      <alignment horizontal="center" vertical="center" wrapText="1"/>
      <protection/>
    </xf>
    <xf numFmtId="0" fontId="112" fillId="0" borderId="55" xfId="0" applyFont="1" applyBorder="1" applyAlignment="1" applyProtection="1">
      <alignment horizontal="center" vertical="center" wrapText="1"/>
      <protection/>
    </xf>
    <xf numFmtId="0" fontId="112" fillId="0" borderId="54" xfId="0" applyFont="1" applyBorder="1" applyAlignment="1" applyProtection="1">
      <alignment horizontal="center" vertical="center" wrapText="1"/>
      <protection/>
    </xf>
    <xf numFmtId="0" fontId="27" fillId="46" borderId="10" xfId="0" applyFont="1" applyFill="1" applyBorder="1" applyAlignment="1" applyProtection="1">
      <alignment horizontal="center" vertical="center" wrapText="1"/>
      <protection/>
    </xf>
    <xf numFmtId="0" fontId="27" fillId="8" borderId="10" xfId="0" applyFont="1" applyFill="1" applyBorder="1" applyAlignment="1" applyProtection="1">
      <alignment horizontal="center" vertical="center" wrapText="1"/>
      <protection/>
    </xf>
    <xf numFmtId="0" fontId="111" fillId="0" borderId="10" xfId="0" applyFont="1" applyFill="1" applyBorder="1" applyAlignment="1" applyProtection="1">
      <alignment horizontal="center"/>
      <protection/>
    </xf>
    <xf numFmtId="0" fontId="112" fillId="0" borderId="10" xfId="0" applyFont="1" applyFill="1" applyBorder="1" applyAlignment="1" applyProtection="1">
      <alignment horizontal="center" vertical="center" wrapText="1"/>
      <protection/>
    </xf>
    <xf numFmtId="0" fontId="112" fillId="36" borderId="17" xfId="0" applyFont="1" applyFill="1" applyBorder="1" applyAlignment="1" applyProtection="1">
      <alignment horizontal="center" vertical="center"/>
      <protection/>
    </xf>
    <xf numFmtId="0" fontId="112" fillId="36" borderId="47" xfId="0" applyFont="1" applyFill="1" applyBorder="1" applyAlignment="1" applyProtection="1">
      <alignment horizontal="center" vertical="center"/>
      <protection/>
    </xf>
    <xf numFmtId="0" fontId="112" fillId="36" borderId="33" xfId="0" applyFont="1" applyFill="1" applyBorder="1" applyAlignment="1" applyProtection="1">
      <alignment horizontal="center" vertical="center"/>
      <protection/>
    </xf>
    <xf numFmtId="0" fontId="112" fillId="36" borderId="10" xfId="0" applyFont="1" applyFill="1" applyBorder="1" applyAlignment="1" applyProtection="1">
      <alignment horizontal="center" vertical="center"/>
      <protection/>
    </xf>
    <xf numFmtId="1" fontId="5" fillId="0" borderId="17" xfId="67" applyNumberFormat="1" applyFont="1" applyFill="1" applyBorder="1" applyAlignment="1">
      <alignment horizontal="center" vertical="center" wrapText="1"/>
    </xf>
    <xf numFmtId="1" fontId="5" fillId="0" borderId="47" xfId="67" applyNumberFormat="1" applyFont="1" applyFill="1" applyBorder="1" applyAlignment="1">
      <alignment horizontal="center" vertical="center" wrapText="1"/>
    </xf>
    <xf numFmtId="1" fontId="5" fillId="0" borderId="56" xfId="67" applyNumberFormat="1" applyFont="1" applyFill="1" applyBorder="1" applyAlignment="1">
      <alignment horizontal="center" vertical="center" wrapText="1"/>
    </xf>
    <xf numFmtId="0" fontId="5" fillId="0" borderId="10" xfId="62" applyFont="1" applyBorder="1" applyAlignment="1">
      <alignment horizontal="left" vertical="center" wrapText="1"/>
      <protection/>
    </xf>
    <xf numFmtId="9" fontId="5" fillId="36" borderId="10" xfId="67" applyFont="1" applyFill="1" applyBorder="1" applyAlignment="1">
      <alignment horizontal="center" vertical="center"/>
    </xf>
    <xf numFmtId="0" fontId="5" fillId="36" borderId="10" xfId="67" applyNumberFormat="1" applyFont="1" applyFill="1" applyBorder="1" applyAlignment="1">
      <alignment horizontal="center" vertical="center" wrapText="1"/>
    </xf>
    <xf numFmtId="0" fontId="5" fillId="36" borderId="16" xfId="67" applyNumberFormat="1" applyFont="1" applyFill="1" applyBorder="1" applyAlignment="1">
      <alignment horizontal="center" vertical="center" wrapText="1"/>
    </xf>
    <xf numFmtId="0" fontId="5" fillId="0" borderId="10"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95" fillId="0" borderId="10" xfId="0" applyFont="1" applyBorder="1" applyAlignment="1" applyProtection="1">
      <alignment horizontal="center" vertical="center" wrapText="1"/>
      <protection locked="0"/>
    </xf>
    <xf numFmtId="0" fontId="7" fillId="33" borderId="25" xfId="62" applyFont="1" applyFill="1" applyBorder="1" applyAlignment="1" applyProtection="1">
      <alignment horizontal="center" vertical="center"/>
      <protection/>
    </xf>
    <xf numFmtId="0" fontId="7" fillId="33" borderId="0" xfId="62" applyFont="1" applyFill="1" applyBorder="1" applyAlignment="1" applyProtection="1">
      <alignment horizontal="center" vertical="center"/>
      <protection/>
    </xf>
    <xf numFmtId="0" fontId="7" fillId="33" borderId="26" xfId="62" applyFont="1" applyFill="1" applyBorder="1" applyAlignment="1" applyProtection="1">
      <alignment horizontal="center" vertical="center"/>
      <protection/>
    </xf>
    <xf numFmtId="0" fontId="95" fillId="0" borderId="57" xfId="62" applyFont="1" applyFill="1" applyBorder="1" applyAlignment="1">
      <alignment horizontal="center" vertical="center"/>
      <protection/>
    </xf>
    <xf numFmtId="0" fontId="95" fillId="0" borderId="32" xfId="62" applyFont="1" applyFill="1" applyBorder="1" applyAlignment="1">
      <alignment horizontal="center" vertical="center"/>
      <protection/>
    </xf>
    <xf numFmtId="0" fontId="95" fillId="0" borderId="58" xfId="62" applyFont="1" applyFill="1" applyBorder="1" applyAlignment="1">
      <alignment horizontal="center" vertical="center"/>
      <protection/>
    </xf>
    <xf numFmtId="0" fontId="115" fillId="8" borderId="13" xfId="62" applyFont="1" applyFill="1" applyBorder="1" applyAlignment="1">
      <alignment horizontal="center" vertical="center"/>
      <protection/>
    </xf>
    <xf numFmtId="0" fontId="115" fillId="8" borderId="10" xfId="62" applyFont="1" applyFill="1" applyBorder="1" applyAlignment="1">
      <alignment horizontal="center" vertical="center"/>
      <protection/>
    </xf>
    <xf numFmtId="0" fontId="115" fillId="8" borderId="16" xfId="62" applyFont="1" applyFill="1" applyBorder="1" applyAlignment="1">
      <alignment horizontal="center" vertical="center"/>
      <protection/>
    </xf>
    <xf numFmtId="0" fontId="91" fillId="0" borderId="10" xfId="0" applyFont="1" applyBorder="1" applyAlignment="1" applyProtection="1">
      <alignment horizontal="center"/>
      <protection locked="0"/>
    </xf>
    <xf numFmtId="0" fontId="95" fillId="0" borderId="10" xfId="0" applyFont="1" applyFill="1" applyBorder="1" applyAlignment="1" applyProtection="1">
      <alignment horizontal="center" vertical="center" wrapText="1"/>
      <protection locked="0"/>
    </xf>
    <xf numFmtId="0" fontId="5" fillId="0" borderId="10"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36" borderId="10" xfId="62" applyFont="1" applyFill="1" applyBorder="1" applyAlignment="1">
      <alignment horizontal="center" vertical="center" wrapText="1"/>
      <protection/>
    </xf>
    <xf numFmtId="0" fontId="5" fillId="36" borderId="10" xfId="62" applyFont="1" applyFill="1" applyBorder="1" applyAlignment="1">
      <alignment horizontal="center" vertical="center"/>
      <protection/>
    </xf>
    <xf numFmtId="0" fontId="5" fillId="36" borderId="16" xfId="62" applyFont="1" applyFill="1" applyBorder="1" applyAlignment="1">
      <alignment horizontal="center" vertical="center"/>
      <protection/>
    </xf>
    <xf numFmtId="0" fontId="4" fillId="35" borderId="10" xfId="62" applyFont="1" applyFill="1" applyBorder="1" applyAlignment="1">
      <alignment horizontal="center" vertical="center" wrapText="1"/>
      <protection/>
    </xf>
    <xf numFmtId="0" fontId="5" fillId="36" borderId="17" xfId="62" applyFont="1" applyFill="1" applyBorder="1" applyAlignment="1">
      <alignment horizontal="center" vertical="center" wrapText="1"/>
      <protection/>
    </xf>
    <xf numFmtId="0" fontId="5" fillId="36" borderId="47" xfId="62" applyFont="1" applyFill="1" applyBorder="1" applyAlignment="1">
      <alignment horizontal="center" vertical="center" wrapText="1"/>
      <protection/>
    </xf>
    <xf numFmtId="0" fontId="5" fillId="36" borderId="56" xfId="62" applyFont="1" applyFill="1" applyBorder="1" applyAlignment="1">
      <alignment horizontal="center" vertical="center" wrapText="1"/>
      <protection/>
    </xf>
    <xf numFmtId="1" fontId="5" fillId="36" borderId="10" xfId="53" applyNumberFormat="1" applyFont="1" applyFill="1" applyBorder="1" applyAlignment="1">
      <alignment horizontal="center" vertical="center" wrapText="1"/>
    </xf>
    <xf numFmtId="1" fontId="5" fillId="36" borderId="16" xfId="53" applyNumberFormat="1"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11" fillId="33" borderId="10" xfId="62" applyFont="1" applyFill="1" applyBorder="1" applyAlignment="1">
      <alignment horizontal="center" vertical="center"/>
      <protection/>
    </xf>
    <xf numFmtId="0" fontId="11" fillId="33" borderId="16" xfId="62" applyFont="1" applyFill="1" applyBorder="1" applyAlignment="1">
      <alignment horizontal="center" vertical="center"/>
      <protection/>
    </xf>
    <xf numFmtId="0" fontId="5" fillId="0" borderId="17" xfId="62" applyFont="1" applyFill="1" applyBorder="1" applyAlignment="1">
      <alignment horizontal="center" vertical="center" wrapText="1"/>
      <protection/>
    </xf>
    <xf numFmtId="0" fontId="5" fillId="0" borderId="47" xfId="62" applyFont="1" applyFill="1" applyBorder="1" applyAlignment="1">
      <alignment horizontal="center" vertical="center" wrapText="1"/>
      <protection/>
    </xf>
    <xf numFmtId="0" fontId="5" fillId="0" borderId="33" xfId="62" applyFont="1" applyFill="1" applyBorder="1" applyAlignment="1">
      <alignment horizontal="center" vertical="center" wrapText="1"/>
      <protection/>
    </xf>
    <xf numFmtId="0" fontId="5" fillId="0" borderId="56" xfId="62" applyFont="1" applyFill="1" applyBorder="1" applyAlignment="1">
      <alignment horizontal="center" vertical="center" wrapText="1"/>
      <protection/>
    </xf>
    <xf numFmtId="49" fontId="5" fillId="33" borderId="10" xfId="62" applyNumberFormat="1" applyFont="1" applyFill="1" applyBorder="1" applyAlignment="1">
      <alignment horizontal="center" vertical="center"/>
      <protection/>
    </xf>
    <xf numFmtId="0" fontId="5" fillId="33" borderId="17" xfId="62" applyFont="1" applyFill="1" applyBorder="1" applyAlignment="1">
      <alignment horizontal="justify" vertical="center" wrapText="1"/>
      <protection/>
    </xf>
    <xf numFmtId="0" fontId="5" fillId="33" borderId="47" xfId="62" applyFont="1" applyFill="1" applyBorder="1" applyAlignment="1">
      <alignment horizontal="justify" vertical="center" wrapText="1"/>
      <protection/>
    </xf>
    <xf numFmtId="0" fontId="5" fillId="33" borderId="56" xfId="62" applyFont="1" applyFill="1" applyBorder="1" applyAlignment="1">
      <alignment horizontal="justify" vertical="center" wrapText="1"/>
      <protection/>
    </xf>
    <xf numFmtId="17" fontId="5" fillId="33" borderId="17" xfId="62" applyNumberFormat="1" applyFont="1" applyFill="1" applyBorder="1" applyAlignment="1">
      <alignment horizontal="center" vertical="center" wrapText="1"/>
      <protection/>
    </xf>
    <xf numFmtId="17" fontId="5" fillId="33" borderId="47" xfId="62" applyNumberFormat="1" applyFont="1" applyFill="1" applyBorder="1" applyAlignment="1">
      <alignment horizontal="center" vertical="center" wrapText="1"/>
      <protection/>
    </xf>
    <xf numFmtId="17" fontId="5" fillId="33" borderId="33" xfId="62" applyNumberFormat="1" applyFont="1" applyFill="1" applyBorder="1" applyAlignment="1">
      <alignment horizontal="center" vertical="center" wrapText="1"/>
      <protection/>
    </xf>
    <xf numFmtId="10" fontId="99" fillId="33" borderId="59" xfId="66" applyNumberFormat="1" applyFont="1" applyFill="1" applyBorder="1" applyAlignment="1">
      <alignment horizontal="center" vertical="center"/>
    </xf>
    <xf numFmtId="10" fontId="99" fillId="33" borderId="60" xfId="66" applyNumberFormat="1" applyFont="1" applyFill="1" applyBorder="1" applyAlignment="1">
      <alignment horizontal="center" vertical="center"/>
    </xf>
    <xf numFmtId="10" fontId="99" fillId="33" borderId="61" xfId="66" applyNumberFormat="1" applyFont="1" applyFill="1" applyBorder="1" applyAlignment="1">
      <alignment horizontal="center" vertical="center"/>
    </xf>
    <xf numFmtId="3" fontId="99" fillId="36" borderId="15" xfId="67" applyNumberFormat="1" applyFont="1" applyFill="1" applyBorder="1" applyAlignment="1">
      <alignment horizontal="center" vertical="center"/>
    </xf>
    <xf numFmtId="3" fontId="99" fillId="36" borderId="46" xfId="67" applyNumberFormat="1" applyFont="1" applyFill="1" applyBorder="1" applyAlignment="1">
      <alignment horizontal="center" vertical="center"/>
    </xf>
    <xf numFmtId="3" fontId="99" fillId="36" borderId="12" xfId="67" applyNumberFormat="1" applyFont="1" applyFill="1" applyBorder="1" applyAlignment="1">
      <alignment horizontal="center" vertical="center"/>
    </xf>
    <xf numFmtId="3" fontId="116" fillId="36" borderId="15" xfId="67" applyNumberFormat="1" applyFont="1" applyFill="1" applyBorder="1" applyAlignment="1">
      <alignment horizontal="center" vertical="center"/>
    </xf>
    <xf numFmtId="3" fontId="116" fillId="36" borderId="46" xfId="67" applyNumberFormat="1" applyFont="1" applyFill="1" applyBorder="1" applyAlignment="1">
      <alignment horizontal="center" vertical="center"/>
    </xf>
    <xf numFmtId="3" fontId="116" fillId="36" borderId="12" xfId="67" applyNumberFormat="1" applyFont="1" applyFill="1" applyBorder="1" applyAlignment="1">
      <alignment horizontal="center" vertical="center"/>
    </xf>
    <xf numFmtId="0" fontId="5" fillId="33" borderId="48" xfId="62" applyFont="1" applyFill="1" applyBorder="1" applyAlignment="1">
      <alignment horizontal="center" vertical="center"/>
      <protection/>
    </xf>
    <xf numFmtId="0" fontId="5" fillId="33" borderId="32" xfId="62" applyFont="1" applyFill="1" applyBorder="1" applyAlignment="1">
      <alignment horizontal="center" vertical="center"/>
      <protection/>
    </xf>
    <xf numFmtId="0" fontId="5" fillId="33" borderId="49" xfId="62" applyFont="1" applyFill="1" applyBorder="1" applyAlignment="1">
      <alignment horizontal="center" vertical="center"/>
      <protection/>
    </xf>
    <xf numFmtId="9" fontId="5" fillId="0" borderId="48" xfId="67" applyFont="1" applyFill="1" applyBorder="1" applyAlignment="1">
      <alignment vertical="center" wrapText="1"/>
    </xf>
    <xf numFmtId="9" fontId="5" fillId="0" borderId="32" xfId="67" applyFont="1" applyFill="1" applyBorder="1" applyAlignment="1">
      <alignment vertical="center" wrapText="1"/>
    </xf>
    <xf numFmtId="9" fontId="5" fillId="0" borderId="58" xfId="67" applyFont="1" applyFill="1" applyBorder="1" applyAlignment="1">
      <alignment vertical="center" wrapText="1"/>
    </xf>
    <xf numFmtId="0" fontId="4" fillId="35" borderId="13" xfId="62" applyFont="1" applyFill="1" applyBorder="1" applyAlignment="1">
      <alignment horizontal="left" vertical="center" wrapText="1"/>
      <protection/>
    </xf>
    <xf numFmtId="0" fontId="4" fillId="35" borderId="10" xfId="62" applyFont="1" applyFill="1" applyBorder="1" applyAlignment="1">
      <alignment horizontal="center" vertical="center"/>
      <protection/>
    </xf>
    <xf numFmtId="9" fontId="4" fillId="35" borderId="10" xfId="67" applyFont="1" applyFill="1" applyBorder="1" applyAlignment="1">
      <alignment horizontal="center" vertical="center"/>
    </xf>
    <xf numFmtId="9" fontId="4" fillId="35" borderId="16" xfId="67" applyFont="1" applyFill="1" applyBorder="1" applyAlignment="1">
      <alignment horizontal="center" vertical="center"/>
    </xf>
    <xf numFmtId="0" fontId="5" fillId="36" borderId="10" xfId="62" applyFont="1" applyFill="1" applyBorder="1" applyAlignment="1">
      <alignment horizontal="center" wrapText="1"/>
      <protection/>
    </xf>
    <xf numFmtId="0" fontId="4" fillId="36" borderId="10" xfId="62" applyFont="1" applyFill="1" applyBorder="1" applyAlignment="1">
      <alignment horizontal="center" wrapText="1"/>
      <protection/>
    </xf>
    <xf numFmtId="0" fontId="4" fillId="36" borderId="10" xfId="62" applyFont="1" applyFill="1" applyBorder="1" applyAlignment="1">
      <alignment horizontal="center" vertical="center" wrapText="1"/>
      <protection/>
    </xf>
    <xf numFmtId="0" fontId="4" fillId="36" borderId="16" xfId="62" applyFont="1" applyFill="1" applyBorder="1" applyAlignment="1">
      <alignment horizontal="center" vertical="center" wrapText="1"/>
      <protection/>
    </xf>
    <xf numFmtId="10" fontId="99" fillId="33" borderId="15" xfId="66" applyNumberFormat="1" applyFont="1" applyFill="1" applyBorder="1" applyAlignment="1">
      <alignment horizontal="center" vertical="center"/>
    </xf>
    <xf numFmtId="10" fontId="99" fillId="33" borderId="46" xfId="66" applyNumberFormat="1" applyFont="1" applyFill="1" applyBorder="1" applyAlignment="1">
      <alignment horizontal="center" vertical="center"/>
    </xf>
    <xf numFmtId="10" fontId="99" fillId="33" borderId="12" xfId="66" applyNumberFormat="1" applyFont="1" applyFill="1" applyBorder="1" applyAlignment="1">
      <alignment horizontal="center" vertical="center"/>
    </xf>
    <xf numFmtId="0" fontId="4" fillId="8" borderId="13" xfId="62" applyFont="1" applyFill="1" applyBorder="1" applyAlignment="1">
      <alignment horizontal="center" vertical="center"/>
      <protection/>
    </xf>
    <xf numFmtId="0" fontId="4" fillId="8" borderId="10" xfId="62" applyFont="1" applyFill="1" applyBorder="1" applyAlignment="1">
      <alignment horizontal="center" vertical="center"/>
      <protection/>
    </xf>
    <xf numFmtId="0" fontId="4" fillId="8" borderId="16" xfId="62" applyFont="1" applyFill="1" applyBorder="1" applyAlignment="1">
      <alignment horizontal="center" vertical="center"/>
      <protection/>
    </xf>
    <xf numFmtId="0" fontId="5" fillId="33" borderId="10" xfId="62" applyFont="1" applyFill="1" applyBorder="1" applyAlignment="1" applyProtection="1">
      <alignment horizontal="center" vertical="center"/>
      <protection locked="0"/>
    </xf>
    <xf numFmtId="0" fontId="5" fillId="33" borderId="16" xfId="62" applyFont="1" applyFill="1" applyBorder="1" applyAlignment="1" applyProtection="1">
      <alignment horizontal="center" vertical="center"/>
      <protection locked="0"/>
    </xf>
    <xf numFmtId="0" fontId="93" fillId="33" borderId="10" xfId="62" applyFont="1" applyFill="1" applyBorder="1" applyAlignment="1" applyProtection="1">
      <alignment horizontal="left" vertical="center" wrapText="1"/>
      <protection locked="0"/>
    </xf>
    <xf numFmtId="0" fontId="93" fillId="33" borderId="16" xfId="62" applyFont="1" applyFill="1" applyBorder="1" applyAlignment="1" applyProtection="1">
      <alignment horizontal="left" vertical="center" wrapText="1"/>
      <protection locked="0"/>
    </xf>
    <xf numFmtId="0" fontId="5" fillId="33" borderId="10" xfId="62" applyFont="1" applyFill="1" applyBorder="1" applyAlignment="1" applyProtection="1">
      <alignment horizontal="center" vertical="center" wrapText="1"/>
      <protection locked="0"/>
    </xf>
    <xf numFmtId="0" fontId="4" fillId="35" borderId="10" xfId="62" applyFont="1" applyFill="1" applyBorder="1" applyAlignment="1" applyProtection="1">
      <alignment horizontal="left" vertical="center" wrapText="1"/>
      <protection locked="0"/>
    </xf>
    <xf numFmtId="0" fontId="4" fillId="35" borderId="36" xfId="62" applyFont="1" applyFill="1" applyBorder="1" applyAlignment="1" applyProtection="1">
      <alignment horizontal="left" vertical="center" wrapText="1"/>
      <protection locked="0"/>
    </xf>
    <xf numFmtId="0" fontId="5" fillId="33" borderId="16" xfId="62" applyFont="1" applyFill="1" applyBorder="1" applyAlignment="1" applyProtection="1">
      <alignment horizontal="center" vertical="center" wrapText="1"/>
      <protection locked="0"/>
    </xf>
    <xf numFmtId="0" fontId="5" fillId="33" borderId="36" xfId="62" applyFont="1" applyFill="1" applyBorder="1" applyAlignment="1" applyProtection="1">
      <alignment horizontal="center" vertical="center" wrapText="1"/>
      <protection locked="0"/>
    </xf>
    <xf numFmtId="0" fontId="5" fillId="33" borderId="37" xfId="62" applyFont="1" applyFill="1" applyBorder="1" applyAlignment="1" applyProtection="1">
      <alignment horizontal="center" vertical="center" wrapText="1"/>
      <protection locked="0"/>
    </xf>
    <xf numFmtId="0" fontId="93" fillId="36" borderId="10" xfId="0" applyFont="1" applyFill="1" applyBorder="1" applyAlignment="1">
      <alignment horizontal="center" vertical="center"/>
    </xf>
    <xf numFmtId="0" fontId="93" fillId="36" borderId="16" xfId="0" applyFont="1" applyFill="1" applyBorder="1" applyAlignment="1">
      <alignment horizontal="center" vertical="center"/>
    </xf>
    <xf numFmtId="0" fontId="4" fillId="35" borderId="10" xfId="62" applyFont="1" applyFill="1" applyBorder="1" applyAlignment="1" applyProtection="1">
      <alignment horizontal="center" vertical="center" wrapText="1"/>
      <protection locked="0"/>
    </xf>
    <xf numFmtId="0" fontId="4" fillId="35" borderId="16" xfId="62" applyFont="1" applyFill="1" applyBorder="1" applyAlignment="1" applyProtection="1">
      <alignment horizontal="center" vertical="center" wrapText="1"/>
      <protection locked="0"/>
    </xf>
    <xf numFmtId="0" fontId="4" fillId="35" borderId="10" xfId="62" applyFont="1" applyFill="1" applyBorder="1" applyAlignment="1" applyProtection="1">
      <alignment horizontal="justify" vertical="center" wrapText="1"/>
      <protection locked="0"/>
    </xf>
    <xf numFmtId="0" fontId="4" fillId="35" borderId="10" xfId="62" applyFont="1" applyFill="1" applyBorder="1" applyAlignment="1">
      <alignment horizontal="justify" vertical="center"/>
      <protection/>
    </xf>
    <xf numFmtId="0" fontId="4" fillId="35" borderId="13" xfId="62" applyFont="1" applyFill="1" applyBorder="1" applyAlignment="1">
      <alignment horizontal="justify" vertical="center" wrapText="1"/>
      <protection/>
    </xf>
    <xf numFmtId="0" fontId="93" fillId="0" borderId="10" xfId="62" applyFont="1" applyFill="1" applyBorder="1" applyAlignment="1" applyProtection="1">
      <alignment horizontal="center" vertical="center" wrapText="1"/>
      <protection locked="0"/>
    </xf>
    <xf numFmtId="0" fontId="93" fillId="0" borderId="16" xfId="62" applyFont="1" applyFill="1" applyBorder="1" applyAlignment="1" applyProtection="1">
      <alignment horizontal="center" vertical="center" wrapText="1"/>
      <protection locked="0"/>
    </xf>
    <xf numFmtId="0" fontId="95" fillId="36" borderId="10" xfId="0" applyFont="1" applyFill="1" applyBorder="1" applyAlignment="1" applyProtection="1">
      <alignment horizontal="center" vertical="center" wrapText="1"/>
      <protection locked="0"/>
    </xf>
    <xf numFmtId="0" fontId="115" fillId="0" borderId="13" xfId="62" applyFont="1" applyFill="1" applyBorder="1" applyAlignment="1">
      <alignment horizontal="center" vertical="center"/>
      <protection/>
    </xf>
    <xf numFmtId="0" fontId="115" fillId="0" borderId="10" xfId="62" applyFont="1" applyFill="1" applyBorder="1" applyAlignment="1">
      <alignment horizontal="center" vertical="center"/>
      <protection/>
    </xf>
    <xf numFmtId="0" fontId="115" fillId="0" borderId="16" xfId="62" applyFont="1" applyFill="1" applyBorder="1" applyAlignment="1">
      <alignment horizontal="center" vertical="center"/>
      <protection/>
    </xf>
    <xf numFmtId="0" fontId="91" fillId="0" borderId="62" xfId="0" applyFont="1" applyBorder="1" applyAlignment="1" applyProtection="1">
      <alignment horizontal="center"/>
      <protection locked="0"/>
    </xf>
    <xf numFmtId="0" fontId="91" fillId="0" borderId="24" xfId="0" applyFont="1" applyBorder="1" applyAlignment="1" applyProtection="1">
      <alignment horizontal="center"/>
      <protection locked="0"/>
    </xf>
    <xf numFmtId="0" fontId="91" fillId="0" borderId="63" xfId="0" applyFont="1" applyBorder="1" applyAlignment="1" applyProtection="1">
      <alignment horizontal="center"/>
      <protection locked="0"/>
    </xf>
    <xf numFmtId="0" fontId="92" fillId="0" borderId="45" xfId="0" applyFont="1" applyFill="1" applyBorder="1" applyAlignment="1" applyProtection="1">
      <alignment horizontal="center" vertical="center" wrapText="1"/>
      <protection locked="0"/>
    </xf>
    <xf numFmtId="0" fontId="92" fillId="0" borderId="54" xfId="0" applyFont="1" applyFill="1" applyBorder="1" applyAlignment="1" applyProtection="1">
      <alignment horizontal="center" vertical="center" wrapText="1"/>
      <protection locked="0"/>
    </xf>
    <xf numFmtId="0" fontId="92" fillId="0" borderId="55" xfId="0" applyFont="1" applyFill="1" applyBorder="1" applyAlignment="1" applyProtection="1">
      <alignment horizontal="center" vertical="center" wrapText="1"/>
      <protection locked="0"/>
    </xf>
    <xf numFmtId="0" fontId="92" fillId="0" borderId="45" xfId="0" applyFont="1" applyBorder="1" applyAlignment="1" applyProtection="1">
      <alignment horizontal="center" vertical="center" wrapText="1"/>
      <protection locked="0"/>
    </xf>
    <xf numFmtId="0" fontId="92" fillId="0" borderId="54" xfId="0" applyFont="1" applyBorder="1" applyAlignment="1" applyProtection="1">
      <alignment horizontal="center" vertical="center" wrapText="1"/>
      <protection locked="0"/>
    </xf>
    <xf numFmtId="0" fontId="92" fillId="0" borderId="55" xfId="0" applyFont="1" applyBorder="1" applyAlignment="1" applyProtection="1">
      <alignment horizontal="center" vertical="center" wrapText="1"/>
      <protection locked="0"/>
    </xf>
    <xf numFmtId="0" fontId="90" fillId="36" borderId="45" xfId="0" applyFont="1" applyFill="1" applyBorder="1" applyAlignment="1">
      <alignment horizontal="center" vertical="center"/>
    </xf>
    <xf numFmtId="0" fontId="90" fillId="36" borderId="54" xfId="0" applyFont="1" applyFill="1" applyBorder="1" applyAlignment="1">
      <alignment horizontal="center" vertical="center"/>
    </xf>
    <xf numFmtId="0" fontId="90" fillId="36" borderId="55" xfId="0" applyFont="1" applyFill="1" applyBorder="1" applyAlignment="1">
      <alignment horizontal="center" vertical="center"/>
    </xf>
    <xf numFmtId="0" fontId="92" fillId="0" borderId="43" xfId="0" applyFont="1" applyBorder="1" applyAlignment="1" applyProtection="1">
      <alignment horizontal="center" vertical="center" wrapText="1"/>
      <protection/>
    </xf>
    <xf numFmtId="0" fontId="92" fillId="0" borderId="42" xfId="0" applyFont="1" applyBorder="1" applyAlignment="1" applyProtection="1">
      <alignment horizontal="center" vertical="center" wrapText="1"/>
      <protection/>
    </xf>
    <xf numFmtId="0" fontId="92" fillId="36" borderId="43" xfId="0" applyFont="1" applyFill="1" applyBorder="1" applyAlignment="1" applyProtection="1">
      <alignment horizontal="left" vertical="center" wrapText="1"/>
      <protection/>
    </xf>
    <xf numFmtId="0" fontId="92" fillId="36" borderId="41" xfId="0" applyFont="1" applyFill="1" applyBorder="1" applyAlignment="1" applyProtection="1">
      <alignment horizontal="left" vertical="center" wrapText="1"/>
      <protection/>
    </xf>
    <xf numFmtId="0" fontId="92" fillId="36" borderId="42" xfId="0" applyFont="1" applyFill="1" applyBorder="1" applyAlignment="1" applyProtection="1">
      <alignment horizontal="left" vertical="center" wrapText="1"/>
      <protection/>
    </xf>
    <xf numFmtId="0" fontId="106" fillId="36" borderId="43" xfId="0" applyFont="1" applyFill="1" applyBorder="1" applyAlignment="1" applyProtection="1">
      <alignment horizontal="left" vertical="center" wrapText="1"/>
      <protection/>
    </xf>
    <xf numFmtId="0" fontId="106" fillId="36" borderId="41" xfId="0" applyFont="1" applyFill="1" applyBorder="1" applyAlignment="1" applyProtection="1">
      <alignment horizontal="left" vertical="center" wrapText="1"/>
      <protection/>
    </xf>
    <xf numFmtId="0" fontId="106" fillId="36" borderId="42" xfId="0" applyFont="1" applyFill="1" applyBorder="1" applyAlignment="1" applyProtection="1">
      <alignment horizontal="left" vertical="center" wrapText="1"/>
      <protection/>
    </xf>
    <xf numFmtId="0" fontId="23" fillId="47" borderId="10" xfId="62" applyFont="1" applyFill="1" applyBorder="1" applyAlignment="1">
      <alignment horizontal="center" vertical="center"/>
      <protection/>
    </xf>
    <xf numFmtId="0" fontId="22" fillId="48" borderId="39" xfId="0" applyFont="1" applyFill="1" applyBorder="1" applyAlignment="1">
      <alignment horizontal="center"/>
    </xf>
    <xf numFmtId="0" fontId="22" fillId="48" borderId="64" xfId="0" applyFont="1" applyFill="1" applyBorder="1" applyAlignment="1">
      <alignment horizontal="center"/>
    </xf>
    <xf numFmtId="9" fontId="17" fillId="33" borderId="40" xfId="66" applyFont="1" applyFill="1" applyBorder="1" applyAlignment="1">
      <alignment horizontal="center" vertical="center"/>
    </xf>
    <xf numFmtId="9" fontId="17" fillId="33" borderId="46" xfId="66" applyFont="1" applyFill="1" applyBorder="1" applyAlignment="1">
      <alignment horizontal="center" vertical="center"/>
    </xf>
    <xf numFmtId="0" fontId="17" fillId="43" borderId="65" xfId="0" applyFont="1" applyFill="1" applyBorder="1" applyAlignment="1">
      <alignment horizontal="center" vertical="center"/>
    </xf>
    <xf numFmtId="0" fontId="17" fillId="43" borderId="66" xfId="0" applyFont="1" applyFill="1" applyBorder="1" applyAlignment="1">
      <alignment horizontal="center" vertical="center"/>
    </xf>
    <xf numFmtId="9" fontId="17" fillId="33" borderId="38" xfId="66" applyFont="1" applyFill="1" applyBorder="1" applyAlignment="1">
      <alignment horizontal="center" vertical="center"/>
    </xf>
    <xf numFmtId="0" fontId="17" fillId="45" borderId="39" xfId="0" applyFont="1" applyFill="1" applyBorder="1" applyAlignment="1">
      <alignment horizontal="center" vertical="center" wrapText="1"/>
    </xf>
    <xf numFmtId="0" fontId="17" fillId="45" borderId="67" xfId="0" applyFont="1" applyFill="1" applyBorder="1" applyAlignment="1">
      <alignment horizontal="center" vertical="center" wrapText="1"/>
    </xf>
    <xf numFmtId="9" fontId="17" fillId="45" borderId="39" xfId="66" applyFont="1" applyFill="1" applyBorder="1" applyAlignment="1">
      <alignment horizontal="center" vertical="center" wrapText="1"/>
    </xf>
    <xf numFmtId="9" fontId="17" fillId="45" borderId="67" xfId="66" applyFont="1" applyFill="1" applyBorder="1" applyAlignment="1">
      <alignment horizontal="center" vertical="center" wrapText="1"/>
    </xf>
    <xf numFmtId="0" fontId="17" fillId="43" borderId="68" xfId="0" applyFont="1" applyFill="1" applyBorder="1" applyAlignment="1">
      <alignment horizontal="center" vertical="center"/>
    </xf>
    <xf numFmtId="0" fontId="4" fillId="35" borderId="10" xfId="62" applyFont="1" applyFill="1" applyBorder="1" applyAlignment="1">
      <alignment horizontal="justify" vertical="center" wrapText="1"/>
      <protection/>
    </xf>
    <xf numFmtId="0" fontId="5" fillId="36" borderId="33" xfId="62" applyFont="1" applyFill="1" applyBorder="1" applyAlignment="1">
      <alignment horizontal="center" vertical="center" wrapText="1"/>
      <protection/>
    </xf>
    <xf numFmtId="0" fontId="4" fillId="35" borderId="10" xfId="62" applyFont="1" applyFill="1" applyBorder="1" applyAlignment="1">
      <alignment horizontal="left" vertical="center" wrapText="1"/>
      <protection/>
    </xf>
    <xf numFmtId="0" fontId="5" fillId="33" borderId="16" xfId="62" applyFont="1" applyFill="1" applyBorder="1" applyAlignment="1">
      <alignment horizontal="center" vertical="center" wrapText="1"/>
      <protection/>
    </xf>
    <xf numFmtId="0" fontId="5" fillId="36" borderId="10" xfId="62" applyFont="1" applyFill="1" applyBorder="1" applyAlignment="1">
      <alignment horizontal="left" vertical="center" wrapText="1"/>
      <protection/>
    </xf>
    <xf numFmtId="0" fontId="5" fillId="36" borderId="16" xfId="62" applyFont="1" applyFill="1" applyBorder="1" applyAlignment="1">
      <alignment horizontal="left" vertical="center" wrapText="1"/>
      <protection/>
    </xf>
    <xf numFmtId="3" fontId="116" fillId="33" borderId="15" xfId="67" applyNumberFormat="1" applyFont="1" applyFill="1" applyBorder="1" applyAlignment="1">
      <alignment horizontal="center" vertical="center"/>
    </xf>
    <xf numFmtId="3" fontId="116" fillId="33" borderId="46" xfId="67" applyNumberFormat="1" applyFont="1" applyFill="1" applyBorder="1" applyAlignment="1">
      <alignment horizontal="center" vertical="center"/>
    </xf>
    <xf numFmtId="3" fontId="116" fillId="33" borderId="12" xfId="67" applyNumberFormat="1" applyFont="1" applyFill="1" applyBorder="1" applyAlignment="1">
      <alignment horizontal="center" vertical="center"/>
    </xf>
    <xf numFmtId="1" fontId="5" fillId="36" borderId="17" xfId="67" applyNumberFormat="1" applyFont="1" applyFill="1" applyBorder="1" applyAlignment="1">
      <alignment horizontal="center" vertical="center" wrapText="1"/>
    </xf>
    <xf numFmtId="1" fontId="5" fillId="36" borderId="47" xfId="67" applyNumberFormat="1" applyFont="1" applyFill="1" applyBorder="1" applyAlignment="1">
      <alignment horizontal="center" vertical="center" wrapText="1"/>
    </xf>
    <xf numFmtId="1" fontId="5" fillId="36" borderId="56" xfId="67" applyNumberFormat="1" applyFont="1" applyFill="1" applyBorder="1" applyAlignment="1">
      <alignment horizontal="center" vertical="center" wrapText="1"/>
    </xf>
    <xf numFmtId="0" fontId="99" fillId="36" borderId="15" xfId="51" applyNumberFormat="1" applyFont="1" applyFill="1" applyBorder="1" applyAlignment="1">
      <alignment horizontal="center" vertical="center"/>
    </xf>
    <xf numFmtId="0" fontId="99" fillId="36" borderId="46" xfId="51" applyNumberFormat="1" applyFont="1" applyFill="1" applyBorder="1" applyAlignment="1">
      <alignment horizontal="center" vertical="center"/>
    </xf>
    <xf numFmtId="0" fontId="99" fillId="36" borderId="12" xfId="51" applyNumberFormat="1" applyFont="1" applyFill="1" applyBorder="1" applyAlignment="1">
      <alignment horizontal="center" vertical="center"/>
    </xf>
    <xf numFmtId="3" fontId="99" fillId="33" borderId="15" xfId="67" applyNumberFormat="1" applyFont="1" applyFill="1" applyBorder="1" applyAlignment="1">
      <alignment horizontal="center" vertical="center"/>
    </xf>
    <xf numFmtId="3" fontId="99" fillId="33" borderId="46" xfId="67" applyNumberFormat="1" applyFont="1" applyFill="1" applyBorder="1" applyAlignment="1">
      <alignment horizontal="center" vertical="center"/>
    </xf>
    <xf numFmtId="3" fontId="99" fillId="33" borderId="12" xfId="67" applyNumberFormat="1" applyFont="1" applyFill="1" applyBorder="1" applyAlignment="1">
      <alignment horizontal="center" vertical="center"/>
    </xf>
    <xf numFmtId="9" fontId="5" fillId="33" borderId="48" xfId="67" applyFont="1" applyFill="1" applyBorder="1" applyAlignment="1">
      <alignment vertical="center" wrapText="1"/>
    </xf>
    <xf numFmtId="9" fontId="5" fillId="33" borderId="32" xfId="67" applyFont="1" applyFill="1" applyBorder="1" applyAlignment="1">
      <alignment vertical="center" wrapText="1"/>
    </xf>
    <xf numFmtId="9" fontId="5" fillId="33" borderId="58" xfId="67" applyFont="1" applyFill="1" applyBorder="1" applyAlignment="1">
      <alignment vertical="center" wrapText="1"/>
    </xf>
    <xf numFmtId="0" fontId="93" fillId="36" borderId="17" xfId="0" applyFont="1" applyFill="1" applyBorder="1" applyAlignment="1">
      <alignment horizontal="center" vertical="center" wrapText="1"/>
    </xf>
    <xf numFmtId="0" fontId="93" fillId="36" borderId="47" xfId="0" applyFont="1" applyFill="1" applyBorder="1" applyAlignment="1">
      <alignment horizontal="center" vertical="center" wrapText="1"/>
    </xf>
    <xf numFmtId="0" fontId="93" fillId="36" borderId="56" xfId="0" applyFont="1" applyFill="1" applyBorder="1" applyAlignment="1">
      <alignment horizontal="center" vertical="center" wrapText="1"/>
    </xf>
    <xf numFmtId="0" fontId="115" fillId="0" borderId="10" xfId="62" applyFont="1" applyFill="1" applyBorder="1" applyAlignment="1" applyProtection="1">
      <alignment horizontal="center" vertical="center" wrapText="1"/>
      <protection locked="0"/>
    </xf>
    <xf numFmtId="0" fontId="115" fillId="36" borderId="43" xfId="0" applyFont="1" applyFill="1" applyBorder="1" applyAlignment="1" applyProtection="1">
      <alignment horizontal="left" vertical="center" wrapText="1"/>
      <protection/>
    </xf>
    <xf numFmtId="0" fontId="115" fillId="36" borderId="41" xfId="0" applyFont="1" applyFill="1" applyBorder="1" applyAlignment="1" applyProtection="1">
      <alignment horizontal="left" vertical="center" wrapText="1"/>
      <protection/>
    </xf>
    <xf numFmtId="0" fontId="115" fillId="36" borderId="42" xfId="0" applyFont="1" applyFill="1" applyBorder="1" applyAlignment="1" applyProtection="1">
      <alignment horizontal="left" vertical="center" wrapText="1"/>
      <protection/>
    </xf>
    <xf numFmtId="0" fontId="115" fillId="0" borderId="43" xfId="0" applyFont="1" applyBorder="1" applyAlignment="1" applyProtection="1">
      <alignment horizontal="center" vertical="center" wrapText="1"/>
      <protection/>
    </xf>
    <xf numFmtId="0" fontId="115" fillId="0" borderId="42" xfId="0" applyFont="1" applyBorder="1" applyAlignment="1" applyProtection="1">
      <alignment horizontal="center" vertical="center" wrapText="1"/>
      <protection/>
    </xf>
    <xf numFmtId="0" fontId="90" fillId="36" borderId="45" xfId="0" applyFont="1" applyFill="1" applyBorder="1" applyAlignment="1">
      <alignment horizontal="center"/>
    </xf>
    <xf numFmtId="0" fontId="90" fillId="36" borderId="54" xfId="0" applyFont="1" applyFill="1" applyBorder="1" applyAlignment="1">
      <alignment horizontal="center"/>
    </xf>
    <xf numFmtId="0" fontId="90" fillId="36" borderId="55" xfId="0" applyFont="1" applyFill="1" applyBorder="1" applyAlignment="1">
      <alignment horizontal="center"/>
    </xf>
    <xf numFmtId="0" fontId="92" fillId="0" borderId="10" xfId="0" applyFont="1" applyFill="1" applyBorder="1" applyAlignment="1" applyProtection="1">
      <alignment horizontal="center" vertical="center" wrapText="1"/>
      <protection locked="0"/>
    </xf>
    <xf numFmtId="0" fontId="95" fillId="8" borderId="10" xfId="62" applyFont="1" applyFill="1" applyBorder="1" applyAlignment="1">
      <alignment horizontal="center" vertical="center"/>
      <protection/>
    </xf>
    <xf numFmtId="0" fontId="4" fillId="35" borderId="12" xfId="62" applyFont="1" applyFill="1" applyBorder="1" applyAlignment="1">
      <alignment horizontal="center" vertical="center" wrapText="1"/>
      <protection/>
    </xf>
    <xf numFmtId="0" fontId="4" fillId="35" borderId="17" xfId="62" applyFont="1" applyFill="1" applyBorder="1" applyAlignment="1">
      <alignment horizontal="center" vertical="center" wrapText="1"/>
      <protection/>
    </xf>
    <xf numFmtId="0" fontId="4" fillId="35" borderId="33" xfId="62" applyFont="1" applyFill="1" applyBorder="1" applyAlignment="1">
      <alignment horizontal="center" vertical="center" wrapText="1"/>
      <protection/>
    </xf>
    <xf numFmtId="0" fontId="6" fillId="33" borderId="17" xfId="62" applyFont="1" applyFill="1" applyBorder="1" applyAlignment="1">
      <alignment horizontal="center" vertical="center"/>
      <protection/>
    </xf>
    <xf numFmtId="0" fontId="6" fillId="33" borderId="47" xfId="62" applyFont="1" applyFill="1" applyBorder="1" applyAlignment="1">
      <alignment horizontal="center" vertical="center"/>
      <protection/>
    </xf>
    <xf numFmtId="0" fontId="6" fillId="33" borderId="17" xfId="62" applyFont="1" applyFill="1" applyBorder="1" applyAlignment="1">
      <alignment horizontal="center" vertical="top" wrapText="1"/>
      <protection/>
    </xf>
    <xf numFmtId="0" fontId="6" fillId="33" borderId="47" xfId="62" applyFont="1" applyFill="1" applyBorder="1" applyAlignment="1">
      <alignment horizontal="center" vertical="top" wrapText="1"/>
      <protection/>
    </xf>
    <xf numFmtId="0" fontId="6" fillId="33" borderId="56" xfId="62" applyFont="1" applyFill="1" applyBorder="1" applyAlignment="1">
      <alignment horizontal="center" vertical="top" wrapText="1"/>
      <protection/>
    </xf>
    <xf numFmtId="0" fontId="6" fillId="0" borderId="10" xfId="62" applyFont="1" applyBorder="1" applyAlignment="1">
      <alignment horizontal="left" vertical="center" wrapText="1"/>
      <protection/>
    </xf>
    <xf numFmtId="1" fontId="7" fillId="36" borderId="10" xfId="53" applyNumberFormat="1" applyFont="1" applyFill="1" applyBorder="1" applyAlignment="1">
      <alignment horizontal="center" vertical="center" wrapText="1"/>
    </xf>
    <xf numFmtId="1" fontId="7" fillId="36" borderId="16" xfId="53" applyNumberFormat="1" applyFont="1" applyFill="1" applyBorder="1" applyAlignment="1">
      <alignment horizontal="center" vertical="center" wrapText="1"/>
    </xf>
    <xf numFmtId="9" fontId="6" fillId="33" borderId="10" xfId="67" applyFont="1" applyFill="1" applyBorder="1" applyAlignment="1">
      <alignment horizontal="center" vertical="center"/>
    </xf>
    <xf numFmtId="0" fontId="7" fillId="36" borderId="10" xfId="67" applyNumberFormat="1" applyFont="1" applyFill="1" applyBorder="1" applyAlignment="1">
      <alignment horizontal="center" vertical="center" wrapText="1"/>
    </xf>
    <xf numFmtId="0" fontId="7" fillId="36" borderId="16" xfId="67" applyNumberFormat="1" applyFont="1" applyFill="1" applyBorder="1" applyAlignment="1">
      <alignment horizontal="center" vertical="center" wrapText="1"/>
    </xf>
    <xf numFmtId="0" fontId="6" fillId="0" borderId="10" xfId="62" applyFont="1" applyFill="1" applyBorder="1" applyAlignment="1">
      <alignment horizontal="left" vertical="center" wrapText="1"/>
      <protection/>
    </xf>
    <xf numFmtId="0" fontId="6" fillId="0" borderId="16" xfId="62" applyFont="1" applyFill="1" applyBorder="1" applyAlignment="1">
      <alignment horizontal="left" vertical="center" wrapText="1"/>
      <protection/>
    </xf>
    <xf numFmtId="0" fontId="6" fillId="0" borderId="17" xfId="62" applyFont="1" applyFill="1" applyBorder="1" applyAlignment="1">
      <alignment horizontal="center" vertical="center"/>
      <protection/>
    </xf>
    <xf numFmtId="0" fontId="6" fillId="0" borderId="47" xfId="62" applyFont="1" applyFill="1" applyBorder="1" applyAlignment="1">
      <alignment horizontal="center" vertical="center"/>
      <protection/>
    </xf>
    <xf numFmtId="0" fontId="6" fillId="0" borderId="56" xfId="62" applyFont="1" applyFill="1" applyBorder="1" applyAlignment="1">
      <alignment horizontal="center" vertical="center"/>
      <protection/>
    </xf>
    <xf numFmtId="0" fontId="6" fillId="36" borderId="10" xfId="62" applyFont="1" applyFill="1" applyBorder="1" applyAlignment="1">
      <alignment horizontal="center" vertical="center" wrapText="1"/>
      <protection/>
    </xf>
    <xf numFmtId="49" fontId="6" fillId="33" borderId="17" xfId="62" applyNumberFormat="1" applyFont="1" applyFill="1" applyBorder="1" applyAlignment="1">
      <alignment horizontal="center" vertical="center"/>
      <protection/>
    </xf>
    <xf numFmtId="49" fontId="6" fillId="33" borderId="47" xfId="62" applyNumberFormat="1" applyFont="1" applyFill="1" applyBorder="1" applyAlignment="1">
      <alignment horizontal="center" vertical="center"/>
      <protection/>
    </xf>
    <xf numFmtId="0" fontId="6" fillId="33" borderId="10" xfId="62" applyFont="1" applyFill="1" applyBorder="1" applyAlignment="1">
      <alignment horizontal="left" vertical="center" wrapText="1"/>
      <protection/>
    </xf>
    <xf numFmtId="0" fontId="6" fillId="33" borderId="16" xfId="62" applyFont="1" applyFill="1" applyBorder="1" applyAlignment="1">
      <alignment horizontal="left" vertical="center" wrapText="1"/>
      <protection/>
    </xf>
    <xf numFmtId="0" fontId="6" fillId="33" borderId="16"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10" fillId="33" borderId="10" xfId="62" applyFont="1" applyFill="1" applyBorder="1" applyAlignment="1">
      <alignment horizontal="center" vertical="center"/>
      <protection/>
    </xf>
    <xf numFmtId="0" fontId="10" fillId="33" borderId="16" xfId="62" applyFont="1" applyFill="1" applyBorder="1" applyAlignment="1">
      <alignment horizontal="center" vertical="center"/>
      <protection/>
    </xf>
    <xf numFmtId="0" fontId="4" fillId="35" borderId="14" xfId="62" applyFont="1" applyFill="1" applyBorder="1" applyAlignment="1">
      <alignment horizontal="left" vertical="center" wrapText="1"/>
      <protection/>
    </xf>
    <xf numFmtId="0" fontId="4" fillId="35" borderId="11" xfId="62" applyFont="1" applyFill="1" applyBorder="1" applyAlignment="1">
      <alignment horizontal="left" vertical="center" wrapText="1"/>
      <protection/>
    </xf>
    <xf numFmtId="0" fontId="5" fillId="0" borderId="17" xfId="62" applyFont="1" applyFill="1" applyBorder="1" applyAlignment="1">
      <alignment horizontal="justify" vertical="center" wrapText="1"/>
      <protection/>
    </xf>
    <xf numFmtId="0" fontId="5" fillId="0" borderId="47" xfId="62" applyFont="1" applyFill="1" applyBorder="1" applyAlignment="1">
      <alignment horizontal="justify" vertical="center" wrapText="1"/>
      <protection/>
    </xf>
    <xf numFmtId="0" fontId="5" fillId="0" borderId="33" xfId="62" applyFont="1" applyFill="1" applyBorder="1" applyAlignment="1">
      <alignment horizontal="justify" vertical="center" wrapText="1"/>
      <protection/>
    </xf>
    <xf numFmtId="17" fontId="5" fillId="33" borderId="17" xfId="62" applyNumberFormat="1" applyFont="1" applyFill="1" applyBorder="1" applyAlignment="1">
      <alignment horizontal="center" vertical="top" wrapText="1"/>
      <protection/>
    </xf>
    <xf numFmtId="17" fontId="5" fillId="33" borderId="47" xfId="62" applyNumberFormat="1" applyFont="1" applyFill="1" applyBorder="1" applyAlignment="1">
      <alignment horizontal="center" vertical="top" wrapText="1"/>
      <protection/>
    </xf>
    <xf numFmtId="17" fontId="5" fillId="33" borderId="33" xfId="62" applyNumberFormat="1" applyFont="1" applyFill="1" applyBorder="1" applyAlignment="1">
      <alignment horizontal="center" vertical="top" wrapText="1"/>
      <protection/>
    </xf>
    <xf numFmtId="187" fontId="5" fillId="0" borderId="17" xfId="67" applyNumberFormat="1" applyFont="1" applyFill="1" applyBorder="1" applyAlignment="1">
      <alignment horizontal="center" vertical="top" wrapText="1"/>
    </xf>
    <xf numFmtId="187" fontId="5" fillId="0" borderId="47" xfId="67" applyNumberFormat="1" applyFont="1" applyFill="1" applyBorder="1" applyAlignment="1">
      <alignment horizontal="center" vertical="top" wrapText="1"/>
    </xf>
    <xf numFmtId="187" fontId="5" fillId="0" borderId="56" xfId="67" applyNumberFormat="1" applyFont="1" applyFill="1" applyBorder="1" applyAlignment="1">
      <alignment horizontal="center" vertical="top" wrapText="1"/>
    </xf>
    <xf numFmtId="9" fontId="5" fillId="33" borderId="17" xfId="67" applyFont="1" applyFill="1" applyBorder="1" applyAlignment="1">
      <alignment horizontal="center" vertical="top" wrapText="1"/>
    </xf>
    <xf numFmtId="9" fontId="5" fillId="33" borderId="47" xfId="67" applyFont="1" applyFill="1" applyBorder="1" applyAlignment="1">
      <alignment horizontal="center" vertical="top" wrapText="1"/>
    </xf>
    <xf numFmtId="9" fontId="5" fillId="33" borderId="56" xfId="67" applyFont="1" applyFill="1" applyBorder="1" applyAlignment="1">
      <alignment horizontal="center" vertical="top" wrapText="1"/>
    </xf>
    <xf numFmtId="9" fontId="4" fillId="33" borderId="48" xfId="67" applyFont="1" applyFill="1" applyBorder="1" applyAlignment="1">
      <alignment horizontal="center" vertical="center"/>
    </xf>
    <xf numFmtId="9" fontId="4" fillId="33" borderId="32" xfId="67" applyFont="1" applyFill="1" applyBorder="1" applyAlignment="1">
      <alignment horizontal="center" vertical="center"/>
    </xf>
    <xf numFmtId="9" fontId="4" fillId="33" borderId="58" xfId="67" applyFont="1" applyFill="1" applyBorder="1" applyAlignment="1">
      <alignment horizontal="center" vertical="center"/>
    </xf>
    <xf numFmtId="0" fontId="95" fillId="0" borderId="48" xfId="62" applyFont="1" applyFill="1" applyBorder="1" applyAlignment="1">
      <alignment horizontal="center" vertical="center"/>
      <protection/>
    </xf>
    <xf numFmtId="0" fontId="95" fillId="0" borderId="49" xfId="62" applyFont="1" applyFill="1" applyBorder="1" applyAlignment="1">
      <alignment horizontal="center" vertical="center"/>
      <protection/>
    </xf>
    <xf numFmtId="0" fontId="95" fillId="0" borderId="69" xfId="62" applyFont="1" applyFill="1" applyBorder="1" applyAlignment="1">
      <alignment horizontal="center" vertical="center"/>
      <protection/>
    </xf>
    <xf numFmtId="0" fontId="95" fillId="0" borderId="0" xfId="62" applyFont="1" applyFill="1" applyBorder="1" applyAlignment="1">
      <alignment horizontal="center" vertical="center"/>
      <protection/>
    </xf>
    <xf numFmtId="0" fontId="95" fillId="0" borderId="70" xfId="62" applyFont="1" applyFill="1" applyBorder="1" applyAlignment="1">
      <alignment horizontal="center" vertical="center"/>
      <protection/>
    </xf>
    <xf numFmtId="0" fontId="95" fillId="0" borderId="39" xfId="62" applyFont="1" applyFill="1" applyBorder="1" applyAlignment="1">
      <alignment horizontal="center" vertical="center"/>
      <protection/>
    </xf>
    <xf numFmtId="0" fontId="95" fillId="0" borderId="64" xfId="62" applyFont="1" applyFill="1" applyBorder="1" applyAlignment="1">
      <alignment horizontal="center" vertical="center"/>
      <protection/>
    </xf>
    <xf numFmtId="0" fontId="95" fillId="0" borderId="67" xfId="62" applyFont="1" applyFill="1" applyBorder="1" applyAlignment="1">
      <alignment horizontal="center" vertical="center"/>
      <protection/>
    </xf>
    <xf numFmtId="0" fontId="4" fillId="33" borderId="10" xfId="62" applyFont="1" applyFill="1" applyBorder="1" applyAlignment="1" applyProtection="1">
      <alignment horizontal="center" vertical="center" wrapText="1"/>
      <protection locked="0"/>
    </xf>
    <xf numFmtId="0" fontId="4" fillId="35" borderId="48" xfId="62" applyFont="1" applyFill="1" applyBorder="1" applyAlignment="1" applyProtection="1">
      <alignment horizontal="left" vertical="center" wrapText="1"/>
      <protection locked="0"/>
    </xf>
    <xf numFmtId="0" fontId="4" fillId="35" borderId="49" xfId="62" applyFont="1" applyFill="1" applyBorder="1" applyAlignment="1" applyProtection="1">
      <alignment horizontal="left" vertical="center" wrapText="1"/>
      <protection locked="0"/>
    </xf>
    <xf numFmtId="0" fontId="4" fillId="35" borderId="39" xfId="62" applyFont="1" applyFill="1" applyBorder="1" applyAlignment="1" applyProtection="1">
      <alignment horizontal="left" vertical="center" wrapText="1"/>
      <protection locked="0"/>
    </xf>
    <xf numFmtId="0" fontId="4" fillId="35" borderId="67" xfId="62" applyFont="1" applyFill="1" applyBorder="1" applyAlignment="1" applyProtection="1">
      <alignment horizontal="left" vertical="center" wrapText="1"/>
      <protection locked="0"/>
    </xf>
    <xf numFmtId="0" fontId="5" fillId="33" borderId="48" xfId="62" applyFont="1" applyFill="1" applyBorder="1" applyAlignment="1" applyProtection="1">
      <alignment horizontal="center" vertical="center" wrapText="1"/>
      <protection locked="0"/>
    </xf>
    <xf numFmtId="0" fontId="5" fillId="33" borderId="32" xfId="62" applyFont="1" applyFill="1" applyBorder="1" applyAlignment="1" applyProtection="1">
      <alignment horizontal="center" vertical="center" wrapText="1"/>
      <protection locked="0"/>
    </xf>
    <xf numFmtId="0" fontId="5" fillId="33" borderId="49" xfId="62" applyFont="1" applyFill="1" applyBorder="1" applyAlignment="1" applyProtection="1">
      <alignment horizontal="center" vertical="center" wrapText="1"/>
      <protection locked="0"/>
    </xf>
    <xf numFmtId="0" fontId="5" fillId="33" borderId="39" xfId="62" applyFont="1" applyFill="1" applyBorder="1" applyAlignment="1" applyProtection="1">
      <alignment horizontal="center" vertical="center" wrapText="1"/>
      <protection locked="0"/>
    </xf>
    <xf numFmtId="0" fontId="5" fillId="33" borderId="64" xfId="62" applyFont="1" applyFill="1" applyBorder="1" applyAlignment="1" applyProtection="1">
      <alignment horizontal="center" vertical="center" wrapText="1"/>
      <protection locked="0"/>
    </xf>
    <xf numFmtId="0" fontId="5" fillId="33" borderId="67" xfId="62" applyFont="1" applyFill="1" applyBorder="1" applyAlignment="1" applyProtection="1">
      <alignment horizontal="center" vertical="center" wrapText="1"/>
      <protection locked="0"/>
    </xf>
    <xf numFmtId="10" fontId="99" fillId="36" borderId="15" xfId="66" applyNumberFormat="1" applyFont="1" applyFill="1" applyBorder="1" applyAlignment="1">
      <alignment horizontal="center" vertical="center"/>
    </xf>
    <xf numFmtId="10" fontId="99" fillId="36" borderId="46" xfId="66" applyNumberFormat="1" applyFont="1" applyFill="1" applyBorder="1" applyAlignment="1">
      <alignment horizontal="center" vertical="center"/>
    </xf>
    <xf numFmtId="10" fontId="99" fillId="36" borderId="12" xfId="66" applyNumberFormat="1" applyFont="1" applyFill="1" applyBorder="1" applyAlignment="1">
      <alignment horizontal="center" vertical="center"/>
    </xf>
    <xf numFmtId="10" fontId="98" fillId="0" borderId="15" xfId="66" applyNumberFormat="1" applyFont="1" applyBorder="1" applyAlignment="1">
      <alignment horizontal="center" vertical="center" wrapText="1"/>
    </xf>
    <xf numFmtId="10" fontId="98" fillId="0" borderId="46" xfId="66" applyNumberFormat="1" applyFont="1" applyBorder="1" applyAlignment="1">
      <alignment horizontal="center" vertical="center" wrapText="1"/>
    </xf>
    <xf numFmtId="10" fontId="98" fillId="0" borderId="12" xfId="66" applyNumberFormat="1" applyFont="1" applyBorder="1" applyAlignment="1">
      <alignment horizontal="center" vertical="center" wrapText="1"/>
    </xf>
    <xf numFmtId="0" fontId="108" fillId="0" borderId="10" xfId="62" applyFont="1" applyFill="1" applyBorder="1" applyAlignment="1" applyProtection="1">
      <alignment horizontal="center" vertical="center" wrapText="1"/>
      <protection locked="0"/>
    </xf>
    <xf numFmtId="0" fontId="117" fillId="0" borderId="10" xfId="62" applyFont="1" applyFill="1" applyBorder="1" applyAlignment="1" applyProtection="1">
      <alignment horizontal="center" vertical="center" wrapText="1"/>
      <protection locked="0"/>
    </xf>
    <xf numFmtId="0" fontId="93" fillId="36" borderId="10" xfId="0" applyFont="1" applyFill="1" applyBorder="1" applyAlignment="1">
      <alignment horizontal="justify" vertical="center"/>
    </xf>
    <xf numFmtId="14" fontId="5" fillId="33" borderId="10" xfId="62" applyNumberFormat="1" applyFont="1" applyFill="1" applyBorder="1" applyAlignment="1">
      <alignment horizontal="center" vertical="center" wrapText="1"/>
      <protection/>
    </xf>
    <xf numFmtId="9" fontId="5" fillId="33" borderId="10" xfId="67" applyFont="1" applyFill="1" applyBorder="1" applyAlignment="1">
      <alignment horizontal="center" vertical="center" wrapText="1"/>
    </xf>
    <xf numFmtId="9" fontId="4" fillId="33" borderId="10" xfId="67" applyFont="1" applyFill="1" applyBorder="1" applyAlignment="1">
      <alignment horizontal="center" vertical="center"/>
    </xf>
    <xf numFmtId="0" fontId="5" fillId="0" borderId="10" xfId="62" applyFont="1" applyFill="1" applyBorder="1" applyAlignment="1" applyProtection="1">
      <alignment horizontal="center" vertical="center"/>
      <protection/>
    </xf>
    <xf numFmtId="0" fontId="5" fillId="0" borderId="10" xfId="62" applyFont="1" applyFill="1" applyBorder="1" applyAlignment="1" applyProtection="1">
      <alignment horizontal="center" vertical="center" wrapText="1"/>
      <protection/>
    </xf>
    <xf numFmtId="0" fontId="5" fillId="33" borderId="33" xfId="62" applyFont="1" applyFill="1" applyBorder="1" applyAlignment="1">
      <alignment horizontal="justify" vertical="center" wrapText="1"/>
      <protection/>
    </xf>
    <xf numFmtId="0" fontId="115" fillId="36" borderId="45" xfId="0" applyFont="1" applyFill="1" applyBorder="1" applyAlignment="1" applyProtection="1">
      <alignment horizontal="center" vertical="center" wrapText="1"/>
      <protection/>
    </xf>
    <xf numFmtId="0" fontId="115" fillId="36" borderId="54" xfId="0" applyFont="1" applyFill="1" applyBorder="1" applyAlignment="1" applyProtection="1">
      <alignment horizontal="center" vertical="center" wrapText="1"/>
      <protection/>
    </xf>
    <xf numFmtId="0" fontId="115" fillId="36" borderId="55" xfId="0" applyFont="1" applyFill="1" applyBorder="1" applyAlignment="1" applyProtection="1">
      <alignment horizontal="center" vertical="center" wrapText="1"/>
      <protection/>
    </xf>
    <xf numFmtId="0" fontId="90" fillId="14" borderId="17" xfId="0" applyFont="1" applyFill="1" applyBorder="1" applyAlignment="1">
      <alignment horizontal="center" vertical="center" wrapText="1"/>
    </xf>
    <xf numFmtId="0" fontId="90" fillId="14" borderId="33" xfId="0" applyFont="1" applyFill="1" applyBorder="1" applyAlignment="1">
      <alignment horizontal="center" vertical="center" wrapText="1"/>
    </xf>
    <xf numFmtId="9" fontId="90" fillId="14" borderId="17" xfId="66" applyFont="1" applyFill="1" applyBorder="1" applyAlignment="1">
      <alignment horizontal="center" vertical="center" wrapText="1"/>
    </xf>
    <xf numFmtId="9" fontId="90" fillId="14" borderId="33" xfId="66" applyFont="1" applyFill="1" applyBorder="1" applyAlignment="1">
      <alignment horizontal="center" vertical="center" wrapText="1"/>
    </xf>
    <xf numFmtId="0" fontId="118" fillId="47" borderId="17" xfId="0" applyFont="1" applyFill="1" applyBorder="1" applyAlignment="1">
      <alignment horizontal="center" vertical="center"/>
    </xf>
    <xf numFmtId="0" fontId="119" fillId="47" borderId="47" xfId="0" applyFont="1" applyFill="1" applyBorder="1" applyAlignment="1">
      <alignment horizontal="center" vertical="center"/>
    </xf>
    <xf numFmtId="0" fontId="119" fillId="47" borderId="33" xfId="0" applyFont="1" applyFill="1" applyBorder="1" applyAlignment="1">
      <alignment horizontal="center" vertical="center"/>
    </xf>
    <xf numFmtId="0" fontId="90" fillId="36" borderId="15" xfId="0" applyFont="1" applyFill="1" applyBorder="1" applyAlignment="1">
      <alignment horizontal="center" vertical="center" wrapText="1"/>
    </xf>
    <xf numFmtId="0" fontId="90" fillId="36" borderId="46" xfId="0" applyFont="1" applyFill="1" applyBorder="1" applyAlignment="1">
      <alignment horizontal="center" vertical="center" wrapText="1"/>
    </xf>
    <xf numFmtId="0" fontId="90" fillId="36" borderId="12" xfId="0" applyFont="1" applyFill="1" applyBorder="1" applyAlignment="1">
      <alignment horizontal="center" vertical="center" wrapText="1"/>
    </xf>
    <xf numFmtId="0" fontId="17" fillId="36" borderId="15" xfId="0" applyFont="1" applyFill="1" applyBorder="1" applyAlignment="1">
      <alignment horizontal="justify" vertical="center" wrapText="1"/>
    </xf>
    <xf numFmtId="0" fontId="90" fillId="36" borderId="46" xfId="0" applyFont="1" applyFill="1" applyBorder="1" applyAlignment="1">
      <alignment horizontal="justify" vertical="center" wrapText="1"/>
    </xf>
    <xf numFmtId="9" fontId="90" fillId="36" borderId="15" xfId="66" applyNumberFormat="1" applyFont="1" applyFill="1" applyBorder="1" applyAlignment="1">
      <alignment horizontal="center" vertical="center" wrapText="1"/>
    </xf>
    <xf numFmtId="9" fontId="90" fillId="36" borderId="12" xfId="66" applyNumberFormat="1" applyFont="1" applyFill="1" applyBorder="1" applyAlignment="1">
      <alignment horizontal="center" vertical="center" wrapText="1"/>
    </xf>
    <xf numFmtId="9" fontId="90" fillId="36" borderId="46" xfId="66" applyNumberFormat="1" applyFont="1" applyFill="1" applyBorder="1" applyAlignment="1">
      <alignment horizontal="center" vertical="center" wrapText="1"/>
    </xf>
    <xf numFmtId="0" fontId="76" fillId="49" borderId="69" xfId="0" applyFont="1" applyFill="1" applyBorder="1" applyAlignment="1">
      <alignment horizontal="center" vertical="center"/>
    </xf>
    <xf numFmtId="0" fontId="76" fillId="49" borderId="0" xfId="0" applyFont="1" applyFill="1" applyBorder="1" applyAlignment="1">
      <alignment horizontal="center" vertical="center"/>
    </xf>
    <xf numFmtId="177" fontId="99" fillId="36" borderId="15" xfId="51" applyFont="1" applyFill="1" applyBorder="1" applyAlignment="1">
      <alignment horizontal="center" vertical="center"/>
    </xf>
    <xf numFmtId="177" fontId="99" fillId="36" borderId="46" xfId="51" applyFont="1" applyFill="1" applyBorder="1" applyAlignment="1">
      <alignment horizontal="center" vertical="center"/>
    </xf>
    <xf numFmtId="177" fontId="99" fillId="36" borderId="12" xfId="51" applyFont="1" applyFill="1" applyBorder="1" applyAlignment="1">
      <alignment horizontal="center" vertical="center"/>
    </xf>
    <xf numFmtId="0" fontId="93" fillId="36" borderId="10" xfId="62" applyFont="1" applyFill="1" applyBorder="1" applyAlignment="1" applyProtection="1">
      <alignment horizontal="left" vertical="center" wrapText="1"/>
      <protection locked="0"/>
    </xf>
    <xf numFmtId="0" fontId="5" fillId="0" borderId="10" xfId="62" applyFont="1" applyFill="1" applyBorder="1" applyAlignment="1">
      <alignment horizontal="justify" vertical="center" wrapText="1"/>
      <protection/>
    </xf>
    <xf numFmtId="187" fontId="5" fillId="0" borderId="10" xfId="67" applyNumberFormat="1" applyFont="1" applyFill="1" applyBorder="1" applyAlignment="1">
      <alignment horizontal="center" vertical="center" wrapText="1"/>
    </xf>
    <xf numFmtId="0" fontId="7" fillId="33" borderId="10" xfId="62" applyFont="1" applyFill="1" applyBorder="1" applyAlignment="1" applyProtection="1">
      <alignment horizontal="center" vertical="center"/>
      <protection/>
    </xf>
    <xf numFmtId="0" fontId="95" fillId="0" borderId="10" xfId="62" applyFont="1" applyFill="1" applyBorder="1" applyAlignment="1">
      <alignment horizontal="center" vertical="center"/>
      <protection/>
    </xf>
    <xf numFmtId="0" fontId="115" fillId="0" borderId="10" xfId="0" applyFont="1" applyBorder="1" applyAlignment="1" applyProtection="1">
      <alignment horizontal="center" vertical="center" wrapText="1"/>
      <protection/>
    </xf>
    <xf numFmtId="0" fontId="115" fillId="36" borderId="10" xfId="0" applyFont="1" applyFill="1" applyBorder="1" applyAlignment="1" applyProtection="1">
      <alignment horizontal="left" vertical="center" wrapText="1"/>
      <protection/>
    </xf>
    <xf numFmtId="0" fontId="0" fillId="36" borderId="1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120" fillId="36" borderId="0" xfId="0" applyFont="1" applyFill="1" applyAlignment="1">
      <alignment horizontal="justify" vertical="center" wrapText="1"/>
    </xf>
    <xf numFmtId="0" fontId="0" fillId="36" borderId="15" xfId="0" applyFill="1" applyBorder="1" applyAlignment="1">
      <alignment horizontal="center" vertical="center" wrapText="1"/>
    </xf>
    <xf numFmtId="0" fontId="0" fillId="36" borderId="46" xfId="0" applyFill="1" applyBorder="1" applyAlignment="1">
      <alignment horizontal="center" vertical="center" wrapText="1"/>
    </xf>
    <xf numFmtId="0" fontId="0" fillId="36" borderId="12" xfId="0" applyFill="1" applyBorder="1" applyAlignment="1">
      <alignment horizontal="center" vertical="center" wrapText="1"/>
    </xf>
    <xf numFmtId="0" fontId="0" fillId="36" borderId="10" xfId="0" applyFont="1" applyFill="1" applyBorder="1" applyAlignment="1">
      <alignment horizontal="center" vertical="center" wrapText="1"/>
    </xf>
    <xf numFmtId="0" fontId="90" fillId="41" borderId="15" xfId="0" applyFont="1" applyFill="1" applyBorder="1" applyAlignment="1">
      <alignment horizontal="center" vertical="center" wrapText="1"/>
    </xf>
    <xf numFmtId="0" fontId="90" fillId="41" borderId="46" xfId="0" applyFont="1" applyFill="1" applyBorder="1" applyAlignment="1">
      <alignment horizontal="center" vertical="center" wrapText="1"/>
    </xf>
    <xf numFmtId="0" fontId="90" fillId="41" borderId="1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46" xfId="0" applyBorder="1" applyAlignment="1">
      <alignment horizontal="center" vertical="center" wrapText="1"/>
    </xf>
    <xf numFmtId="0" fontId="0" fillId="0" borderId="12" xfId="0" applyBorder="1" applyAlignment="1">
      <alignment horizontal="center" vertical="center" wrapText="1"/>
    </xf>
    <xf numFmtId="0" fontId="90" fillId="37" borderId="15" xfId="0" applyFont="1" applyFill="1" applyBorder="1" applyAlignment="1">
      <alignment horizontal="center" vertical="center" wrapText="1"/>
    </xf>
    <xf numFmtId="0" fontId="90" fillId="37" borderId="46" xfId="0" applyFont="1" applyFill="1" applyBorder="1" applyAlignment="1">
      <alignment horizontal="center" vertical="center" wrapText="1"/>
    </xf>
    <xf numFmtId="0" fontId="90" fillId="37" borderId="12" xfId="0" applyFont="1" applyFill="1" applyBorder="1" applyAlignment="1">
      <alignment horizontal="center" vertical="center" wrapText="1"/>
    </xf>
    <xf numFmtId="10" fontId="0" fillId="36" borderId="15" xfId="66" applyNumberFormat="1" applyFont="1" applyFill="1" applyBorder="1" applyAlignment="1">
      <alignment horizontal="center" vertical="center" wrapText="1"/>
    </xf>
    <xf numFmtId="10" fontId="0" fillId="36" borderId="46" xfId="66" applyNumberFormat="1" applyFont="1" applyFill="1" applyBorder="1" applyAlignment="1">
      <alignment horizontal="center" vertical="center" wrapText="1"/>
    </xf>
    <xf numFmtId="10" fontId="0" fillId="36" borderId="12" xfId="66" applyNumberFormat="1" applyFont="1" applyFill="1" applyBorder="1" applyAlignment="1">
      <alignment horizontal="center" vertical="center" wrapText="1"/>
    </xf>
    <xf numFmtId="10" fontId="0" fillId="36" borderId="10" xfId="66" applyNumberFormat="1" applyFont="1" applyFill="1" applyBorder="1" applyAlignment="1">
      <alignment horizontal="center" vertical="center" wrapText="1"/>
    </xf>
    <xf numFmtId="0" fontId="119" fillId="47" borderId="17" xfId="0" applyFont="1" applyFill="1" applyBorder="1" applyAlignment="1">
      <alignment horizontal="center" vertical="center"/>
    </xf>
    <xf numFmtId="0" fontId="92" fillId="0" borderId="62" xfId="0" applyFont="1" applyBorder="1" applyAlignment="1" applyProtection="1">
      <alignment horizontal="center"/>
      <protection locked="0"/>
    </xf>
    <xf numFmtId="0" fontId="92" fillId="0" borderId="24" xfId="0" applyFont="1" applyBorder="1" applyAlignment="1" applyProtection="1">
      <alignment horizontal="center"/>
      <protection locked="0"/>
    </xf>
    <xf numFmtId="0" fontId="92" fillId="0" borderId="63" xfId="0" applyFont="1" applyBorder="1" applyAlignment="1" applyProtection="1">
      <alignment horizontal="center"/>
      <protection locked="0"/>
    </xf>
    <xf numFmtId="0" fontId="0" fillId="0" borderId="62" xfId="0" applyBorder="1" applyAlignment="1">
      <alignment horizontal="center"/>
    </xf>
    <xf numFmtId="0" fontId="0" fillId="0" borderId="24" xfId="0" applyBorder="1" applyAlignment="1">
      <alignment horizontal="center"/>
    </xf>
    <xf numFmtId="0" fontId="0" fillId="0" borderId="63" xfId="0" applyBorder="1" applyAlignment="1">
      <alignment horizontal="center"/>
    </xf>
    <xf numFmtId="0" fontId="93" fillId="0" borderId="10" xfId="62" applyFont="1" applyFill="1" applyBorder="1" applyAlignment="1" applyProtection="1">
      <alignment horizontal="left" vertical="center" wrapText="1"/>
      <protection locked="0"/>
    </xf>
    <xf numFmtId="0" fontId="93" fillId="0" borderId="10" xfId="0" applyFont="1" applyFill="1" applyBorder="1" applyAlignment="1">
      <alignment horizontal="justify" vertical="center"/>
    </xf>
    <xf numFmtId="0" fontId="5" fillId="0" borderId="10" xfId="62" applyFont="1" applyFill="1" applyBorder="1" applyAlignment="1" applyProtection="1">
      <alignment horizontal="center" vertical="center"/>
      <protection locked="0"/>
    </xf>
    <xf numFmtId="0" fontId="4" fillId="0" borderId="10" xfId="62" applyFont="1" applyFill="1" applyBorder="1" applyAlignment="1">
      <alignment horizontal="justify" vertical="center"/>
      <protection/>
    </xf>
    <xf numFmtId="0" fontId="5" fillId="0" borderId="16" xfId="62" applyFont="1" applyFill="1" applyBorder="1" applyAlignment="1" applyProtection="1">
      <alignment horizontal="center" vertical="center"/>
      <protection locked="0"/>
    </xf>
    <xf numFmtId="9" fontId="99" fillId="36" borderId="15" xfId="66" applyNumberFormat="1" applyFont="1" applyFill="1" applyBorder="1" applyAlignment="1">
      <alignment horizontal="center" vertical="center"/>
    </xf>
    <xf numFmtId="9" fontId="99" fillId="36" borderId="46" xfId="66" applyNumberFormat="1" applyFont="1" applyFill="1" applyBorder="1" applyAlignment="1">
      <alignment horizontal="center" vertical="center"/>
    </xf>
    <xf numFmtId="9" fontId="99" fillId="36" borderId="12" xfId="66" applyNumberFormat="1" applyFont="1" applyFill="1" applyBorder="1" applyAlignment="1">
      <alignment horizontal="center" vertical="center"/>
    </xf>
    <xf numFmtId="9" fontId="99" fillId="36" borderId="15" xfId="66" applyFont="1" applyFill="1" applyBorder="1" applyAlignment="1">
      <alignment horizontal="center" vertical="center"/>
    </xf>
    <xf numFmtId="9" fontId="99" fillId="36" borderId="46" xfId="66" applyFont="1" applyFill="1" applyBorder="1" applyAlignment="1">
      <alignment horizontal="center" vertical="center"/>
    </xf>
    <xf numFmtId="9" fontId="99" fillId="36" borderId="12" xfId="66"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0" fillId="36" borderId="15" xfId="0" applyNumberFormat="1" applyFont="1" applyFill="1" applyBorder="1" applyAlignment="1">
      <alignment horizontal="center" vertical="center" wrapText="1"/>
    </xf>
    <xf numFmtId="0" fontId="115" fillId="0" borderId="71" xfId="0" applyFont="1" applyBorder="1" applyAlignment="1" applyProtection="1">
      <alignment horizontal="center" vertical="center" wrapText="1"/>
      <protection/>
    </xf>
    <xf numFmtId="0" fontId="115" fillId="0" borderId="34" xfId="0" applyFont="1" applyBorder="1" applyAlignment="1" applyProtection="1">
      <alignment horizontal="center" vertical="center" wrapText="1"/>
      <protection/>
    </xf>
    <xf numFmtId="0" fontId="115" fillId="36" borderId="34" xfId="0" applyFont="1" applyFill="1" applyBorder="1" applyAlignment="1" applyProtection="1">
      <alignment horizontal="left" vertical="center" wrapText="1"/>
      <protection/>
    </xf>
    <xf numFmtId="0" fontId="115" fillId="36" borderId="35" xfId="0" applyFont="1" applyFill="1" applyBorder="1" applyAlignment="1" applyProtection="1">
      <alignment horizontal="left" vertical="center" wrapText="1"/>
      <protection/>
    </xf>
    <xf numFmtId="0" fontId="115" fillId="0" borderId="13" xfId="0" applyFont="1" applyBorder="1" applyAlignment="1" applyProtection="1">
      <alignment horizontal="center" vertical="center" wrapText="1"/>
      <protection/>
    </xf>
    <xf numFmtId="0" fontId="115" fillId="36" borderId="16" xfId="0" applyFont="1" applyFill="1" applyBorder="1" applyAlignment="1" applyProtection="1">
      <alignment horizontal="left" vertical="center" wrapText="1"/>
      <protection/>
    </xf>
    <xf numFmtId="9" fontId="90" fillId="14" borderId="39" xfId="66" applyFont="1" applyFill="1" applyBorder="1" applyAlignment="1">
      <alignment horizontal="center" vertical="center" wrapText="1"/>
    </xf>
    <xf numFmtId="9" fontId="90" fillId="14" borderId="67" xfId="66" applyFont="1" applyFill="1" applyBorder="1" applyAlignment="1">
      <alignment horizontal="center" vertical="center" wrapText="1"/>
    </xf>
    <xf numFmtId="0" fontId="115" fillId="0" borderId="44" xfId="0" applyFont="1" applyBorder="1" applyAlignment="1" applyProtection="1">
      <alignment horizontal="center" vertical="center" wrapText="1"/>
      <protection/>
    </xf>
    <xf numFmtId="0" fontId="115" fillId="0" borderId="36" xfId="0" applyFont="1" applyBorder="1" applyAlignment="1" applyProtection="1">
      <alignment horizontal="center" vertical="center" wrapText="1"/>
      <protection/>
    </xf>
    <xf numFmtId="0" fontId="106" fillId="36" borderId="36" xfId="0" applyFont="1" applyFill="1" applyBorder="1" applyAlignment="1" applyProtection="1">
      <alignment horizontal="left" vertical="center" wrapText="1"/>
      <protection/>
    </xf>
    <xf numFmtId="0" fontId="106" fillId="36" borderId="37" xfId="0"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0" fontId="3" fillId="0" borderId="50" xfId="63" applyFont="1" applyBorder="1" applyAlignment="1">
      <alignment horizontal="center" vertical="center" wrapText="1"/>
      <protection/>
    </xf>
    <xf numFmtId="0" fontId="3" fillId="0" borderId="72" xfId="63" applyFont="1" applyBorder="1" applyAlignment="1">
      <alignment horizontal="center" vertical="center" wrapText="1"/>
      <protection/>
    </xf>
    <xf numFmtId="0" fontId="3" fillId="0" borderId="51" xfId="63" applyFont="1" applyBorder="1" applyAlignment="1">
      <alignment horizontal="center" vertical="center" wrapText="1"/>
      <protection/>
    </xf>
    <xf numFmtId="0" fontId="3" fillId="0" borderId="52" xfId="63" applyFont="1" applyFill="1" applyBorder="1" applyAlignment="1">
      <alignment horizontal="center" vertical="center" wrapText="1"/>
      <protection/>
    </xf>
    <xf numFmtId="0" fontId="3" fillId="0" borderId="73" xfId="63" applyFont="1" applyFill="1" applyBorder="1" applyAlignment="1">
      <alignment horizontal="center" vertical="center" wrapText="1"/>
      <protection/>
    </xf>
    <xf numFmtId="0" fontId="3" fillId="0" borderId="53" xfId="63" applyFont="1" applyFill="1" applyBorder="1" applyAlignment="1">
      <alignment horizontal="center" vertical="center" wrapText="1"/>
      <protection/>
    </xf>
    <xf numFmtId="49" fontId="13" fillId="38" borderId="74" xfId="63" applyNumberFormat="1" applyFont="1" applyFill="1" applyBorder="1" applyAlignment="1">
      <alignment horizontal="center" vertical="center" wrapText="1"/>
      <protection/>
    </xf>
    <xf numFmtId="49" fontId="13" fillId="38" borderId="27" xfId="63" applyNumberFormat="1" applyFont="1" applyFill="1" applyBorder="1" applyAlignment="1">
      <alignment horizontal="center" vertical="center" wrapText="1"/>
      <protection/>
    </xf>
    <xf numFmtId="0" fontId="3" fillId="0" borderId="10" xfId="63" applyFont="1" applyBorder="1" applyAlignment="1">
      <alignment horizontal="center" vertical="center" wrapText="1"/>
      <protection/>
    </xf>
    <xf numFmtId="3" fontId="3" fillId="34" borderId="33" xfId="64" applyNumberFormat="1" applyFont="1" applyFill="1" applyBorder="1" applyAlignment="1">
      <alignment horizontal="center" vertical="center"/>
      <protection/>
    </xf>
    <xf numFmtId="3" fontId="3" fillId="34" borderId="10" xfId="64" applyNumberFormat="1" applyFont="1" applyFill="1" applyBorder="1" applyAlignment="1">
      <alignment horizontal="center" vertical="center"/>
      <protection/>
    </xf>
    <xf numFmtId="0" fontId="3" fillId="34" borderId="10" xfId="61" applyFont="1" applyFill="1" applyBorder="1" applyAlignment="1">
      <alignment horizontal="center" vertical="center"/>
      <protection/>
    </xf>
    <xf numFmtId="49" fontId="4" fillId="34" borderId="10" xfId="61" applyNumberFormat="1" applyFont="1" applyFill="1" applyBorder="1" applyAlignment="1">
      <alignment horizontal="center" vertical="center" wrapText="1"/>
      <protection/>
    </xf>
    <xf numFmtId="49" fontId="12" fillId="38" borderId="62" xfId="63" applyNumberFormat="1" applyFont="1" applyFill="1" applyBorder="1" applyAlignment="1">
      <alignment horizontal="center" vertical="center" wrapText="1"/>
      <protection/>
    </xf>
    <xf numFmtId="49" fontId="12" fillId="38" borderId="75" xfId="63" applyNumberFormat="1" applyFont="1" applyFill="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Neutral" xfId="57"/>
    <cellStyle name="Normal 2" xfId="58"/>
    <cellStyle name="Normal 2 2" xfId="59"/>
    <cellStyle name="Normal 3" xfId="60"/>
    <cellStyle name="Normal 3 2" xfId="61"/>
    <cellStyle name="Normal 4" xfId="62"/>
    <cellStyle name="Normal 8" xfId="63"/>
    <cellStyle name="Normal_573_2009_ Actualizado 22_12_2009" xfId="64"/>
    <cellStyle name="Notas" xfId="65"/>
    <cellStyle name="Percent" xfId="66"/>
    <cellStyle name="Porcentual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95"/>
          <c:w val="0.9765"/>
          <c:h val="0.948"/>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numRef>
          </c:val>
          <c:smooth val="0"/>
        </c:ser>
        <c:marker val="1"/>
        <c:axId val="17411159"/>
        <c:axId val="22482704"/>
      </c:lineChart>
      <c:catAx>
        <c:axId val="1741115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2482704"/>
        <c:crosses val="autoZero"/>
        <c:auto val="1"/>
        <c:lblOffset val="100"/>
        <c:tickLblSkip val="1"/>
        <c:noMultiLvlLbl val="0"/>
      </c:catAx>
      <c:valAx>
        <c:axId val="224827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411159"/>
        <c:crossesAt val="1"/>
        <c:crossBetween val="between"/>
        <c:dispUnits/>
      </c:valAx>
      <c:spPr>
        <a:noFill/>
        <a:ln>
          <a:noFill/>
        </a:ln>
      </c:spPr>
    </c:plotArea>
    <c:legend>
      <c:legendPos val="b"/>
      <c:layout>
        <c:manualLayout>
          <c:xMode val="edge"/>
          <c:yMode val="edge"/>
          <c:x val="0.283"/>
          <c:y val="0.92875"/>
          <c:w val="0.4305"/>
          <c:h val="0.047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95"/>
          <c:w val="0.97725"/>
          <c:h val="0.948"/>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numRef>
          </c:val>
          <c:smooth val="0"/>
        </c:ser>
        <c:marker val="1"/>
        <c:axId val="1017745"/>
        <c:axId val="9159706"/>
      </c:lineChart>
      <c:catAx>
        <c:axId val="101774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9159706"/>
        <c:crosses val="autoZero"/>
        <c:auto val="1"/>
        <c:lblOffset val="100"/>
        <c:tickLblSkip val="1"/>
        <c:noMultiLvlLbl val="0"/>
      </c:catAx>
      <c:valAx>
        <c:axId val="91597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017745"/>
        <c:crossesAt val="1"/>
        <c:crossBetween val="between"/>
        <c:dispUnits/>
      </c:valAx>
      <c:spPr>
        <a:noFill/>
        <a:ln>
          <a:noFill/>
        </a:ln>
      </c:spPr>
    </c:plotArea>
    <c:legend>
      <c:legendPos val="b"/>
      <c:layout>
        <c:manualLayout>
          <c:xMode val="edge"/>
          <c:yMode val="edge"/>
          <c:x val="0.28375"/>
          <c:y val="0.92875"/>
          <c:w val="0.429"/>
          <c:h val="0.047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475"/>
        </c:manualLayout>
      </c:layout>
      <c:lineChart>
        <c:grouping val="standard"/>
        <c:varyColors val="0"/>
        <c:ser>
          <c:idx val="0"/>
          <c:order val="0"/>
          <c:tx>
            <c:strRef>
              <c:f>'HV 3-MIPG'!$F$29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'[1]EJE_MIPG'!$B$30:$B$41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3-MIPG'!$F$30:$F$41</c:f>
              <c:numCache/>
            </c:numRef>
          </c:val>
          <c:smooth val="0"/>
        </c:ser>
        <c:ser>
          <c:idx val="1"/>
          <c:order val="1"/>
          <c:tx>
            <c:strRef>
              <c:f>'HV 3-MIPG'!$D$29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'[1]EJE_MIPG'!$B$30:$B$41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3-MIPG'!$D$30:$D$41</c:f>
              <c:numCache/>
            </c:numRef>
          </c:val>
          <c:smooth val="0"/>
        </c:ser>
        <c:marker val="1"/>
        <c:axId val="15328491"/>
        <c:axId val="3738692"/>
      </c:lineChart>
      <c:catAx>
        <c:axId val="1532849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738692"/>
        <c:crosses val="autoZero"/>
        <c:auto val="1"/>
        <c:lblOffset val="100"/>
        <c:tickLblSkip val="1"/>
        <c:noMultiLvlLbl val="0"/>
      </c:catAx>
      <c:valAx>
        <c:axId val="37386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328491"/>
        <c:crossesAt val="1"/>
        <c:crossBetween val="between"/>
        <c:dispUnits/>
      </c:valAx>
      <c:spPr>
        <a:noFill/>
        <a:ln>
          <a:noFill/>
        </a:ln>
      </c:spPr>
    </c:plotArea>
    <c:legend>
      <c:legendPos val="b"/>
      <c:layout>
        <c:manualLayout>
          <c:xMode val="edge"/>
          <c:yMode val="edge"/>
          <c:x val="0.283"/>
          <c:y val="0.9285"/>
          <c:w val="0.4305"/>
          <c:h val="0.047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065"/>
          <c:w val="0.99825"/>
          <c:h val="0.98625"/>
        </c:manualLayout>
      </c:layout>
      <c:lineChart>
        <c:grouping val="standard"/>
        <c:varyColors val="0"/>
        <c:ser>
          <c:idx val="0"/>
          <c:order val="0"/>
          <c:tx>
            <c:strRef>
              <c:f>'HV 4-PAAC'!$F$29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4-PAAC'!$F$30:$F$41</c:f>
              <c:numCache/>
            </c:numRef>
          </c:val>
          <c:smooth val="0"/>
        </c:ser>
        <c:ser>
          <c:idx val="1"/>
          <c:order val="1"/>
          <c:tx>
            <c:strRef>
              <c:f>'HV 4-PAAC'!$D$29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4-PAAC'!$D$30:$D$41</c:f>
              <c:numCache/>
            </c:numRef>
          </c:val>
          <c:smooth val="0"/>
        </c:ser>
        <c:marker val="1"/>
        <c:axId val="33648229"/>
        <c:axId val="34398606"/>
      </c:lineChart>
      <c:catAx>
        <c:axId val="3364822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4398606"/>
        <c:crosses val="autoZero"/>
        <c:auto val="1"/>
        <c:lblOffset val="100"/>
        <c:tickLblSkip val="1"/>
        <c:noMultiLvlLbl val="0"/>
      </c:catAx>
      <c:valAx>
        <c:axId val="343986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648229"/>
        <c:crossesAt val="1"/>
        <c:crossBetween val="between"/>
        <c:dispUnits/>
      </c:valAx>
      <c:spPr>
        <a:noFill/>
        <a:ln>
          <a:noFill/>
        </a:ln>
      </c:spPr>
    </c:plotArea>
    <c:legend>
      <c:legendPos val="b"/>
      <c:layout>
        <c:manualLayout>
          <c:xMode val="edge"/>
          <c:yMode val="edge"/>
          <c:x val="0.291"/>
          <c:y val="0.931"/>
          <c:w val="0.415"/>
          <c:h val="0.046"/>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475"/>
        </c:manualLayout>
      </c:layout>
      <c:lineChart>
        <c:grouping val="standard"/>
        <c:varyColors val="0"/>
        <c:ser>
          <c:idx val="0"/>
          <c:order val="0"/>
          <c:tx>
            <c:strRef>
              <c:f>'HV 5'!$F$29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5'!$F$30:$F$41</c:f>
              <c:numCache/>
            </c:numRef>
          </c:val>
          <c:smooth val="0"/>
        </c:ser>
        <c:ser>
          <c:idx val="1"/>
          <c:order val="1"/>
          <c:tx>
            <c:strRef>
              <c:f>'HV 5'!$D$29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5'!$D$30:$D$41</c:f>
              <c:numCache/>
            </c:numRef>
          </c:val>
          <c:smooth val="0"/>
        </c:ser>
        <c:marker val="1"/>
        <c:axId val="41151999"/>
        <c:axId val="34823672"/>
      </c:lineChart>
      <c:catAx>
        <c:axId val="4115199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4823672"/>
        <c:crosses val="autoZero"/>
        <c:auto val="1"/>
        <c:lblOffset val="100"/>
        <c:tickLblSkip val="1"/>
        <c:noMultiLvlLbl val="0"/>
      </c:catAx>
      <c:valAx>
        <c:axId val="348236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151999"/>
        <c:crossesAt val="1"/>
        <c:crossBetween val="between"/>
        <c:dispUnits/>
      </c:valAx>
      <c:spPr>
        <a:noFill/>
        <a:ln>
          <a:noFill/>
        </a:ln>
      </c:spPr>
    </c:plotArea>
    <c:legend>
      <c:legendPos val="b"/>
      <c:layout>
        <c:manualLayout>
          <c:xMode val="edge"/>
          <c:yMode val="edge"/>
          <c:x val="0.283"/>
          <c:y val="0.9285"/>
          <c:w val="0.4305"/>
          <c:h val="0.047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1752600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twoCellAnchor>
    <xdr:from>
      <xdr:col>0</xdr:col>
      <xdr:colOff>0</xdr:colOff>
      <xdr:row>0</xdr:row>
      <xdr:rowOff>104775</xdr:rowOff>
    </xdr:from>
    <xdr:to>
      <xdr:col>1</xdr:col>
      <xdr:colOff>1457325</xdr:colOff>
      <xdr:row>3</xdr:row>
      <xdr:rowOff>285750</xdr:rowOff>
    </xdr:to>
    <xdr:pic>
      <xdr:nvPicPr>
        <xdr:cNvPr id="2" name="Imagen 1"/>
        <xdr:cNvPicPr preferRelativeResize="1">
          <a:picLocks noChangeAspect="1"/>
        </xdr:cNvPicPr>
      </xdr:nvPicPr>
      <xdr:blipFill>
        <a:blip r:embed="rId1"/>
        <a:stretch>
          <a:fillRect/>
        </a:stretch>
      </xdr:blipFill>
      <xdr:spPr>
        <a:xfrm>
          <a:off x="0" y="104775"/>
          <a:ext cx="2066925" cy="1743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723900</xdr:colOff>
      <xdr:row>47</xdr:row>
      <xdr:rowOff>476250</xdr:rowOff>
    </xdr:to>
    <xdr:graphicFrame>
      <xdr:nvGraphicFramePr>
        <xdr:cNvPr id="2" name="Gráfico 1"/>
        <xdr:cNvGraphicFramePr/>
      </xdr:nvGraphicFramePr>
      <xdr:xfrm>
        <a:off x="3200400" y="16087725"/>
        <a:ext cx="5829300" cy="2571750"/>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4" name="Imagen 7"/>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5" name="Imagen 10"/>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xdr:col>
      <xdr:colOff>904875</xdr:colOff>
      <xdr:row>3</xdr:row>
      <xdr:rowOff>142875</xdr:rowOff>
    </xdr:to>
    <xdr:pic>
      <xdr:nvPicPr>
        <xdr:cNvPr id="1" name="Imagen 1"/>
        <xdr:cNvPicPr preferRelativeResize="1">
          <a:picLocks noChangeAspect="1"/>
        </xdr:cNvPicPr>
      </xdr:nvPicPr>
      <xdr:blipFill>
        <a:blip r:embed="rId1"/>
        <a:stretch>
          <a:fillRect/>
        </a:stretch>
      </xdr:blipFill>
      <xdr:spPr>
        <a:xfrm>
          <a:off x="95250" y="0"/>
          <a:ext cx="8953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twoCellAnchor>
    <xdr:from>
      <xdr:col>10</xdr:col>
      <xdr:colOff>476250</xdr:colOff>
      <xdr:row>0</xdr:row>
      <xdr:rowOff>0</xdr:rowOff>
    </xdr:from>
    <xdr:to>
      <xdr:col>10</xdr:col>
      <xdr:colOff>1400175</xdr:colOff>
      <xdr:row>3</xdr:row>
      <xdr:rowOff>133350</xdr:rowOff>
    </xdr:to>
    <xdr:pic>
      <xdr:nvPicPr>
        <xdr:cNvPr id="2" name="Imagen 2"/>
        <xdr:cNvPicPr preferRelativeResize="1">
          <a:picLocks noChangeAspect="1"/>
        </xdr:cNvPicPr>
      </xdr:nvPicPr>
      <xdr:blipFill>
        <a:blip r:embed="rId2"/>
        <a:srcRect l="16047" t="5250" r="18559" b="2000"/>
        <a:stretch>
          <a:fillRect/>
        </a:stretch>
      </xdr:blipFill>
      <xdr:spPr>
        <a:xfrm>
          <a:off x="14859000" y="0"/>
          <a:ext cx="923925"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6278225"/>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4" name="Imagen 7"/>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5" name="Imagen 10"/>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1143000"/>
        </a:xfrm>
        <a:prstGeom prst="rect">
          <a:avLst/>
        </a:prstGeom>
        <a:noFill/>
        <a:ln w="9525" cmpd="sng">
          <a:noFill/>
        </a:ln>
      </xdr:spPr>
    </xdr:pic>
    <xdr:clientData/>
  </xdr:twoCellAnchor>
  <xdr:twoCellAnchor>
    <xdr:from>
      <xdr:col>1</xdr:col>
      <xdr:colOff>180975</xdr:colOff>
      <xdr:row>0</xdr:row>
      <xdr:rowOff>0</xdr:rowOff>
    </xdr:from>
    <xdr:to>
      <xdr:col>1</xdr:col>
      <xdr:colOff>981075</xdr:colOff>
      <xdr:row>3</xdr:row>
      <xdr:rowOff>142875</xdr:rowOff>
    </xdr:to>
    <xdr:pic>
      <xdr:nvPicPr>
        <xdr:cNvPr id="2" name="Imagen 1"/>
        <xdr:cNvPicPr preferRelativeResize="1">
          <a:picLocks noChangeAspect="1"/>
        </xdr:cNvPicPr>
      </xdr:nvPicPr>
      <xdr:blipFill>
        <a:blip r:embed="rId1"/>
        <a:stretch>
          <a:fillRect/>
        </a:stretch>
      </xdr:blipFill>
      <xdr:spPr>
        <a:xfrm>
          <a:off x="266700" y="0"/>
          <a:ext cx="800100" cy="1143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0"/>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524250" y="16735425"/>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447675</xdr:colOff>
      <xdr:row>1</xdr:row>
      <xdr:rowOff>66675</xdr:rowOff>
    </xdr:from>
    <xdr:to>
      <xdr:col>1</xdr:col>
      <xdr:colOff>1143000</xdr:colOff>
      <xdr:row>4</xdr:row>
      <xdr:rowOff>180975</xdr:rowOff>
    </xdr:to>
    <xdr:pic>
      <xdr:nvPicPr>
        <xdr:cNvPr id="3"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4"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1628775"/>
        </a:xfrm>
        <a:prstGeom prst="rect">
          <a:avLst/>
        </a:prstGeom>
        <a:noFill/>
        <a:ln w="9525" cmpd="sng">
          <a:noFill/>
        </a:ln>
      </xdr:spPr>
    </xdr:pic>
    <xdr:clientData/>
  </xdr:twoCellAnchor>
  <xdr:twoCellAnchor>
    <xdr:from>
      <xdr:col>1</xdr:col>
      <xdr:colOff>114300</xdr:colOff>
      <xdr:row>0</xdr:row>
      <xdr:rowOff>66675</xdr:rowOff>
    </xdr:from>
    <xdr:to>
      <xdr:col>1</xdr:col>
      <xdr:colOff>1057275</xdr:colOff>
      <xdr:row>3</xdr:row>
      <xdr:rowOff>180975</xdr:rowOff>
    </xdr:to>
    <xdr:pic>
      <xdr:nvPicPr>
        <xdr:cNvPr id="2" name="Imagen 1"/>
        <xdr:cNvPicPr preferRelativeResize="1">
          <a:picLocks noChangeAspect="1"/>
        </xdr:cNvPicPr>
      </xdr:nvPicPr>
      <xdr:blipFill>
        <a:blip r:embed="rId1"/>
        <a:stretch>
          <a:fillRect/>
        </a:stretch>
      </xdr:blipFill>
      <xdr:spPr>
        <a:xfrm>
          <a:off x="200025" y="66675"/>
          <a:ext cx="942975" cy="1600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7"/>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6630650"/>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3" name="Imagen 10"/>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4"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0</xdr:row>
      <xdr:rowOff>0</xdr:rowOff>
    </xdr:from>
    <xdr:to>
      <xdr:col>2</xdr:col>
      <xdr:colOff>1390650</xdr:colOff>
      <xdr:row>3</xdr:row>
      <xdr:rowOff>142875</xdr:rowOff>
    </xdr:to>
    <xdr:pic>
      <xdr:nvPicPr>
        <xdr:cNvPr id="1" name="Imagen 1"/>
        <xdr:cNvPicPr preferRelativeResize="1">
          <a:picLocks noChangeAspect="1"/>
        </xdr:cNvPicPr>
      </xdr:nvPicPr>
      <xdr:blipFill>
        <a:blip r:embed="rId1"/>
        <a:stretch>
          <a:fillRect/>
        </a:stretch>
      </xdr:blipFill>
      <xdr:spPr>
        <a:xfrm>
          <a:off x="1666875" y="0"/>
          <a:ext cx="100012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1</xdr:col>
      <xdr:colOff>1257300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33375" y="114300"/>
          <a:ext cx="990600" cy="1171575"/>
        </a:xfrm>
        <a:prstGeom prst="rect">
          <a:avLst/>
        </a:prstGeom>
        <a:noFill/>
        <a:ln w="9525" cmpd="sng">
          <a:noFill/>
        </a:ln>
      </xdr:spPr>
    </xdr:pic>
    <xdr:clientData/>
  </xdr:twoCellAnchor>
  <xdr:twoCellAnchor>
    <xdr:from>
      <xdr:col>8</xdr:col>
      <xdr:colOff>219075</xdr:colOff>
      <xdr:row>1</xdr:row>
      <xdr:rowOff>57150</xdr:rowOff>
    </xdr:from>
    <xdr:to>
      <xdr:col>8</xdr:col>
      <xdr:colOff>1295400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96475" y="133350"/>
          <a:ext cx="1076325" cy="1181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5611475"/>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3" name="Imagen 7"/>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4" name="Imagen 10"/>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5"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6"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0</xdr:row>
      <xdr:rowOff>0</xdr:rowOff>
    </xdr:from>
    <xdr:to>
      <xdr:col>2</xdr:col>
      <xdr:colOff>1390650</xdr:colOff>
      <xdr:row>3</xdr:row>
      <xdr:rowOff>142875</xdr:rowOff>
    </xdr:to>
    <xdr:pic>
      <xdr:nvPicPr>
        <xdr:cNvPr id="1" name="Imagen 1"/>
        <xdr:cNvPicPr preferRelativeResize="1">
          <a:picLocks noChangeAspect="1"/>
        </xdr:cNvPicPr>
      </xdr:nvPicPr>
      <xdr:blipFill>
        <a:blip r:embed="rId1"/>
        <a:stretch>
          <a:fillRect/>
        </a:stretch>
      </xdr:blipFill>
      <xdr:spPr>
        <a:xfrm>
          <a:off x="1933575" y="0"/>
          <a:ext cx="100012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vbog003\sig-dsc\Perfil%20ldguerrero\Downloads\NUEVOS%20INDICADORES%20GEST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_PAAC"/>
      <sheetName val="Anexo_actividades_PAAC"/>
      <sheetName val="EJE_MIPG"/>
      <sheetName val="Anexo_actividades_MIPG"/>
      <sheetName val="EJE_PLAN_GEREN"/>
      <sheetName val="Anexo_actividades_PLAN_GEREN"/>
    </sheetNames>
    <sheetDataSet>
      <sheetData sheetId="0">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 sheetId="2">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_PAAC"/>
      <sheetName val="HV 1  MIPG"/>
      <sheetName val="HV_MIPG"/>
      <sheetName val="HV 1"/>
      <sheetName val="HV 2"/>
      <sheetName val="HV 12"/>
      <sheetName val="EJE_MIPG"/>
      <sheetName val="EJE_PAAC"/>
      <sheetName val="HV 11"/>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HV 21"/>
      <sheetName val="4_PAAC"/>
      <sheetName val="4_PG_S&amp;S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4.xml" /><Relationship Id="rId4"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showGridLines="0" tabSelected="1" zoomScale="60" zoomScaleNormal="60" workbookViewId="0" topLeftCell="A16">
      <selection activeCell="E22" sqref="E22:E24"/>
    </sheetView>
  </sheetViews>
  <sheetFormatPr defaultColWidth="11.421875" defaultRowHeight="15"/>
  <cols>
    <col min="1" max="1" width="9.140625" style="109" customWidth="1"/>
    <col min="2" max="2" width="26.28125" style="109" customWidth="1"/>
    <col min="3" max="3" width="49.57421875" style="109" customWidth="1"/>
    <col min="4" max="4" width="24.57421875" style="109" customWidth="1"/>
    <col min="5" max="5" width="32.421875" style="109" customWidth="1"/>
    <col min="6" max="6" width="21.28125" style="109" customWidth="1"/>
    <col min="7" max="7" width="35.140625" style="109" customWidth="1"/>
    <col min="8" max="19" width="12.28125" style="109" customWidth="1"/>
    <col min="20" max="20" width="19.57421875" style="109" customWidth="1"/>
    <col min="21" max="21" width="11.00390625" style="109" customWidth="1"/>
    <col min="22" max="22" width="28.140625" style="109" customWidth="1"/>
    <col min="23" max="16384" width="11.421875" style="109" customWidth="1"/>
  </cols>
  <sheetData>
    <row r="1" spans="1:19" s="360" customFormat="1" ht="39.75" customHeight="1" thickBot="1">
      <c r="A1" s="427"/>
      <c r="B1" s="428"/>
      <c r="C1" s="436" t="s">
        <v>469</v>
      </c>
      <c r="D1" s="437"/>
      <c r="E1" s="437"/>
      <c r="F1" s="437"/>
      <c r="G1" s="437"/>
      <c r="H1" s="437"/>
      <c r="I1" s="437"/>
      <c r="J1" s="437"/>
      <c r="K1" s="437"/>
      <c r="L1" s="437"/>
      <c r="M1" s="437"/>
      <c r="N1" s="437"/>
      <c r="O1" s="437"/>
      <c r="P1" s="437"/>
      <c r="Q1" s="437"/>
      <c r="R1" s="437"/>
      <c r="S1" s="438"/>
    </row>
    <row r="2" spans="1:19" s="360" customFormat="1" ht="40.5" customHeight="1" thickBot="1">
      <c r="A2" s="429"/>
      <c r="B2" s="430"/>
      <c r="C2" s="436" t="s">
        <v>16</v>
      </c>
      <c r="D2" s="437"/>
      <c r="E2" s="437"/>
      <c r="F2" s="437"/>
      <c r="G2" s="437"/>
      <c r="H2" s="437"/>
      <c r="I2" s="437"/>
      <c r="J2" s="437"/>
      <c r="K2" s="437"/>
      <c r="L2" s="437"/>
      <c r="M2" s="437"/>
      <c r="N2" s="437"/>
      <c r="O2" s="437"/>
      <c r="P2" s="437"/>
      <c r="Q2" s="437"/>
      <c r="R2" s="437"/>
      <c r="S2" s="438"/>
    </row>
    <row r="3" spans="1:19" s="360" customFormat="1" ht="42.75" customHeight="1" thickBot="1">
      <c r="A3" s="429"/>
      <c r="B3" s="430"/>
      <c r="C3" s="436" t="s">
        <v>470</v>
      </c>
      <c r="D3" s="437"/>
      <c r="E3" s="437"/>
      <c r="F3" s="437"/>
      <c r="G3" s="437"/>
      <c r="H3" s="437"/>
      <c r="I3" s="437"/>
      <c r="J3" s="437"/>
      <c r="K3" s="437"/>
      <c r="L3" s="437"/>
      <c r="M3" s="437"/>
      <c r="N3" s="437"/>
      <c r="O3" s="437"/>
      <c r="P3" s="437"/>
      <c r="Q3" s="437"/>
      <c r="R3" s="437"/>
      <c r="S3" s="438"/>
    </row>
    <row r="4" spans="1:19" s="360" customFormat="1" ht="33.75" customHeight="1" thickBot="1">
      <c r="A4" s="431"/>
      <c r="B4" s="432"/>
      <c r="C4" s="439" t="s">
        <v>20</v>
      </c>
      <c r="D4" s="440"/>
      <c r="E4" s="440"/>
      <c r="F4" s="440"/>
      <c r="G4" s="441"/>
      <c r="H4" s="442" t="s">
        <v>471</v>
      </c>
      <c r="I4" s="443"/>
      <c r="J4" s="443"/>
      <c r="K4" s="443"/>
      <c r="L4" s="443"/>
      <c r="M4" s="443"/>
      <c r="N4" s="443"/>
      <c r="O4" s="443"/>
      <c r="P4" s="443"/>
      <c r="Q4" s="443"/>
      <c r="R4" s="443"/>
      <c r="S4" s="444"/>
    </row>
    <row r="5" spans="3:13" s="91" customFormat="1" ht="21.75" customHeight="1">
      <c r="C5" s="92"/>
      <c r="D5" s="92"/>
      <c r="E5" s="92"/>
      <c r="F5" s="93"/>
      <c r="G5" s="94"/>
      <c r="H5" s="93"/>
      <c r="I5" s="95"/>
      <c r="J5" s="96"/>
      <c r="K5" s="96"/>
      <c r="L5" s="96"/>
      <c r="M5" s="96"/>
    </row>
    <row r="6" spans="3:22" s="97" customFormat="1" ht="30" customHeight="1" thickBot="1">
      <c r="C6" s="98"/>
      <c r="D6" s="98"/>
      <c r="E6" s="98"/>
      <c r="F6" s="99"/>
      <c r="G6" s="99"/>
      <c r="H6" s="99"/>
      <c r="I6" s="99"/>
      <c r="J6" s="98"/>
      <c r="K6" s="98"/>
      <c r="L6" s="98"/>
      <c r="M6" s="98"/>
      <c r="N6" s="98"/>
      <c r="O6" s="100"/>
      <c r="P6" s="100"/>
      <c r="Q6" s="100"/>
      <c r="R6" s="100"/>
      <c r="S6" s="101"/>
      <c r="T6" s="101"/>
      <c r="U6" s="102"/>
      <c r="V6" s="102"/>
    </row>
    <row r="7" spans="2:22" s="97" customFormat="1" ht="52.5" customHeight="1" thickBot="1">
      <c r="B7" s="355" t="s">
        <v>24</v>
      </c>
      <c r="C7" s="448" t="s">
        <v>460</v>
      </c>
      <c r="D7" s="449"/>
      <c r="E7" s="449"/>
      <c r="F7" s="450"/>
      <c r="G7" s="98"/>
      <c r="H7" s="98"/>
      <c r="I7" s="98"/>
      <c r="J7" s="98"/>
      <c r="K7" s="98"/>
      <c r="L7" s="98"/>
      <c r="M7" s="98"/>
      <c r="N7" s="98"/>
      <c r="O7" s="100"/>
      <c r="P7" s="100"/>
      <c r="Q7" s="100"/>
      <c r="R7" s="100"/>
      <c r="S7" s="101"/>
      <c r="T7" s="101"/>
      <c r="U7" s="102"/>
      <c r="V7" s="102"/>
    </row>
    <row r="8" s="97" customFormat="1" ht="39.75" customHeight="1"/>
    <row r="9" s="97" customFormat="1" ht="15"/>
    <row r="10" spans="1:22" s="103" customFormat="1" ht="45" customHeight="1">
      <c r="A10" s="433" t="s">
        <v>23</v>
      </c>
      <c r="B10" s="434"/>
      <c r="C10" s="434"/>
      <c r="D10" s="434"/>
      <c r="E10" s="434"/>
      <c r="F10" s="434"/>
      <c r="G10" s="434"/>
      <c r="H10" s="434"/>
      <c r="I10" s="434"/>
      <c r="J10" s="434"/>
      <c r="K10" s="434"/>
      <c r="L10" s="434"/>
      <c r="M10" s="434"/>
      <c r="N10" s="434"/>
      <c r="O10" s="434"/>
      <c r="P10" s="434"/>
      <c r="Q10" s="434"/>
      <c r="R10" s="434"/>
      <c r="S10" s="434"/>
      <c r="T10" s="434"/>
      <c r="U10" s="434"/>
      <c r="V10" s="435"/>
    </row>
    <row r="11" spans="1:22" s="104" customFormat="1" ht="38.25" customHeight="1">
      <c r="A11" s="418" t="s">
        <v>7</v>
      </c>
      <c r="B11" s="422" t="s">
        <v>8</v>
      </c>
      <c r="C11" s="423"/>
      <c r="D11" s="420" t="s">
        <v>19</v>
      </c>
      <c r="E11" s="420" t="s">
        <v>129</v>
      </c>
      <c r="F11" s="418" t="s">
        <v>14</v>
      </c>
      <c r="G11" s="418" t="s">
        <v>130</v>
      </c>
      <c r="H11" s="424" t="s">
        <v>459</v>
      </c>
      <c r="I11" s="425"/>
      <c r="J11" s="425"/>
      <c r="K11" s="425"/>
      <c r="L11" s="425"/>
      <c r="M11" s="425"/>
      <c r="N11" s="425"/>
      <c r="O11" s="425"/>
      <c r="P11" s="425"/>
      <c r="Q11" s="425"/>
      <c r="R11" s="425"/>
      <c r="S11" s="425"/>
      <c r="T11" s="425"/>
      <c r="U11" s="425"/>
      <c r="V11" s="426"/>
    </row>
    <row r="12" spans="1:22" s="104" customFormat="1" ht="68.25" customHeight="1">
      <c r="A12" s="418"/>
      <c r="B12" s="105" t="s">
        <v>22</v>
      </c>
      <c r="C12" s="399" t="s">
        <v>532</v>
      </c>
      <c r="D12" s="421"/>
      <c r="E12" s="421"/>
      <c r="F12" s="418"/>
      <c r="G12" s="418"/>
      <c r="H12" s="110" t="s">
        <v>12</v>
      </c>
      <c r="I12" s="110" t="s">
        <v>13</v>
      </c>
      <c r="J12" s="110" t="s">
        <v>9</v>
      </c>
      <c r="K12" s="110" t="s">
        <v>10</v>
      </c>
      <c r="L12" s="110" t="s">
        <v>11</v>
      </c>
      <c r="M12" s="110" t="s">
        <v>0</v>
      </c>
      <c r="N12" s="110" t="s">
        <v>1</v>
      </c>
      <c r="O12" s="110" t="s">
        <v>2</v>
      </c>
      <c r="P12" s="110" t="s">
        <v>3</v>
      </c>
      <c r="Q12" s="110" t="s">
        <v>4</v>
      </c>
      <c r="R12" s="110" t="s">
        <v>5</v>
      </c>
      <c r="S12" s="110" t="s">
        <v>6</v>
      </c>
      <c r="T12" s="110" t="s">
        <v>17</v>
      </c>
      <c r="U12" s="419" t="s">
        <v>18</v>
      </c>
      <c r="V12" s="419"/>
    </row>
    <row r="13" spans="1:22" s="107" customFormat="1" ht="65.25" customHeight="1">
      <c r="A13" s="407">
        <v>1</v>
      </c>
      <c r="B13" s="408" t="s">
        <v>273</v>
      </c>
      <c r="C13" s="412" t="s">
        <v>533</v>
      </c>
      <c r="D13" s="412" t="str">
        <f>+Variables!A7</f>
        <v>Logística de Movilidad</v>
      </c>
      <c r="E13" s="410" t="str">
        <f>+'HV 1'!F9</f>
        <v>1. Realizar 4000 talleres lúdico pedagógicos que tienen por objeto promover los actos seguros en materia de movilidad en las localidades del Distrito Capital. </v>
      </c>
      <c r="F13" s="411" t="str">
        <f>+'HV 1'!C15</f>
        <v>Taller Lúdico Pedagógico</v>
      </c>
      <c r="G13" s="106" t="str">
        <f>+'HV 1'!C22</f>
        <v>No.  De talleres lúdico pedagógicos realizados
</v>
      </c>
      <c r="H13" s="400">
        <f>+'HV 1'!C30</f>
        <v>70</v>
      </c>
      <c r="I13" s="401"/>
      <c r="J13" s="402"/>
      <c r="K13" s="400">
        <f>+'HV 1'!C33</f>
        <v>0</v>
      </c>
      <c r="L13" s="401"/>
      <c r="M13" s="402"/>
      <c r="N13" s="400">
        <f>+'HV 1'!C36</f>
        <v>0</v>
      </c>
      <c r="O13" s="401"/>
      <c r="P13" s="402"/>
      <c r="Q13" s="400">
        <f>+'HV 1'!C39</f>
        <v>0</v>
      </c>
      <c r="R13" s="401"/>
      <c r="S13" s="402"/>
      <c r="T13" s="111">
        <f>SUM(H13:S13)</f>
        <v>70</v>
      </c>
      <c r="U13" s="403" t="str">
        <f>+'HV 1'!C42</f>
        <v>A propósito de sensibilizar a los ciudadanos y demás partes interesadas, durante el período reportado,  se desarrollaron estrategias encaminadas a crear conciencia en normas de comportamiento de seguridad vial, dispositivos reguladores de tránsito y señalización, uso del espacio público y plan maestro de movilidad, así como en contenidos de corresponsabilidad y  empoderamiento ciudadano que promuevan la participación en  las diferentes localidades de la Ciudad de Bogotá.
Con la finalidad de concientizar a los ciudadanos y demás partes interesadas en cumplimiento a las normas de tránsito a través de actividades y metodologías didácticas, para la apropiación de adecuados hábitos en la vía en el  período reportado se realizaron 70 talleres lúdico pedagógicos que tienen por objeto promover los actos seguros en materia de movilidad en las localidades del Distrito Capital.  . Es importante mencionar que estas  actividades fueron contempladas con el  asesoramiento de la Dirección de Seguridad Vial y Comportamiento del Tránsito de la SDM
</v>
      </c>
      <c r="V13" s="403"/>
    </row>
    <row r="14" spans="1:22" s="107" customFormat="1" ht="78.75" customHeight="1">
      <c r="A14" s="407"/>
      <c r="B14" s="408"/>
      <c r="C14" s="413"/>
      <c r="D14" s="413"/>
      <c r="E14" s="410"/>
      <c r="F14" s="411"/>
      <c r="G14" s="106" t="str">
        <f>+'HV 1'!F22</f>
        <v>No. de  talleres lúdico pedagógicos programados</v>
      </c>
      <c r="H14" s="400">
        <f>+'HV 1'!E30</f>
        <v>200</v>
      </c>
      <c r="I14" s="401"/>
      <c r="J14" s="402"/>
      <c r="K14" s="400">
        <f>+'HV 1'!E33</f>
        <v>200</v>
      </c>
      <c r="L14" s="401"/>
      <c r="M14" s="402"/>
      <c r="N14" s="400">
        <f>+'HV 1'!E36</f>
        <v>200</v>
      </c>
      <c r="O14" s="401"/>
      <c r="P14" s="402"/>
      <c r="Q14" s="400">
        <f>+'HV 1'!E39</f>
        <v>200</v>
      </c>
      <c r="R14" s="401"/>
      <c r="S14" s="402"/>
      <c r="T14" s="111">
        <f>SUM(H14:S14)</f>
        <v>800</v>
      </c>
      <c r="U14" s="403"/>
      <c r="V14" s="403"/>
    </row>
    <row r="15" spans="1:22" s="107" customFormat="1" ht="65.25" customHeight="1">
      <c r="A15" s="407"/>
      <c r="B15" s="408"/>
      <c r="C15" s="413"/>
      <c r="D15" s="414"/>
      <c r="E15" s="410"/>
      <c r="F15" s="411"/>
      <c r="G15" s="108" t="s">
        <v>131</v>
      </c>
      <c r="H15" s="415">
        <f>+H13/H14</f>
        <v>0.35</v>
      </c>
      <c r="I15" s="416" t="e">
        <f aca="true" t="shared" si="0" ref="I15:S15">+I13/I14</f>
        <v>#DIV/0!</v>
      </c>
      <c r="J15" s="417" t="e">
        <f t="shared" si="0"/>
        <v>#DIV/0!</v>
      </c>
      <c r="K15" s="415">
        <f t="shared" si="0"/>
        <v>0</v>
      </c>
      <c r="L15" s="416" t="e">
        <f t="shared" si="0"/>
        <v>#DIV/0!</v>
      </c>
      <c r="M15" s="417" t="e">
        <f t="shared" si="0"/>
        <v>#DIV/0!</v>
      </c>
      <c r="N15" s="415">
        <f t="shared" si="0"/>
        <v>0</v>
      </c>
      <c r="O15" s="416" t="e">
        <f t="shared" si="0"/>
        <v>#DIV/0!</v>
      </c>
      <c r="P15" s="417" t="e">
        <f t="shared" si="0"/>
        <v>#DIV/0!</v>
      </c>
      <c r="Q15" s="415">
        <f t="shared" si="0"/>
        <v>0</v>
      </c>
      <c r="R15" s="416" t="e">
        <f t="shared" si="0"/>
        <v>#DIV/0!</v>
      </c>
      <c r="S15" s="417" t="e">
        <f t="shared" si="0"/>
        <v>#DIV/0!</v>
      </c>
      <c r="T15" s="112">
        <f>+T13/T14</f>
        <v>0.0875</v>
      </c>
      <c r="U15" s="403"/>
      <c r="V15" s="403"/>
    </row>
    <row r="16" spans="1:22" s="107" customFormat="1" ht="65.25" customHeight="1">
      <c r="A16" s="407">
        <v>2</v>
      </c>
      <c r="B16" s="408" t="s">
        <v>269</v>
      </c>
      <c r="C16" s="412" t="s">
        <v>533</v>
      </c>
      <c r="D16" s="412" t="str">
        <f>+Variables!A7</f>
        <v>Logística de Movilidad</v>
      </c>
      <c r="E16" s="410" t="str">
        <f>+'HV 2'!F9</f>
        <v>2. Realizar 4000 encuentros con las comunidades de las localidades del Distrito Capital, para mejorar y/o mitigar problemáticas o afectaciones en materia de movilidad. </v>
      </c>
      <c r="F16" s="411" t="str">
        <f>+'HV 2'!C15</f>
        <v>Encuentros con las comunidades</v>
      </c>
      <c r="G16" s="106" t="str">
        <f>+'HV 2'!C22</f>
        <v>Número de encuentros realizados con las comunidades</v>
      </c>
      <c r="H16" s="400">
        <f>+'HV 2'!C30</f>
        <v>332</v>
      </c>
      <c r="I16" s="401" t="e">
        <f>+'HV 2'!#REF!</f>
        <v>#REF!</v>
      </c>
      <c r="J16" s="402" t="e">
        <f>+'HV 2'!#REF!</f>
        <v>#REF!</v>
      </c>
      <c r="K16" s="400">
        <f>+'HV 2'!C33</f>
        <v>0</v>
      </c>
      <c r="L16" s="401" t="e">
        <f>+'HV 2'!#REF!</f>
        <v>#REF!</v>
      </c>
      <c r="M16" s="402" t="e">
        <f>+'HV 2'!#REF!</f>
        <v>#REF!</v>
      </c>
      <c r="N16" s="400">
        <f>+'HV 2'!C36</f>
        <v>0</v>
      </c>
      <c r="O16" s="401" t="e">
        <f>+'HV 2'!#REF!</f>
        <v>#REF!</v>
      </c>
      <c r="P16" s="402" t="e">
        <f>+'HV 2'!#REF!</f>
        <v>#REF!</v>
      </c>
      <c r="Q16" s="400">
        <f>+'HV 2'!C39</f>
        <v>0</v>
      </c>
      <c r="R16" s="401" t="e">
        <f>+'HV 2'!#REF!</f>
        <v>#REF!</v>
      </c>
      <c r="S16" s="402" t="e">
        <f>+'HV 2'!#REF!</f>
        <v>#REF!</v>
      </c>
      <c r="T16" s="111">
        <f>+H16+K16+N16+Q16</f>
        <v>332</v>
      </c>
      <c r="U16" s="403" t="str">
        <f>+'HV 2'!C42</f>
        <v>A propósito de promover la participación ciudadana , durante el período reportado se   identificaron   problemáticas y/o afectaciones en materia de movilidad en las localidades de Bogotá D.C ,  así mismo  se implementaron  estrategias, acciones  y  técnicas para la solución o mitigación de  estos requerimientos   de  los actores involucrados y grupos de interés.
Con el fin de abordar problemas alrededor de la Movilidad, buscando cooperación y consenso en la formulación de soluciones a través de una agenda participativa de trabajo, durante el  primer trimestre se realizaron 332 encuentros con las comunidades de las localidades del Distrito Capital, para mejorar y/o mitigar problemáticas o afectaciones en materia de movilidad. </v>
      </c>
      <c r="V16" s="403"/>
    </row>
    <row r="17" spans="1:22" s="107" customFormat="1" ht="81.75" customHeight="1">
      <c r="A17" s="407"/>
      <c r="B17" s="408"/>
      <c r="C17" s="413"/>
      <c r="D17" s="413"/>
      <c r="E17" s="410"/>
      <c r="F17" s="411"/>
      <c r="G17" s="106" t="str">
        <f>+'HV 2'!F22</f>
        <v>Número de encuentros programados con las comunidades</v>
      </c>
      <c r="H17" s="400">
        <f>+'HV 2'!E30</f>
        <v>200</v>
      </c>
      <c r="I17" s="401" t="e">
        <f>+'HV 2'!#REF!</f>
        <v>#REF!</v>
      </c>
      <c r="J17" s="402" t="e">
        <f>+'HV 2'!#REF!</f>
        <v>#REF!</v>
      </c>
      <c r="K17" s="400">
        <f>+'HV 2'!E33</f>
        <v>200</v>
      </c>
      <c r="L17" s="401" t="e">
        <f>+'HV 2'!#REF!</f>
        <v>#REF!</v>
      </c>
      <c r="M17" s="402" t="e">
        <f>+'HV 2'!#REF!</f>
        <v>#REF!</v>
      </c>
      <c r="N17" s="400">
        <f>+'HV 2'!E36</f>
        <v>200</v>
      </c>
      <c r="O17" s="401" t="e">
        <f>+'HV 2'!#REF!</f>
        <v>#REF!</v>
      </c>
      <c r="P17" s="402" t="e">
        <f>+'HV 2'!#REF!</f>
        <v>#REF!</v>
      </c>
      <c r="Q17" s="400">
        <f>+'HV 2'!E39</f>
        <v>200</v>
      </c>
      <c r="R17" s="401" t="e">
        <f>+'HV 2'!#REF!</f>
        <v>#REF!</v>
      </c>
      <c r="S17" s="402" t="e">
        <f>+'HV 2'!#REF!</f>
        <v>#REF!</v>
      </c>
      <c r="T17" s="111">
        <f>+H17+K17+N17+Q17</f>
        <v>800</v>
      </c>
      <c r="U17" s="403"/>
      <c r="V17" s="403"/>
    </row>
    <row r="18" spans="1:22" s="107" customFormat="1" ht="65.25" customHeight="1">
      <c r="A18" s="407"/>
      <c r="B18" s="408"/>
      <c r="C18" s="413"/>
      <c r="D18" s="414"/>
      <c r="E18" s="410"/>
      <c r="F18" s="411"/>
      <c r="G18" s="108" t="s">
        <v>131</v>
      </c>
      <c r="H18" s="404">
        <f aca="true" t="shared" si="1" ref="H18:T18">+H16/H17</f>
        <v>1.66</v>
      </c>
      <c r="I18" s="405" t="e">
        <f t="shared" si="1"/>
        <v>#REF!</v>
      </c>
      <c r="J18" s="406" t="e">
        <f t="shared" si="1"/>
        <v>#REF!</v>
      </c>
      <c r="K18" s="404">
        <f t="shared" si="1"/>
        <v>0</v>
      </c>
      <c r="L18" s="405" t="e">
        <f t="shared" si="1"/>
        <v>#REF!</v>
      </c>
      <c r="M18" s="406" t="e">
        <f t="shared" si="1"/>
        <v>#REF!</v>
      </c>
      <c r="N18" s="404">
        <f t="shared" si="1"/>
        <v>0</v>
      </c>
      <c r="O18" s="405" t="e">
        <f t="shared" si="1"/>
        <v>#REF!</v>
      </c>
      <c r="P18" s="406" t="e">
        <f t="shared" si="1"/>
        <v>#REF!</v>
      </c>
      <c r="Q18" s="404">
        <f t="shared" si="1"/>
        <v>0</v>
      </c>
      <c r="R18" s="405" t="e">
        <f t="shared" si="1"/>
        <v>#REF!</v>
      </c>
      <c r="S18" s="406" t="e">
        <f t="shared" si="1"/>
        <v>#REF!</v>
      </c>
      <c r="T18" s="112">
        <f t="shared" si="1"/>
        <v>0.415</v>
      </c>
      <c r="U18" s="403"/>
      <c r="V18" s="403"/>
    </row>
    <row r="19" spans="1:22" s="107" customFormat="1" ht="65.25" customHeight="1">
      <c r="A19" s="407">
        <v>3</v>
      </c>
      <c r="B19" s="408" t="str">
        <f>+Variables!A30</f>
        <v>4. Potencialización del desarrollo y competitividad a través de la gestión ética y transparente.</v>
      </c>
      <c r="C19" s="412" t="s">
        <v>533</v>
      </c>
      <c r="D19" s="412" t="str">
        <f>+Variables!A16</f>
        <v>Componente Institucional</v>
      </c>
      <c r="E19" s="410" t="str">
        <f>+'HV 3-MIPG'!F9</f>
        <v>3. Cumplir el 100% de las actividades propuestas en el Modelo Integrado de Planeación y Gestión - MIPG por la Oficina de Gestión Social</v>
      </c>
      <c r="F19" s="411" t="str">
        <f>+'HV 3-MIPG'!C15</f>
        <v>Cumplimiento de las acciones de MIPG</v>
      </c>
      <c r="G19" s="106" t="str">
        <f>+'HV 3-MIPG'!C22</f>
        <v>Porcentaje de avance en actividades ejecutadas</v>
      </c>
      <c r="H19" s="415">
        <f>+'HV 3-MIPG'!C30</f>
        <v>0.2</v>
      </c>
      <c r="I19" s="416" t="e">
        <f>+#REF!</f>
        <v>#REF!</v>
      </c>
      <c r="J19" s="417" t="e">
        <f>+#REF!</f>
        <v>#REF!</v>
      </c>
      <c r="K19" s="415">
        <f>+'HV 3-MIPG'!C33</f>
        <v>0</v>
      </c>
      <c r="L19" s="416" t="e">
        <f>+#REF!</f>
        <v>#REF!</v>
      </c>
      <c r="M19" s="417" t="e">
        <f>+#REF!</f>
        <v>#REF!</v>
      </c>
      <c r="N19" s="415">
        <f>+'HV 3-MIPG'!C36</f>
        <v>0</v>
      </c>
      <c r="O19" s="416" t="e">
        <f>+#REF!</f>
        <v>#REF!</v>
      </c>
      <c r="P19" s="417" t="e">
        <f>+#REF!</f>
        <v>#REF!</v>
      </c>
      <c r="Q19" s="415">
        <f>+'HV 3-MIPG'!C39</f>
        <v>0</v>
      </c>
      <c r="R19" s="416" t="e">
        <f>+#REF!</f>
        <v>#REF!</v>
      </c>
      <c r="S19" s="417" t="e">
        <f>+#REF!</f>
        <v>#REF!</v>
      </c>
      <c r="T19" s="258">
        <f>+H19+K19+N19+Q19</f>
        <v>0.2</v>
      </c>
      <c r="U19" s="403" t="str">
        <f>+'HV 3-MIPG'!C42</f>
        <v>Durante el periodo reportado se realizó un ejercicio de consolidación administrativa de la Oficina fundamentados en un proceso de planeación estratégica en el que se identificaron los retos y necesidades fundamentales a los que debe responder y a partir de eso orientar los aspectos presupuestales de la vigencia.</v>
      </c>
      <c r="V19" s="403"/>
    </row>
    <row r="20" spans="1:22" s="107" customFormat="1" ht="65.25" customHeight="1">
      <c r="A20" s="407"/>
      <c r="B20" s="408"/>
      <c r="C20" s="413"/>
      <c r="D20" s="413"/>
      <c r="E20" s="410"/>
      <c r="F20" s="411"/>
      <c r="G20" s="106" t="str">
        <f>+'HV 3-MIPG'!F22</f>
        <v>Porcentaje total  de avance de actividades programado en la vigencia</v>
      </c>
      <c r="H20" s="415">
        <f>+'HV 3-MIPG'!E30</f>
        <v>0.2</v>
      </c>
      <c r="I20" s="416"/>
      <c r="J20" s="417"/>
      <c r="K20" s="415">
        <f>+'HV 3-MIPG'!E33</f>
        <v>0.08</v>
      </c>
      <c r="L20" s="416"/>
      <c r="M20" s="417"/>
      <c r="N20" s="415">
        <f>+'HV 3-MIPG'!E36</f>
        <v>0.32</v>
      </c>
      <c r="O20" s="416"/>
      <c r="P20" s="417"/>
      <c r="Q20" s="415">
        <f>+'HV 3-MIPG'!E39</f>
        <v>0.4</v>
      </c>
      <c r="R20" s="416"/>
      <c r="S20" s="417"/>
      <c r="T20" s="258">
        <f>SUM(H20:S20)</f>
        <v>1</v>
      </c>
      <c r="U20" s="403"/>
      <c r="V20" s="403"/>
    </row>
    <row r="21" spans="1:22" s="107" customFormat="1" ht="65.25" customHeight="1">
      <c r="A21" s="407"/>
      <c r="B21" s="408"/>
      <c r="C21" s="413"/>
      <c r="D21" s="414"/>
      <c r="E21" s="410"/>
      <c r="F21" s="411"/>
      <c r="G21" s="108" t="s">
        <v>131</v>
      </c>
      <c r="H21" s="404">
        <f>+H19/H20</f>
        <v>1</v>
      </c>
      <c r="I21" s="405" t="e">
        <f>+I19/I20</f>
        <v>#REF!</v>
      </c>
      <c r="J21" s="406" t="e">
        <f>+SUM(I19:J19)/J20</f>
        <v>#REF!</v>
      </c>
      <c r="K21" s="404">
        <f>+K19/H20</f>
        <v>0</v>
      </c>
      <c r="L21" s="405" t="e">
        <f>+SUM(I19:L19)/L20</f>
        <v>#REF!</v>
      </c>
      <c r="M21" s="406" t="e">
        <f>+SUM(I19:M19)/M20</f>
        <v>#REF!</v>
      </c>
      <c r="N21" s="404">
        <f>+N19/H20</f>
        <v>0</v>
      </c>
      <c r="O21" s="405" t="e">
        <f>+SUM(I19:O19)/O20</f>
        <v>#REF!</v>
      </c>
      <c r="P21" s="406" t="e">
        <f>+SUM(I19:P19)/P20</f>
        <v>#REF!</v>
      </c>
      <c r="Q21" s="404">
        <f>+Q19/H20</f>
        <v>0</v>
      </c>
      <c r="R21" s="405" t="e">
        <f>+SUM(I19:R19)/R20</f>
        <v>#REF!</v>
      </c>
      <c r="S21" s="406" t="e">
        <f>+SUM(I19:S19)/T20</f>
        <v>#REF!</v>
      </c>
      <c r="T21" s="169">
        <f>+T19/T20</f>
        <v>0.2</v>
      </c>
      <c r="U21" s="403"/>
      <c r="V21" s="403"/>
    </row>
    <row r="22" spans="1:22" s="107" customFormat="1" ht="65.25" customHeight="1">
      <c r="A22" s="407">
        <v>4</v>
      </c>
      <c r="B22" s="408" t="str">
        <f>+Variables!A30</f>
        <v>4. Potencialización del desarrollo y competitividad a través de la gestión ética y transparente.</v>
      </c>
      <c r="C22" s="409" t="s">
        <v>535</v>
      </c>
      <c r="D22" s="412" t="str">
        <f>+Variables!A16</f>
        <v>Componente Institucional</v>
      </c>
      <c r="E22" s="410" t="str">
        <f>+'HV 4-PAAC'!F9</f>
        <v>4. Realizar el 100% de las actividades programadas en el Plan Anticorrupción y de Atención al Ciudadano de la vigencia por la Oficina de Gestión Social</v>
      </c>
      <c r="F22" s="411" t="str">
        <f>+'HV 4-PAAC'!C15</f>
        <v>Cumplimiento del P.A.A.C</v>
      </c>
      <c r="G22" s="106" t="str">
        <f>+'HV 4-PAAC'!C22</f>
        <v>Total actividades ejecutadas </v>
      </c>
      <c r="H22" s="400">
        <f>+'HV 4-PAAC'!C30</f>
        <v>1</v>
      </c>
      <c r="I22" s="401" t="e">
        <f>+#REF!</f>
        <v>#REF!</v>
      </c>
      <c r="J22" s="402" t="e">
        <f>+#REF!</f>
        <v>#REF!</v>
      </c>
      <c r="K22" s="400">
        <f>+'HV 4-PAAC'!C33</f>
        <v>0</v>
      </c>
      <c r="L22" s="401" t="e">
        <f>+#REF!</f>
        <v>#REF!</v>
      </c>
      <c r="M22" s="402" t="e">
        <f>+#REF!</f>
        <v>#REF!</v>
      </c>
      <c r="N22" s="400">
        <f>+'HV 4-PAAC'!C36</f>
        <v>0</v>
      </c>
      <c r="O22" s="401" t="e">
        <f>+#REF!</f>
        <v>#REF!</v>
      </c>
      <c r="P22" s="402" t="e">
        <f>+#REF!</f>
        <v>#REF!</v>
      </c>
      <c r="Q22" s="400">
        <f>+'HV 4-PAAC'!C39</f>
        <v>0</v>
      </c>
      <c r="R22" s="401" t="e">
        <f>+#REF!</f>
        <v>#REF!</v>
      </c>
      <c r="S22" s="402" t="e">
        <f>+#REF!</f>
        <v>#REF!</v>
      </c>
      <c r="T22" s="111">
        <f>+H22+K22+N22+Q22</f>
        <v>1</v>
      </c>
      <c r="U22" s="403" t="str">
        <f>+'HV 4-PAAC'!C42</f>
        <v>Durante el periodo de la vigencia del presente informe y de acuerdo con la estrategia de rendición de cuentas que permite brindar información veraz y de calidad a la ciudadanía, la Oficina de Gestión Social por medio de los Centros Locales de Movilidad acompañó la realización de la rendición de cuentas del Sector Movilidad realizada durante el trimestre y que contó con la convocatoria de personas de las diferentes localidades del Distrito Capital, generando así transparencia en las acciones propias de la Entidad a través de herramientas que permiten el ejercicio de control ciudadano.  Es importante mencionar que la rendición de cuentas tiene como objetivo, implementar mecanismos de participación y control, con el fin de garantizar que la ciudadanía cuente con las herramientas informativas acerca de los proyectos estratégicos de la entidad y la ejecución de recursos.</v>
      </c>
      <c r="V22" s="403"/>
    </row>
    <row r="23" spans="1:22" s="107" customFormat="1" ht="65.25" customHeight="1">
      <c r="A23" s="407"/>
      <c r="B23" s="408"/>
      <c r="C23" s="409"/>
      <c r="D23" s="413"/>
      <c r="E23" s="410"/>
      <c r="F23" s="411"/>
      <c r="G23" s="106" t="str">
        <f>+'HV 4-PAAC'!F22</f>
        <v>Total actividades programadas</v>
      </c>
      <c r="H23" s="400">
        <f>+'HV 4-PAAC'!E30</f>
        <v>1</v>
      </c>
      <c r="I23" s="401"/>
      <c r="J23" s="402"/>
      <c r="K23" s="400">
        <f>+'HV 4-PAAC'!E33</f>
        <v>3</v>
      </c>
      <c r="L23" s="401"/>
      <c r="M23" s="402"/>
      <c r="N23" s="400">
        <f>+'HV 4-PAAC'!E36</f>
        <v>1</v>
      </c>
      <c r="O23" s="401"/>
      <c r="P23" s="402"/>
      <c r="Q23" s="400">
        <f>+'HV 4-PAAC'!E39</f>
        <v>10</v>
      </c>
      <c r="R23" s="401"/>
      <c r="S23" s="402"/>
      <c r="T23" s="111">
        <f>SUM(H23:S23)</f>
        <v>15</v>
      </c>
      <c r="U23" s="403"/>
      <c r="V23" s="403"/>
    </row>
    <row r="24" spans="1:22" s="107" customFormat="1" ht="65.25" customHeight="1">
      <c r="A24" s="407"/>
      <c r="B24" s="408"/>
      <c r="C24" s="409"/>
      <c r="D24" s="414"/>
      <c r="E24" s="410"/>
      <c r="F24" s="411"/>
      <c r="G24" s="108" t="s">
        <v>131</v>
      </c>
      <c r="H24" s="404">
        <f>+H22/H23</f>
        <v>1</v>
      </c>
      <c r="I24" s="405" t="e">
        <f>+I22/I23</f>
        <v>#REF!</v>
      </c>
      <c r="J24" s="406" t="e">
        <f>+SUM(I22:J22)/J23</f>
        <v>#REF!</v>
      </c>
      <c r="K24" s="404">
        <f>+K22/K23</f>
        <v>0</v>
      </c>
      <c r="L24" s="405" t="e">
        <f>+L22/L23</f>
        <v>#REF!</v>
      </c>
      <c r="M24" s="406" t="e">
        <f>+SUM(L22:M22)/M23</f>
        <v>#REF!</v>
      </c>
      <c r="N24" s="404">
        <f>+N22/N23</f>
        <v>0</v>
      </c>
      <c r="O24" s="405" t="e">
        <f>+O22/O23</f>
        <v>#REF!</v>
      </c>
      <c r="P24" s="406" t="e">
        <f>+SUM(O22:P22)/P23</f>
        <v>#REF!</v>
      </c>
      <c r="Q24" s="404">
        <f>+Q22/Q23</f>
        <v>0</v>
      </c>
      <c r="R24" s="405" t="e">
        <f>+R22/R23</f>
        <v>#REF!</v>
      </c>
      <c r="S24" s="406" t="e">
        <f>+SUM(R22:S22)/S23</f>
        <v>#REF!</v>
      </c>
      <c r="T24" s="169">
        <f>+T22/T23</f>
        <v>0.06666666666666667</v>
      </c>
      <c r="U24" s="403"/>
      <c r="V24" s="403"/>
    </row>
    <row r="25" spans="1:22" ht="81" customHeight="1">
      <c r="A25" s="407">
        <v>5</v>
      </c>
      <c r="B25" s="451" t="s">
        <v>269</v>
      </c>
      <c r="C25" s="452" t="s">
        <v>536</v>
      </c>
      <c r="D25" s="453" t="s">
        <v>48</v>
      </c>
      <c r="E25" s="410" t="str">
        <f>+'HV 5'!F9</f>
        <v>5. Realizar el 100% de las actividades programadas vinculadas a la realización e implementación de conceptos técnicos de gestión social requeridos por las áreas de la entidad</v>
      </c>
      <c r="F25" s="411" t="str">
        <f>+'HV 5'!C15</f>
        <v>Conceptos técnicos de gestión social</v>
      </c>
      <c r="G25" s="106" t="s">
        <v>309</v>
      </c>
      <c r="H25" s="415">
        <f>+'HV 5'!C30</f>
        <v>0.2</v>
      </c>
      <c r="I25" s="416"/>
      <c r="J25" s="417"/>
      <c r="K25" s="415">
        <f>+'HV 5'!C33</f>
        <v>0</v>
      </c>
      <c r="L25" s="416"/>
      <c r="M25" s="417"/>
      <c r="N25" s="415">
        <f>+'HV 5'!C36</f>
        <v>0</v>
      </c>
      <c r="O25" s="416"/>
      <c r="P25" s="417"/>
      <c r="Q25" s="415">
        <f>+'HV 5'!C39</f>
        <v>0</v>
      </c>
      <c r="R25" s="416"/>
      <c r="S25" s="417"/>
      <c r="T25" s="258">
        <f>+H25+K25+N25+Q25</f>
        <v>0.2</v>
      </c>
      <c r="U25" s="403" t="str">
        <f>+'HV 5'!C42</f>
        <v>Durante la vigencia del presente informe se consolidó el equipo de trabajo dedicado a las actividades de realización e implementación de conceptos técnicos sociales e inicio las labores dentro de la nueva Oficina de Gestión Social. Se realizó el ejercicio de identificación de los proyectos que venían siendo acompañados por los diferentes profesionales del equipo y se validó la información de seguimiento de los mismos con el fin de consolidar la información de los proyectos que fueron efectivamente recibidos en la nueva Oficina, a partir del rediseño. Los conceptos de gestión están especialmente vinculados a los acompañamientos relacionados con los temas de Cargue y Descargue, Carriles Preferenciales, Barrios Vitales y el Censo de Bicitaxistas. </v>
      </c>
      <c r="V25" s="403"/>
    </row>
    <row r="26" spans="1:22" ht="81" customHeight="1">
      <c r="A26" s="407"/>
      <c r="B26" s="451"/>
      <c r="C26" s="452"/>
      <c r="D26" s="454"/>
      <c r="E26" s="410"/>
      <c r="F26" s="411"/>
      <c r="G26" s="106" t="s">
        <v>310</v>
      </c>
      <c r="H26" s="445">
        <f>+'HV 5'!E30</f>
        <v>0.2</v>
      </c>
      <c r="I26" s="446"/>
      <c r="J26" s="447"/>
      <c r="K26" s="445">
        <f>+'HV 5'!E33</f>
        <v>0.25</v>
      </c>
      <c r="L26" s="446"/>
      <c r="M26" s="447"/>
      <c r="N26" s="445">
        <f>+'HV 5'!E36</f>
        <v>0.25</v>
      </c>
      <c r="O26" s="446"/>
      <c r="P26" s="447"/>
      <c r="Q26" s="445">
        <f>+'HV 5'!E39</f>
        <v>0.3</v>
      </c>
      <c r="R26" s="446"/>
      <c r="S26" s="447"/>
      <c r="T26" s="258">
        <f>SUM(H26:S26)</f>
        <v>1</v>
      </c>
      <c r="U26" s="403"/>
      <c r="V26" s="403"/>
    </row>
    <row r="27" spans="1:22" ht="81" customHeight="1">
      <c r="A27" s="407"/>
      <c r="B27" s="451"/>
      <c r="C27" s="452"/>
      <c r="D27" s="455"/>
      <c r="E27" s="410"/>
      <c r="F27" s="411"/>
      <c r="G27" s="108" t="s">
        <v>131</v>
      </c>
      <c r="H27" s="404">
        <f>+H25/H26</f>
        <v>1</v>
      </c>
      <c r="I27" s="405"/>
      <c r="J27" s="406"/>
      <c r="K27" s="404">
        <f aca="true" t="shared" si="2" ref="K27:Q27">+K25/K26</f>
        <v>0</v>
      </c>
      <c r="L27" s="405"/>
      <c r="M27" s="406"/>
      <c r="N27" s="404">
        <f t="shared" si="2"/>
        <v>0</v>
      </c>
      <c r="O27" s="405"/>
      <c r="P27" s="406"/>
      <c r="Q27" s="404">
        <f t="shared" si="2"/>
        <v>0</v>
      </c>
      <c r="R27" s="405"/>
      <c r="S27" s="406"/>
      <c r="T27" s="169">
        <f>+T25/T26</f>
        <v>0.2</v>
      </c>
      <c r="U27" s="403"/>
      <c r="V27" s="403"/>
    </row>
    <row r="28" ht="39" customHeight="1"/>
    <row r="29" ht="39" customHeight="1"/>
    <row r="30" ht="39" customHeight="1"/>
    <row r="39" ht="15">
      <c r="F39" s="383"/>
    </row>
  </sheetData>
  <sheetProtection/>
  <mergeCells count="111">
    <mergeCell ref="H25:J25"/>
    <mergeCell ref="Q25:S25"/>
    <mergeCell ref="Q27:S27"/>
    <mergeCell ref="N27:P27"/>
    <mergeCell ref="K27:M27"/>
    <mergeCell ref="H27:J27"/>
    <mergeCell ref="N26:P26"/>
    <mergeCell ref="N25:P25"/>
    <mergeCell ref="K26:M26"/>
    <mergeCell ref="K25:M25"/>
    <mergeCell ref="H26:J26"/>
    <mergeCell ref="C7:F7"/>
    <mergeCell ref="C13:C15"/>
    <mergeCell ref="F25:F27"/>
    <mergeCell ref="U25:V27"/>
    <mergeCell ref="A25:A27"/>
    <mergeCell ref="B25:B27"/>
    <mergeCell ref="C25:C27"/>
    <mergeCell ref="D25:D27"/>
    <mergeCell ref="E25:E27"/>
    <mergeCell ref="Q26:S26"/>
    <mergeCell ref="Q18:S18"/>
    <mergeCell ref="N17:P17"/>
    <mergeCell ref="Q17:S17"/>
    <mergeCell ref="K16:M16"/>
    <mergeCell ref="N16:P16"/>
    <mergeCell ref="K24:M24"/>
    <mergeCell ref="N24:P24"/>
    <mergeCell ref="Q24:S24"/>
    <mergeCell ref="C1:S1"/>
    <mergeCell ref="C2:S2"/>
    <mergeCell ref="C3:S3"/>
    <mergeCell ref="C4:G4"/>
    <mergeCell ref="H4:S4"/>
    <mergeCell ref="U16:V18"/>
    <mergeCell ref="F16:F18"/>
    <mergeCell ref="H18:J18"/>
    <mergeCell ref="D16:D18"/>
    <mergeCell ref="E16:E18"/>
    <mergeCell ref="H16:J16"/>
    <mergeCell ref="Q16:S16"/>
    <mergeCell ref="K17:M17"/>
    <mergeCell ref="K18:M18"/>
    <mergeCell ref="N18:P18"/>
    <mergeCell ref="H17:J17"/>
    <mergeCell ref="B13:B15"/>
    <mergeCell ref="K14:M14"/>
    <mergeCell ref="A1:B4"/>
    <mergeCell ref="A11:A12"/>
    <mergeCell ref="A13:A15"/>
    <mergeCell ref="A10:V10"/>
    <mergeCell ref="D11:D12"/>
    <mergeCell ref="H13:J13"/>
    <mergeCell ref="K13:M13"/>
    <mergeCell ref="U13:V15"/>
    <mergeCell ref="G11:G12"/>
    <mergeCell ref="U12:V12"/>
    <mergeCell ref="E11:E12"/>
    <mergeCell ref="F11:F12"/>
    <mergeCell ref="B11:C11"/>
    <mergeCell ref="D13:D15"/>
    <mergeCell ref="H11:V11"/>
    <mergeCell ref="N14:P14"/>
    <mergeCell ref="F13:F15"/>
    <mergeCell ref="Q13:S13"/>
    <mergeCell ref="Q15:S15"/>
    <mergeCell ref="N13:P13"/>
    <mergeCell ref="H15:J15"/>
    <mergeCell ref="H14:J14"/>
    <mergeCell ref="N15:P15"/>
    <mergeCell ref="Q14:S14"/>
    <mergeCell ref="K15:M15"/>
    <mergeCell ref="E13:E15"/>
    <mergeCell ref="A19:A21"/>
    <mergeCell ref="B19:B21"/>
    <mergeCell ref="C19:C21"/>
    <mergeCell ref="E19:E21"/>
    <mergeCell ref="F19:F21"/>
    <mergeCell ref="D19:D21"/>
    <mergeCell ref="C16:C18"/>
    <mergeCell ref="A16:A18"/>
    <mergeCell ref="B16:B18"/>
    <mergeCell ref="D22:D24"/>
    <mergeCell ref="H19:J19"/>
    <mergeCell ref="K19:M19"/>
    <mergeCell ref="N19:P19"/>
    <mergeCell ref="Q19:S19"/>
    <mergeCell ref="U19:V21"/>
    <mergeCell ref="H20:J20"/>
    <mergeCell ref="K20:M20"/>
    <mergeCell ref="N20:P20"/>
    <mergeCell ref="Q20:S20"/>
    <mergeCell ref="H21:J21"/>
    <mergeCell ref="K21:M21"/>
    <mergeCell ref="N21:P21"/>
    <mergeCell ref="Q21:S21"/>
    <mergeCell ref="H24:J24"/>
    <mergeCell ref="A22:A24"/>
    <mergeCell ref="B22:B24"/>
    <mergeCell ref="C22:C24"/>
    <mergeCell ref="E22:E24"/>
    <mergeCell ref="F22:F24"/>
    <mergeCell ref="H22:J22"/>
    <mergeCell ref="K22:M22"/>
    <mergeCell ref="N22:P22"/>
    <mergeCell ref="Q22:S22"/>
    <mergeCell ref="U22:V24"/>
    <mergeCell ref="H23:J23"/>
    <mergeCell ref="K23:M23"/>
    <mergeCell ref="N23:P23"/>
    <mergeCell ref="Q23:S23"/>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8"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O67"/>
  <sheetViews>
    <sheetView zoomScale="90" zoomScaleNormal="90" zoomScalePageLayoutView="0" workbookViewId="0" topLeftCell="A25">
      <selection activeCell="C42" sqref="C42:I42"/>
    </sheetView>
  </sheetViews>
  <sheetFormatPr defaultColWidth="11.421875" defaultRowHeight="15"/>
  <cols>
    <col min="1" max="1" width="0.9921875" style="264" customWidth="1"/>
    <col min="2" max="2" width="25.421875" style="267" customWidth="1"/>
    <col min="3" max="3" width="14.57421875" style="264" customWidth="1"/>
    <col min="4" max="4" width="20.140625" style="264" customWidth="1"/>
    <col min="5" max="5" width="16.421875" style="272" customWidth="1"/>
    <col min="6" max="6" width="25.00390625" style="264" customWidth="1"/>
    <col min="7" max="7" width="22.00390625" style="268" customWidth="1"/>
    <col min="8" max="8" width="20.57421875" style="264" customWidth="1"/>
    <col min="9" max="9" width="22.421875" style="264" customWidth="1"/>
    <col min="10" max="10" width="11.421875" style="261" customWidth="1"/>
    <col min="11" max="12" width="11.421875" style="262" customWidth="1"/>
    <col min="13" max="17" width="11.421875" style="263" customWidth="1"/>
    <col min="18" max="16384" width="11.421875" style="264" customWidth="1"/>
  </cols>
  <sheetData>
    <row r="1" spans="1:9" ht="6" customHeight="1">
      <c r="A1" s="27"/>
      <c r="B1" s="28"/>
      <c r="C1" s="27"/>
      <c r="D1" s="27"/>
      <c r="E1" s="269"/>
      <c r="F1" s="27"/>
      <c r="G1" s="29"/>
      <c r="H1" s="27"/>
      <c r="I1" s="27"/>
    </row>
    <row r="2" spans="1:9" ht="25.5" customHeight="1">
      <c r="A2" s="27"/>
      <c r="B2" s="486"/>
      <c r="C2" s="487" t="s">
        <v>497</v>
      </c>
      <c r="D2" s="487"/>
      <c r="E2" s="487"/>
      <c r="F2" s="487"/>
      <c r="G2" s="487"/>
      <c r="H2" s="487"/>
      <c r="I2" s="487"/>
    </row>
    <row r="3" spans="1:9" ht="25.5" customHeight="1">
      <c r="A3" s="27"/>
      <c r="B3" s="486"/>
      <c r="C3" s="476" t="s">
        <v>16</v>
      </c>
      <c r="D3" s="476"/>
      <c r="E3" s="476"/>
      <c r="F3" s="476"/>
      <c r="G3" s="476"/>
      <c r="H3" s="476"/>
      <c r="I3" s="476"/>
    </row>
    <row r="4" spans="1:15" ht="25.5" customHeight="1">
      <c r="A4" s="27"/>
      <c r="B4" s="486"/>
      <c r="C4" s="476" t="s">
        <v>134</v>
      </c>
      <c r="D4" s="476"/>
      <c r="E4" s="476"/>
      <c r="F4" s="476"/>
      <c r="G4" s="476"/>
      <c r="H4" s="476"/>
      <c r="I4" s="476"/>
      <c r="L4" s="265" t="s">
        <v>132</v>
      </c>
      <c r="M4" s="262"/>
      <c r="N4" s="262"/>
      <c r="O4" s="262"/>
    </row>
    <row r="5" spans="1:15" ht="25.5" customHeight="1">
      <c r="A5" s="27"/>
      <c r="B5" s="486"/>
      <c r="C5" s="476" t="s">
        <v>136</v>
      </c>
      <c r="D5" s="476"/>
      <c r="E5" s="476"/>
      <c r="F5" s="476"/>
      <c r="G5" s="563" t="s">
        <v>472</v>
      </c>
      <c r="H5" s="563"/>
      <c r="I5" s="563"/>
      <c r="L5" s="265" t="s">
        <v>133</v>
      </c>
      <c r="M5" s="262"/>
      <c r="N5" s="262"/>
      <c r="O5" s="262"/>
    </row>
    <row r="6" spans="1:15" ht="23.25" customHeight="1">
      <c r="A6" s="27"/>
      <c r="B6" s="741" t="s">
        <v>139</v>
      </c>
      <c r="C6" s="741"/>
      <c r="D6" s="741"/>
      <c r="E6" s="741"/>
      <c r="F6" s="741"/>
      <c r="G6" s="741"/>
      <c r="H6" s="741"/>
      <c r="I6" s="741"/>
      <c r="L6" s="265" t="s">
        <v>135</v>
      </c>
      <c r="M6" s="262"/>
      <c r="N6" s="262"/>
      <c r="O6" s="262"/>
    </row>
    <row r="7" spans="1:15" ht="24" customHeight="1">
      <c r="A7" s="27"/>
      <c r="B7" s="742" t="s">
        <v>140</v>
      </c>
      <c r="C7" s="742"/>
      <c r="D7" s="742"/>
      <c r="E7" s="742"/>
      <c r="F7" s="742"/>
      <c r="G7" s="742"/>
      <c r="H7" s="742"/>
      <c r="I7" s="742"/>
      <c r="L7" s="265" t="s">
        <v>138</v>
      </c>
      <c r="M7" s="262"/>
      <c r="N7" s="262"/>
      <c r="O7" s="262"/>
    </row>
    <row r="8" spans="1:15" ht="24" customHeight="1">
      <c r="A8" s="27"/>
      <c r="B8" s="484" t="s">
        <v>141</v>
      </c>
      <c r="C8" s="484"/>
      <c r="D8" s="484"/>
      <c r="E8" s="484"/>
      <c r="F8" s="484"/>
      <c r="G8" s="484"/>
      <c r="H8" s="484"/>
      <c r="I8" s="484"/>
      <c r="M8" s="262"/>
      <c r="N8" s="262"/>
      <c r="O8" s="262"/>
    </row>
    <row r="9" spans="1:15" ht="30.75" customHeight="1">
      <c r="A9" s="27"/>
      <c r="B9" s="395" t="s">
        <v>423</v>
      </c>
      <c r="C9" s="394">
        <v>4</v>
      </c>
      <c r="D9" s="493" t="s">
        <v>421</v>
      </c>
      <c r="E9" s="493"/>
      <c r="F9" s="490" t="s">
        <v>479</v>
      </c>
      <c r="G9" s="490"/>
      <c r="H9" s="490"/>
      <c r="I9" s="490"/>
      <c r="M9" s="262"/>
      <c r="N9" s="262"/>
      <c r="O9" s="262"/>
    </row>
    <row r="10" spans="1:15" ht="30.75" customHeight="1">
      <c r="A10" s="27"/>
      <c r="B10" s="395" t="s">
        <v>147</v>
      </c>
      <c r="C10" s="176" t="s">
        <v>166</v>
      </c>
      <c r="D10" s="493" t="s">
        <v>148</v>
      </c>
      <c r="E10" s="493"/>
      <c r="F10" s="491" t="s">
        <v>460</v>
      </c>
      <c r="G10" s="491"/>
      <c r="H10" s="44" t="s">
        <v>149</v>
      </c>
      <c r="I10" s="176" t="s">
        <v>166</v>
      </c>
      <c r="M10" s="262" t="s">
        <v>142</v>
      </c>
      <c r="N10" s="262"/>
      <c r="O10" s="262"/>
    </row>
    <row r="11" spans="1:15" ht="30.75" customHeight="1">
      <c r="A11" s="27"/>
      <c r="B11" s="395" t="s">
        <v>152</v>
      </c>
      <c r="C11" s="470" t="s">
        <v>304</v>
      </c>
      <c r="D11" s="470"/>
      <c r="E11" s="470"/>
      <c r="F11" s="470"/>
      <c r="G11" s="44" t="s">
        <v>153</v>
      </c>
      <c r="H11" s="497" t="s">
        <v>304</v>
      </c>
      <c r="I11" s="497"/>
      <c r="L11" s="265" t="s">
        <v>145</v>
      </c>
      <c r="M11" s="262" t="s">
        <v>146</v>
      </c>
      <c r="N11" s="262"/>
      <c r="O11" s="262"/>
    </row>
    <row r="12" spans="1:15" ht="30.75" customHeight="1">
      <c r="A12" s="27"/>
      <c r="B12" s="42" t="s">
        <v>156</v>
      </c>
      <c r="C12" s="471" t="s">
        <v>150</v>
      </c>
      <c r="D12" s="471"/>
      <c r="E12" s="471"/>
      <c r="F12" s="471"/>
      <c r="G12" s="44" t="s">
        <v>157</v>
      </c>
      <c r="H12" s="472" t="s">
        <v>477</v>
      </c>
      <c r="I12" s="472"/>
      <c r="L12" s="265" t="s">
        <v>150</v>
      </c>
      <c r="M12" s="262" t="s">
        <v>151</v>
      </c>
      <c r="N12" s="262"/>
      <c r="O12" s="262"/>
    </row>
    <row r="13" spans="1:15" ht="30.75" customHeight="1">
      <c r="A13" s="27"/>
      <c r="B13" s="42" t="s">
        <v>159</v>
      </c>
      <c r="C13" s="474" t="s">
        <v>180</v>
      </c>
      <c r="D13" s="474"/>
      <c r="E13" s="474"/>
      <c r="F13" s="474"/>
      <c r="G13" s="474"/>
      <c r="H13" s="474"/>
      <c r="I13" s="474"/>
      <c r="L13" s="265" t="s">
        <v>154</v>
      </c>
      <c r="M13" s="262" t="s">
        <v>155</v>
      </c>
      <c r="N13" s="262"/>
      <c r="O13" s="262"/>
    </row>
    <row r="14" spans="1:15" ht="30.75" customHeight="1">
      <c r="A14" s="27"/>
      <c r="B14" s="42" t="s">
        <v>160</v>
      </c>
      <c r="C14" s="488" t="s">
        <v>304</v>
      </c>
      <c r="D14" s="488"/>
      <c r="E14" s="488"/>
      <c r="F14" s="488"/>
      <c r="G14" s="488"/>
      <c r="H14" s="488"/>
      <c r="I14" s="488"/>
      <c r="L14" s="266" t="s">
        <v>158</v>
      </c>
      <c r="M14" s="262"/>
      <c r="N14" s="262"/>
      <c r="O14" s="262"/>
    </row>
    <row r="15" spans="1:15" ht="30.75" customHeight="1">
      <c r="A15" s="27"/>
      <c r="B15" s="42" t="s">
        <v>162</v>
      </c>
      <c r="C15" s="490" t="s">
        <v>334</v>
      </c>
      <c r="D15" s="490"/>
      <c r="E15" s="490"/>
      <c r="F15" s="490"/>
      <c r="G15" s="44" t="s">
        <v>163</v>
      </c>
      <c r="H15" s="491" t="s">
        <v>179</v>
      </c>
      <c r="I15" s="491"/>
      <c r="L15" s="266"/>
      <c r="M15" s="262"/>
      <c r="N15" s="262"/>
      <c r="O15" s="262"/>
    </row>
    <row r="16" spans="1:15" ht="30.75" customHeight="1">
      <c r="A16" s="27"/>
      <c r="B16" s="42" t="s">
        <v>167</v>
      </c>
      <c r="C16" s="508" t="s">
        <v>430</v>
      </c>
      <c r="D16" s="508"/>
      <c r="E16" s="508"/>
      <c r="F16" s="508"/>
      <c r="G16" s="44" t="s">
        <v>168</v>
      </c>
      <c r="H16" s="491" t="s">
        <v>142</v>
      </c>
      <c r="I16" s="491"/>
      <c r="L16" s="266"/>
      <c r="M16" s="262" t="s">
        <v>161</v>
      </c>
      <c r="N16" s="262"/>
      <c r="O16" s="262"/>
    </row>
    <row r="17" spans="1:15" ht="40.5" customHeight="1">
      <c r="A17" s="27"/>
      <c r="B17" s="42" t="s">
        <v>170</v>
      </c>
      <c r="C17" s="509" t="s">
        <v>528</v>
      </c>
      <c r="D17" s="510"/>
      <c r="E17" s="510"/>
      <c r="F17" s="510"/>
      <c r="G17" s="510"/>
      <c r="H17" s="510"/>
      <c r="I17" s="714"/>
      <c r="L17" s="266" t="s">
        <v>165</v>
      </c>
      <c r="M17" s="262" t="s">
        <v>166</v>
      </c>
      <c r="N17" s="262"/>
      <c r="O17" s="262"/>
    </row>
    <row r="18" spans="1:15" ht="30.75" customHeight="1">
      <c r="A18" s="27"/>
      <c r="B18" s="42" t="s">
        <v>173</v>
      </c>
      <c r="C18" s="490" t="s">
        <v>306</v>
      </c>
      <c r="D18" s="490"/>
      <c r="E18" s="490"/>
      <c r="F18" s="490"/>
      <c r="G18" s="490"/>
      <c r="H18" s="490"/>
      <c r="I18" s="490"/>
      <c r="L18" s="266" t="s">
        <v>169</v>
      </c>
      <c r="M18" s="262"/>
      <c r="N18" s="262"/>
      <c r="O18" s="262"/>
    </row>
    <row r="19" spans="1:15" ht="30.75" customHeight="1">
      <c r="A19" s="27"/>
      <c r="B19" s="42" t="s">
        <v>176</v>
      </c>
      <c r="C19" s="499" t="s">
        <v>335</v>
      </c>
      <c r="D19" s="499"/>
      <c r="E19" s="499"/>
      <c r="F19" s="499"/>
      <c r="G19" s="499"/>
      <c r="H19" s="499"/>
      <c r="I19" s="499"/>
      <c r="L19" s="266" t="s">
        <v>171</v>
      </c>
      <c r="M19" s="262" t="s">
        <v>172</v>
      </c>
      <c r="N19" s="262"/>
      <c r="O19" s="262"/>
    </row>
    <row r="20" spans="1:15" ht="30.75" customHeight="1">
      <c r="A20" s="27"/>
      <c r="B20" s="42" t="s">
        <v>178</v>
      </c>
      <c r="C20" s="502" t="s">
        <v>308</v>
      </c>
      <c r="D20" s="502"/>
      <c r="E20" s="502"/>
      <c r="F20" s="502"/>
      <c r="G20" s="502"/>
      <c r="H20" s="502"/>
      <c r="I20" s="502"/>
      <c r="L20" s="266" t="s">
        <v>174</v>
      </c>
      <c r="M20" s="262" t="s">
        <v>175</v>
      </c>
      <c r="N20" s="262"/>
      <c r="O20" s="262"/>
    </row>
    <row r="21" spans="1:15" ht="27.75" customHeight="1">
      <c r="A21" s="27"/>
      <c r="B21" s="602" t="s">
        <v>181</v>
      </c>
      <c r="C21" s="531" t="s">
        <v>182</v>
      </c>
      <c r="D21" s="531"/>
      <c r="E21" s="531"/>
      <c r="F21" s="532" t="s">
        <v>183</v>
      </c>
      <c r="G21" s="532"/>
      <c r="H21" s="532"/>
      <c r="I21" s="532"/>
      <c r="L21" s="266"/>
      <c r="M21" s="262" t="s">
        <v>406</v>
      </c>
      <c r="N21" s="262"/>
      <c r="O21" s="262"/>
    </row>
    <row r="22" spans="1:15" ht="27" customHeight="1">
      <c r="A22" s="27"/>
      <c r="B22" s="602"/>
      <c r="C22" s="499" t="s">
        <v>336</v>
      </c>
      <c r="D22" s="499"/>
      <c r="E22" s="499"/>
      <c r="F22" s="499" t="s">
        <v>337</v>
      </c>
      <c r="G22" s="499"/>
      <c r="H22" s="499"/>
      <c r="I22" s="499"/>
      <c r="L22" s="266" t="s">
        <v>179</v>
      </c>
      <c r="M22" s="262" t="s">
        <v>180</v>
      </c>
      <c r="N22" s="262"/>
      <c r="O22" s="262"/>
    </row>
    <row r="23" spans="1:15" ht="39.75" customHeight="1">
      <c r="A23" s="27"/>
      <c r="B23" s="42" t="s">
        <v>187</v>
      </c>
      <c r="C23" s="491" t="s">
        <v>239</v>
      </c>
      <c r="D23" s="491"/>
      <c r="E23" s="491"/>
      <c r="F23" s="491" t="s">
        <v>239</v>
      </c>
      <c r="G23" s="491"/>
      <c r="H23" s="491"/>
      <c r="I23" s="491"/>
      <c r="L23" s="266" t="s">
        <v>164</v>
      </c>
      <c r="M23" s="262" t="s">
        <v>407</v>
      </c>
      <c r="N23" s="262"/>
      <c r="O23" s="262"/>
    </row>
    <row r="24" spans="1:15" ht="48.75" customHeight="1">
      <c r="A24" s="27"/>
      <c r="B24" s="42" t="s">
        <v>189</v>
      </c>
      <c r="C24" s="739" t="s">
        <v>338</v>
      </c>
      <c r="D24" s="739"/>
      <c r="E24" s="739"/>
      <c r="F24" s="499" t="s">
        <v>517</v>
      </c>
      <c r="G24" s="499"/>
      <c r="H24" s="499"/>
      <c r="I24" s="499"/>
      <c r="L24" s="266" t="s">
        <v>185</v>
      </c>
      <c r="M24" s="262" t="s">
        <v>186</v>
      </c>
      <c r="N24" s="262"/>
      <c r="O24" s="262"/>
    </row>
    <row r="25" spans="1:15" ht="29.25" customHeight="1">
      <c r="A25" s="27"/>
      <c r="B25" s="42" t="s">
        <v>191</v>
      </c>
      <c r="C25" s="709">
        <v>43466</v>
      </c>
      <c r="D25" s="490"/>
      <c r="E25" s="490"/>
      <c r="F25" s="44" t="s">
        <v>192</v>
      </c>
      <c r="G25" s="740" t="s">
        <v>304</v>
      </c>
      <c r="H25" s="740"/>
      <c r="I25" s="740"/>
      <c r="L25" s="266"/>
      <c r="M25" s="262" t="s">
        <v>188</v>
      </c>
      <c r="N25" s="262"/>
      <c r="O25" s="262"/>
    </row>
    <row r="26" spans="1:15" ht="27" customHeight="1">
      <c r="A26" s="27"/>
      <c r="B26" s="42" t="s">
        <v>193</v>
      </c>
      <c r="C26" s="709">
        <v>43830</v>
      </c>
      <c r="D26" s="490"/>
      <c r="E26" s="490"/>
      <c r="F26" s="44" t="s">
        <v>194</v>
      </c>
      <c r="G26" s="710">
        <v>1</v>
      </c>
      <c r="H26" s="710"/>
      <c r="I26" s="710"/>
      <c r="L26" s="266"/>
      <c r="M26" s="262" t="s">
        <v>190</v>
      </c>
      <c r="N26" s="262"/>
      <c r="O26" s="262"/>
    </row>
    <row r="27" spans="1:15" ht="47.25" customHeight="1">
      <c r="A27" s="27"/>
      <c r="B27" s="42" t="s">
        <v>195</v>
      </c>
      <c r="C27" s="491" t="s">
        <v>171</v>
      </c>
      <c r="D27" s="491"/>
      <c r="E27" s="491"/>
      <c r="F27" s="177" t="s">
        <v>196</v>
      </c>
      <c r="G27" s="711" t="s">
        <v>304</v>
      </c>
      <c r="H27" s="711"/>
      <c r="I27" s="711"/>
      <c r="L27" s="266"/>
      <c r="M27" s="262"/>
      <c r="N27" s="262"/>
      <c r="O27" s="262"/>
    </row>
    <row r="28" spans="1:9" ht="30" customHeight="1">
      <c r="A28" s="27"/>
      <c r="B28" s="542" t="s">
        <v>197</v>
      </c>
      <c r="C28" s="542"/>
      <c r="D28" s="542"/>
      <c r="E28" s="542"/>
      <c r="F28" s="542"/>
      <c r="G28" s="542"/>
      <c r="H28" s="542"/>
      <c r="I28" s="542"/>
    </row>
    <row r="29" spans="1:9" ht="56.25" customHeight="1">
      <c r="A29" s="27"/>
      <c r="B29" s="170" t="s">
        <v>198</v>
      </c>
      <c r="C29" s="170" t="s">
        <v>199</v>
      </c>
      <c r="D29" s="170" t="s">
        <v>200</v>
      </c>
      <c r="E29" s="259" t="s">
        <v>201</v>
      </c>
      <c r="F29" s="170" t="s">
        <v>202</v>
      </c>
      <c r="G29" s="62" t="s">
        <v>203</v>
      </c>
      <c r="H29" s="62" t="s">
        <v>204</v>
      </c>
      <c r="I29" s="170" t="s">
        <v>205</v>
      </c>
    </row>
    <row r="30" spans="1:9" ht="19.5" customHeight="1">
      <c r="A30" s="27"/>
      <c r="B30" s="172" t="s">
        <v>206</v>
      </c>
      <c r="C30" s="735">
        <v>1</v>
      </c>
      <c r="D30" s="735">
        <f>+C30</f>
        <v>1</v>
      </c>
      <c r="E30" s="735">
        <v>1</v>
      </c>
      <c r="F30" s="735">
        <f>+E30</f>
        <v>1</v>
      </c>
      <c r="G30" s="703">
        <f aca="true" t="shared" si="0" ref="G30:G41">+C30/E30</f>
        <v>1</v>
      </c>
      <c r="H30" s="703">
        <f>+D30/$F$39</f>
        <v>0.06666666666666667</v>
      </c>
      <c r="I30" s="703">
        <f>+H30/$G$26</f>
        <v>0.06666666666666667</v>
      </c>
    </row>
    <row r="31" spans="1:9" ht="19.5" customHeight="1">
      <c r="A31" s="27"/>
      <c r="B31" s="172" t="s">
        <v>207</v>
      </c>
      <c r="C31" s="736"/>
      <c r="D31" s="736"/>
      <c r="E31" s="736"/>
      <c r="F31" s="736"/>
      <c r="G31" s="704" t="e">
        <f t="shared" si="0"/>
        <v>#DIV/0!</v>
      </c>
      <c r="H31" s="704"/>
      <c r="I31" s="704">
        <f aca="true" t="shared" si="1" ref="I31:I41">+H31/$G$26</f>
        <v>0</v>
      </c>
    </row>
    <row r="32" spans="1:9" ht="19.5" customHeight="1">
      <c r="A32" s="27"/>
      <c r="B32" s="172" t="s">
        <v>208</v>
      </c>
      <c r="C32" s="737"/>
      <c r="D32" s="737"/>
      <c r="E32" s="737"/>
      <c r="F32" s="737"/>
      <c r="G32" s="705" t="e">
        <f t="shared" si="0"/>
        <v>#DIV/0!</v>
      </c>
      <c r="H32" s="705"/>
      <c r="I32" s="705">
        <f t="shared" si="1"/>
        <v>0</v>
      </c>
    </row>
    <row r="33" spans="1:9" ht="19.5" customHeight="1">
      <c r="A33" s="27"/>
      <c r="B33" s="172" t="s">
        <v>209</v>
      </c>
      <c r="C33" s="735"/>
      <c r="D33" s="735">
        <f>+D30+C33</f>
        <v>1</v>
      </c>
      <c r="E33" s="735">
        <v>3</v>
      </c>
      <c r="F33" s="735">
        <f>+F30+E33</f>
        <v>4</v>
      </c>
      <c r="G33" s="703">
        <f t="shared" si="0"/>
        <v>0</v>
      </c>
      <c r="H33" s="703">
        <f>+D33/$F$39</f>
        <v>0.06666666666666667</v>
      </c>
      <c r="I33" s="703">
        <f t="shared" si="1"/>
        <v>0.06666666666666667</v>
      </c>
    </row>
    <row r="34" spans="1:9" ht="19.5" customHeight="1">
      <c r="A34" s="27"/>
      <c r="B34" s="172" t="s">
        <v>210</v>
      </c>
      <c r="C34" s="736"/>
      <c r="D34" s="736"/>
      <c r="E34" s="736"/>
      <c r="F34" s="736"/>
      <c r="G34" s="704" t="e">
        <f t="shared" si="0"/>
        <v>#DIV/0!</v>
      </c>
      <c r="H34" s="704"/>
      <c r="I34" s="704">
        <f t="shared" si="1"/>
        <v>0</v>
      </c>
    </row>
    <row r="35" spans="1:9" ht="19.5" customHeight="1">
      <c r="A35" s="27"/>
      <c r="B35" s="172" t="s">
        <v>211</v>
      </c>
      <c r="C35" s="737"/>
      <c r="D35" s="737"/>
      <c r="E35" s="737"/>
      <c r="F35" s="737"/>
      <c r="G35" s="705" t="e">
        <f t="shared" si="0"/>
        <v>#DIV/0!</v>
      </c>
      <c r="H35" s="705"/>
      <c r="I35" s="705">
        <f t="shared" si="1"/>
        <v>0</v>
      </c>
    </row>
    <row r="36" spans="1:9" ht="19.5" customHeight="1">
      <c r="A36" s="27"/>
      <c r="B36" s="172" t="s">
        <v>212</v>
      </c>
      <c r="C36" s="735"/>
      <c r="D36" s="735">
        <f>+D33+C36</f>
        <v>1</v>
      </c>
      <c r="E36" s="735">
        <v>1</v>
      </c>
      <c r="F36" s="735">
        <f>+F33+E36</f>
        <v>5</v>
      </c>
      <c r="G36" s="703">
        <f t="shared" si="0"/>
        <v>0</v>
      </c>
      <c r="H36" s="703">
        <f>+D36/$F$39</f>
        <v>0.06666666666666667</v>
      </c>
      <c r="I36" s="703">
        <f t="shared" si="1"/>
        <v>0.06666666666666667</v>
      </c>
    </row>
    <row r="37" spans="1:9" ht="19.5" customHeight="1">
      <c r="A37" s="27"/>
      <c r="B37" s="172" t="s">
        <v>213</v>
      </c>
      <c r="C37" s="736"/>
      <c r="D37" s="736"/>
      <c r="E37" s="736"/>
      <c r="F37" s="736"/>
      <c r="G37" s="704" t="e">
        <f t="shared" si="0"/>
        <v>#DIV/0!</v>
      </c>
      <c r="H37" s="704"/>
      <c r="I37" s="704">
        <f t="shared" si="1"/>
        <v>0</v>
      </c>
    </row>
    <row r="38" spans="1:9" ht="19.5" customHeight="1">
      <c r="A38" s="27"/>
      <c r="B38" s="172" t="s">
        <v>214</v>
      </c>
      <c r="C38" s="737"/>
      <c r="D38" s="737"/>
      <c r="E38" s="737"/>
      <c r="F38" s="737"/>
      <c r="G38" s="705" t="e">
        <f t="shared" si="0"/>
        <v>#DIV/0!</v>
      </c>
      <c r="H38" s="705"/>
      <c r="I38" s="705">
        <f t="shared" si="1"/>
        <v>0</v>
      </c>
    </row>
    <row r="39" spans="1:9" ht="19.5" customHeight="1">
      <c r="A39" s="27"/>
      <c r="B39" s="172" t="s">
        <v>215</v>
      </c>
      <c r="C39" s="735"/>
      <c r="D39" s="735">
        <f>+D36+C39</f>
        <v>1</v>
      </c>
      <c r="E39" s="735">
        <v>10</v>
      </c>
      <c r="F39" s="735">
        <f>+F36+E39</f>
        <v>15</v>
      </c>
      <c r="G39" s="703">
        <f t="shared" si="0"/>
        <v>0</v>
      </c>
      <c r="H39" s="703">
        <f>+D39/$F$39</f>
        <v>0.06666666666666667</v>
      </c>
      <c r="I39" s="703">
        <f t="shared" si="1"/>
        <v>0.06666666666666667</v>
      </c>
    </row>
    <row r="40" spans="1:9" ht="19.5" customHeight="1">
      <c r="A40" s="27"/>
      <c r="B40" s="172" t="s">
        <v>216</v>
      </c>
      <c r="C40" s="736"/>
      <c r="D40" s="736"/>
      <c r="E40" s="736"/>
      <c r="F40" s="736"/>
      <c r="G40" s="704" t="e">
        <f t="shared" si="0"/>
        <v>#DIV/0!</v>
      </c>
      <c r="H40" s="704"/>
      <c r="I40" s="704">
        <f t="shared" si="1"/>
        <v>0</v>
      </c>
    </row>
    <row r="41" spans="1:9" ht="19.5" customHeight="1">
      <c r="A41" s="27"/>
      <c r="B41" s="172" t="s">
        <v>217</v>
      </c>
      <c r="C41" s="737"/>
      <c r="D41" s="737"/>
      <c r="E41" s="737"/>
      <c r="F41" s="737"/>
      <c r="G41" s="705" t="e">
        <f t="shared" si="0"/>
        <v>#DIV/0!</v>
      </c>
      <c r="H41" s="705"/>
      <c r="I41" s="705">
        <f t="shared" si="1"/>
        <v>0</v>
      </c>
    </row>
    <row r="42" spans="1:9" ht="94.5" customHeight="1">
      <c r="A42" s="27"/>
      <c r="B42" s="174" t="s">
        <v>218</v>
      </c>
      <c r="C42" s="738" t="s">
        <v>529</v>
      </c>
      <c r="D42" s="738"/>
      <c r="E42" s="738"/>
      <c r="F42" s="738"/>
      <c r="G42" s="738"/>
      <c r="H42" s="738"/>
      <c r="I42" s="738"/>
    </row>
    <row r="43" spans="1:9" ht="29.25" customHeight="1">
      <c r="A43" s="27"/>
      <c r="B43" s="484" t="s">
        <v>219</v>
      </c>
      <c r="C43" s="484"/>
      <c r="D43" s="484"/>
      <c r="E43" s="484"/>
      <c r="F43" s="484"/>
      <c r="G43" s="484"/>
      <c r="H43" s="484"/>
      <c r="I43" s="484"/>
    </row>
    <row r="44" spans="1:9" ht="45.75" customHeight="1">
      <c r="A44" s="27"/>
      <c r="B44" s="565"/>
      <c r="C44" s="565"/>
      <c r="D44" s="565"/>
      <c r="E44" s="565"/>
      <c r="F44" s="565"/>
      <c r="G44" s="565"/>
      <c r="H44" s="565"/>
      <c r="I44" s="565"/>
    </row>
    <row r="45" spans="1:9" ht="45.75" customHeight="1">
      <c r="A45" s="27"/>
      <c r="B45" s="565"/>
      <c r="C45" s="565"/>
      <c r="D45" s="565"/>
      <c r="E45" s="565"/>
      <c r="F45" s="565"/>
      <c r="G45" s="565"/>
      <c r="H45" s="565"/>
      <c r="I45" s="565"/>
    </row>
    <row r="46" spans="1:9" ht="45.75" customHeight="1">
      <c r="A46" s="27"/>
      <c r="B46" s="565"/>
      <c r="C46" s="565"/>
      <c r="D46" s="565"/>
      <c r="E46" s="565"/>
      <c r="F46" s="565"/>
      <c r="G46" s="565"/>
      <c r="H46" s="565"/>
      <c r="I46" s="565"/>
    </row>
    <row r="47" spans="1:9" ht="45.75" customHeight="1">
      <c r="A47" s="27"/>
      <c r="B47" s="565"/>
      <c r="C47" s="565"/>
      <c r="D47" s="565"/>
      <c r="E47" s="565"/>
      <c r="F47" s="565"/>
      <c r="G47" s="565"/>
      <c r="H47" s="565"/>
      <c r="I47" s="565"/>
    </row>
    <row r="48" spans="1:9" ht="45.75" customHeight="1">
      <c r="A48" s="27"/>
      <c r="B48" s="565"/>
      <c r="C48" s="565"/>
      <c r="D48" s="565"/>
      <c r="E48" s="565"/>
      <c r="F48" s="565"/>
      <c r="G48" s="565"/>
      <c r="H48" s="565"/>
      <c r="I48" s="565"/>
    </row>
    <row r="49" spans="1:9" ht="108.75" customHeight="1">
      <c r="A49" s="27"/>
      <c r="B49" s="42" t="s">
        <v>220</v>
      </c>
      <c r="C49" s="738" t="s">
        <v>529</v>
      </c>
      <c r="D49" s="738"/>
      <c r="E49" s="738"/>
      <c r="F49" s="738"/>
      <c r="G49" s="738"/>
      <c r="H49" s="738"/>
      <c r="I49" s="738"/>
    </row>
    <row r="50" spans="1:9" ht="30" customHeight="1">
      <c r="A50" s="27"/>
      <c r="B50" s="42" t="s">
        <v>221</v>
      </c>
      <c r="C50" s="554" t="s">
        <v>235</v>
      </c>
      <c r="D50" s="554"/>
      <c r="E50" s="554"/>
      <c r="F50" s="554"/>
      <c r="G50" s="554"/>
      <c r="H50" s="554"/>
      <c r="I50" s="554"/>
    </row>
    <row r="51" spans="1:9" ht="46.5" customHeight="1">
      <c r="A51" s="27"/>
      <c r="B51" s="175" t="s">
        <v>222</v>
      </c>
      <c r="C51" s="708" t="s">
        <v>412</v>
      </c>
      <c r="D51" s="708"/>
      <c r="E51" s="708"/>
      <c r="F51" s="708"/>
      <c r="G51" s="708"/>
      <c r="H51" s="708"/>
      <c r="I51" s="708"/>
    </row>
    <row r="52" spans="1:9" ht="29.25" customHeight="1">
      <c r="A52" s="27"/>
      <c r="B52" s="484" t="s">
        <v>223</v>
      </c>
      <c r="C52" s="484"/>
      <c r="D52" s="484"/>
      <c r="E52" s="484"/>
      <c r="F52" s="484"/>
      <c r="G52" s="484"/>
      <c r="H52" s="484"/>
      <c r="I52" s="484"/>
    </row>
    <row r="53" spans="1:9" ht="33" customHeight="1">
      <c r="A53" s="27"/>
      <c r="B53" s="600" t="s">
        <v>224</v>
      </c>
      <c r="C53" s="173" t="s">
        <v>225</v>
      </c>
      <c r="D53" s="556" t="s">
        <v>226</v>
      </c>
      <c r="E53" s="556"/>
      <c r="F53" s="556"/>
      <c r="G53" s="556" t="s">
        <v>227</v>
      </c>
      <c r="H53" s="556"/>
      <c r="I53" s="556"/>
    </row>
    <row r="54" spans="1:9" ht="31.5" customHeight="1">
      <c r="A54" s="27"/>
      <c r="B54" s="600"/>
      <c r="C54" s="178"/>
      <c r="D54" s="706"/>
      <c r="E54" s="706"/>
      <c r="F54" s="706"/>
      <c r="G54" s="707"/>
      <c r="H54" s="707"/>
      <c r="I54" s="707"/>
    </row>
    <row r="55" spans="1:9" ht="31.5" customHeight="1">
      <c r="A55" s="27"/>
      <c r="B55" s="175" t="s">
        <v>228</v>
      </c>
      <c r="C55" s="544" t="s">
        <v>522</v>
      </c>
      <c r="D55" s="544"/>
      <c r="E55" s="559" t="s">
        <v>229</v>
      </c>
      <c r="F55" s="559"/>
      <c r="G55" s="544" t="s">
        <v>522</v>
      </c>
      <c r="H55" s="544"/>
      <c r="I55" s="545"/>
    </row>
    <row r="56" spans="1:9" ht="31.5" customHeight="1">
      <c r="A56" s="27"/>
      <c r="B56" s="175" t="s">
        <v>230</v>
      </c>
      <c r="C56" s="544" t="s">
        <v>461</v>
      </c>
      <c r="D56" s="544"/>
      <c r="E56" s="558" t="s">
        <v>231</v>
      </c>
      <c r="F56" s="558"/>
      <c r="G56" s="544" t="s">
        <v>424</v>
      </c>
      <c r="H56" s="544"/>
      <c r="I56" s="545"/>
    </row>
    <row r="57" spans="1:9" ht="31.5" customHeight="1">
      <c r="A57" s="27"/>
      <c r="B57" s="175" t="s">
        <v>232</v>
      </c>
      <c r="C57" s="548"/>
      <c r="D57" s="548"/>
      <c r="E57" s="549" t="s">
        <v>233</v>
      </c>
      <c r="F57" s="549"/>
      <c r="G57" s="548"/>
      <c r="H57" s="548"/>
      <c r="I57" s="548"/>
    </row>
    <row r="58" spans="1:9" ht="31.5" customHeight="1">
      <c r="A58" s="27"/>
      <c r="B58" s="175" t="s">
        <v>234</v>
      </c>
      <c r="C58" s="548"/>
      <c r="D58" s="548"/>
      <c r="E58" s="549"/>
      <c r="F58" s="549"/>
      <c r="G58" s="548"/>
      <c r="H58" s="548"/>
      <c r="I58" s="548"/>
    </row>
    <row r="59" spans="1:9" ht="15" hidden="1">
      <c r="A59" s="27"/>
      <c r="B59" s="80"/>
      <c r="C59" s="80"/>
      <c r="D59" s="1"/>
      <c r="E59" s="270"/>
      <c r="F59" s="1"/>
      <c r="G59" s="1"/>
      <c r="H59" s="1"/>
      <c r="I59" s="81"/>
    </row>
    <row r="60" spans="1:9" ht="12.75" hidden="1">
      <c r="A60" s="27"/>
      <c r="B60" s="83"/>
      <c r="C60" s="84"/>
      <c r="D60" s="84"/>
      <c r="E60" s="271"/>
      <c r="F60" s="85"/>
      <c r="G60" s="86"/>
      <c r="H60" s="87"/>
      <c r="I60" s="84"/>
    </row>
    <row r="61" spans="1:9" ht="12.75" hidden="1">
      <c r="A61" s="27"/>
      <c r="B61" s="83"/>
      <c r="C61" s="84"/>
      <c r="D61" s="84"/>
      <c r="E61" s="271"/>
      <c r="F61" s="85"/>
      <c r="G61" s="86"/>
      <c r="H61" s="87"/>
      <c r="I61" s="84"/>
    </row>
    <row r="62" spans="1:9" ht="12.75" hidden="1">
      <c r="A62" s="27"/>
      <c r="B62" s="83"/>
      <c r="C62" s="84"/>
      <c r="D62" s="84"/>
      <c r="E62" s="271"/>
      <c r="F62" s="85"/>
      <c r="G62" s="86"/>
      <c r="H62" s="87"/>
      <c r="I62" s="84"/>
    </row>
    <row r="63" spans="1:9" ht="12.75" hidden="1">
      <c r="A63" s="27"/>
      <c r="B63" s="83"/>
      <c r="C63" s="84"/>
      <c r="D63" s="84"/>
      <c r="E63" s="271"/>
      <c r="F63" s="85"/>
      <c r="G63" s="86"/>
      <c r="H63" s="87"/>
      <c r="I63" s="84"/>
    </row>
    <row r="64" spans="1:9" ht="12.75" hidden="1">
      <c r="A64" s="27"/>
      <c r="B64" s="83"/>
      <c r="C64" s="84"/>
      <c r="D64" s="84"/>
      <c r="E64" s="271"/>
      <c r="F64" s="85"/>
      <c r="G64" s="86"/>
      <c r="H64" s="87"/>
      <c r="I64" s="84"/>
    </row>
    <row r="65" spans="1:9" ht="12.75" hidden="1">
      <c r="A65" s="27"/>
      <c r="B65" s="83"/>
      <c r="C65" s="84"/>
      <c r="D65" s="84"/>
      <c r="E65" s="271"/>
      <c r="F65" s="85"/>
      <c r="G65" s="86"/>
      <c r="H65" s="87"/>
      <c r="I65" s="84"/>
    </row>
    <row r="66" spans="1:9" ht="12.75" hidden="1">
      <c r="A66" s="27"/>
      <c r="B66" s="83"/>
      <c r="C66" s="84"/>
      <c r="D66" s="84"/>
      <c r="E66" s="271"/>
      <c r="F66" s="85"/>
      <c r="G66" s="86"/>
      <c r="H66" s="87"/>
      <c r="I66" s="84"/>
    </row>
    <row r="67" spans="1:9" ht="12.75" hidden="1">
      <c r="A67" s="27"/>
      <c r="B67" s="83"/>
      <c r="C67" s="84"/>
      <c r="D67" s="84"/>
      <c r="E67" s="271"/>
      <c r="F67" s="85"/>
      <c r="G67" s="86"/>
      <c r="H67" s="87"/>
      <c r="I67" s="84"/>
    </row>
  </sheetData>
  <sheetProtection/>
  <mergeCells count="93">
    <mergeCell ref="G5:I5"/>
    <mergeCell ref="B2:B5"/>
    <mergeCell ref="C5:F5"/>
    <mergeCell ref="C2:I2"/>
    <mergeCell ref="C3:I3"/>
    <mergeCell ref="C4:I4"/>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C30:C32"/>
    <mergeCell ref="D30:D32"/>
    <mergeCell ref="E30:E32"/>
    <mergeCell ref="F30:F3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 ref="I30:I32"/>
    <mergeCell ref="C33:C35"/>
    <mergeCell ref="D33:D35"/>
    <mergeCell ref="E33:E35"/>
    <mergeCell ref="F33:F35"/>
    <mergeCell ref="G33:G35"/>
    <mergeCell ref="H33:H35"/>
    <mergeCell ref="I33:I35"/>
    <mergeCell ref="E36:E38"/>
    <mergeCell ref="F36:F38"/>
    <mergeCell ref="G36:G38"/>
    <mergeCell ref="H36:H38"/>
    <mergeCell ref="G30:G32"/>
    <mergeCell ref="H30:H32"/>
    <mergeCell ref="I36:I38"/>
    <mergeCell ref="C39:C41"/>
    <mergeCell ref="D39:D41"/>
    <mergeCell ref="E39:E41"/>
    <mergeCell ref="F39:F41"/>
    <mergeCell ref="G39:G41"/>
    <mergeCell ref="H39:H41"/>
    <mergeCell ref="I39:I41"/>
    <mergeCell ref="C36:C38"/>
    <mergeCell ref="D36:D38"/>
  </mergeCells>
  <dataValidations count="7">
    <dataValidation type="list" allowBlank="1" showInputMessage="1" showErrorMessage="1" sqref="I10">
      <formula1>$M$16:$M$17</formula1>
    </dataValidation>
    <dataValidation type="list" allowBlank="1" showInputMessage="1" showErrorMessage="1" sqref="H16:I16">
      <formula1>$M$10:$M$13</formula1>
    </dataValidation>
    <dataValidation type="list" allowBlank="1" showInputMessage="1" showErrorMessage="1" sqref="C13:I13">
      <formula1>$M$19:$M$26</formula1>
    </dataValidation>
    <dataValidation type="list" allowBlank="1" showInputMessage="1" showErrorMessage="1" sqref="H15:I15">
      <formula1>$L$22:$L$24</formula1>
    </dataValidation>
    <dataValidation type="list" allowBlank="1" showInputMessage="1" showErrorMessage="1" sqref="C27:E27">
      <formula1>$L$17:$L$20</formula1>
    </dataValidation>
    <dataValidation type="list" allowBlank="1" showInputMessage="1" showErrorMessage="1" sqref="C10">
      <formula1>$M$16:$M$17</formula1>
    </dataValidation>
    <dataValidation type="list" allowBlank="1" showInputMessage="1" showErrorMessage="1" sqref="C12:F12">
      <formula1>$L$11:$L$14</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4999699890613556"/>
  </sheetPr>
  <dimension ref="A1:N37"/>
  <sheetViews>
    <sheetView zoomScale="70" zoomScaleNormal="70" zoomScalePageLayoutView="0" workbookViewId="0" topLeftCell="A7">
      <selection activeCell="L20" sqref="L20"/>
    </sheetView>
  </sheetViews>
  <sheetFormatPr defaultColWidth="0" defaultRowHeight="15"/>
  <cols>
    <col min="1" max="1" width="1.28515625" style="197" customWidth="1"/>
    <col min="2" max="2" width="17.8515625" style="218" customWidth="1"/>
    <col min="3" max="3" width="34.57421875" style="197" customWidth="1"/>
    <col min="4" max="4" width="26.28125" style="197" customWidth="1"/>
    <col min="5" max="5" width="5.8515625" style="219" customWidth="1"/>
    <col min="6" max="6" width="62.57421875" style="243" customWidth="1"/>
    <col min="7" max="7" width="28.421875" style="197" customWidth="1"/>
    <col min="8" max="8" width="18.140625" style="197" customWidth="1"/>
    <col min="9" max="9" width="16.28125" style="197" customWidth="1"/>
    <col min="10" max="10" width="15.7109375" style="197" customWidth="1"/>
    <col min="11" max="11" width="21.00390625" style="197" customWidth="1"/>
    <col min="12" max="12" width="35.8515625" style="197" customWidth="1"/>
    <col min="13" max="14" width="16.421875" style="197" customWidth="1"/>
    <col min="15" max="19" width="11.421875" style="197" customWidth="1"/>
    <col min="20" max="107" width="0" style="197" hidden="1" customWidth="1"/>
    <col min="108" max="108" width="11.421875" style="197" hidden="1" customWidth="1"/>
    <col min="109" max="197" width="0" style="197" hidden="1" customWidth="1"/>
    <col min="198" max="198" width="1.421875" style="197" hidden="1" customWidth="1"/>
    <col min="199" max="16384" width="0" style="197" hidden="1" customWidth="1"/>
  </cols>
  <sheetData>
    <row r="1" spans="2:10" ht="25.5" customHeight="1" thickBot="1">
      <c r="B1" s="567"/>
      <c r="C1" s="570" t="s">
        <v>473</v>
      </c>
      <c r="D1" s="571"/>
      <c r="E1" s="571"/>
      <c r="F1" s="571"/>
      <c r="G1" s="571"/>
      <c r="H1" s="571"/>
      <c r="I1" s="571"/>
      <c r="J1" s="572"/>
    </row>
    <row r="2" spans="2:10" ht="25.5" customHeight="1" thickBot="1">
      <c r="B2" s="568"/>
      <c r="C2" s="573" t="s">
        <v>16</v>
      </c>
      <c r="D2" s="574"/>
      <c r="E2" s="574"/>
      <c r="F2" s="574"/>
      <c r="G2" s="574"/>
      <c r="H2" s="574"/>
      <c r="I2" s="574"/>
      <c r="J2" s="575"/>
    </row>
    <row r="3" spans="2:10" ht="25.5" customHeight="1" thickBot="1">
      <c r="B3" s="568"/>
      <c r="C3" s="573" t="s">
        <v>313</v>
      </c>
      <c r="D3" s="574"/>
      <c r="E3" s="574"/>
      <c r="F3" s="574"/>
      <c r="G3" s="574"/>
      <c r="H3" s="574"/>
      <c r="I3" s="574"/>
      <c r="J3" s="575"/>
    </row>
    <row r="4" spans="2:10" ht="25.5" customHeight="1" thickBot="1">
      <c r="B4" s="569"/>
      <c r="C4" s="573" t="s">
        <v>474</v>
      </c>
      <c r="D4" s="574"/>
      <c r="E4" s="574"/>
      <c r="F4" s="574"/>
      <c r="G4" s="574"/>
      <c r="H4" s="630" t="s">
        <v>472</v>
      </c>
      <c r="I4" s="631"/>
      <c r="J4" s="632"/>
    </row>
    <row r="5" spans="2:10" ht="15.75" thickBot="1">
      <c r="B5" s="226"/>
      <c r="C5" s="221"/>
      <c r="D5" s="221"/>
      <c r="E5" s="221"/>
      <c r="F5" s="221"/>
      <c r="G5" s="221"/>
      <c r="H5" s="221"/>
      <c r="I5" s="221"/>
      <c r="J5" s="222"/>
    </row>
    <row r="6" spans="1:10" ht="33.75" customHeight="1" thickBot="1">
      <c r="A6" s="197"/>
      <c r="B6" s="743" t="s">
        <v>316</v>
      </c>
      <c r="C6" s="743"/>
      <c r="D6" s="625" t="s">
        <v>465</v>
      </c>
      <c r="E6" s="626"/>
      <c r="F6" s="627"/>
      <c r="G6" s="221"/>
      <c r="H6" s="221"/>
      <c r="I6" s="221"/>
      <c r="J6" s="222"/>
    </row>
    <row r="7" spans="1:10" ht="33.75" customHeight="1" thickBot="1">
      <c r="A7" s="197"/>
      <c r="B7" s="743" t="s">
        <v>24</v>
      </c>
      <c r="C7" s="743"/>
      <c r="D7" s="625" t="s">
        <v>464</v>
      </c>
      <c r="E7" s="626"/>
      <c r="F7" s="627"/>
      <c r="G7" s="221"/>
      <c r="H7" s="221"/>
      <c r="I7" s="221"/>
      <c r="J7" s="222"/>
    </row>
    <row r="8" spans="1:10" ht="33.75" customHeight="1" thickBot="1">
      <c r="A8" s="197"/>
      <c r="B8" s="743" t="s">
        <v>317</v>
      </c>
      <c r="C8" s="743"/>
      <c r="D8" s="625" t="s">
        <v>463</v>
      </c>
      <c r="E8" s="626"/>
      <c r="F8" s="627"/>
      <c r="G8" s="221"/>
      <c r="H8" s="221"/>
      <c r="I8" s="221"/>
      <c r="J8" s="222"/>
    </row>
    <row r="9" spans="1:10" ht="33.75" customHeight="1" thickBot="1">
      <c r="A9" s="197"/>
      <c r="B9" s="743" t="s">
        <v>318</v>
      </c>
      <c r="C9" s="743"/>
      <c r="D9" s="625" t="s">
        <v>424</v>
      </c>
      <c r="E9" s="626"/>
      <c r="F9" s="627"/>
      <c r="G9" s="221"/>
      <c r="H9" s="221"/>
      <c r="I9" s="221"/>
      <c r="J9" s="222"/>
    </row>
    <row r="10" spans="1:10" ht="33.75" customHeight="1">
      <c r="A10" s="197"/>
      <c r="B10" s="743" t="s">
        <v>319</v>
      </c>
      <c r="C10" s="743"/>
      <c r="D10" s="744" t="str">
        <f>+'HV 4-PAAC'!F9</f>
        <v>4. Realizar el 100% de las actividades programadas en el Plan Anticorrupción y de Atención al Ciudadano de la vigencia por la Oficina de Gestión Social</v>
      </c>
      <c r="E10" s="744"/>
      <c r="F10" s="744"/>
      <c r="G10" s="221"/>
      <c r="H10" s="221"/>
      <c r="I10" s="221"/>
      <c r="J10" s="222"/>
    </row>
    <row r="12" spans="2:11" ht="15.75">
      <c r="B12" s="722" t="s">
        <v>446</v>
      </c>
      <c r="C12" s="723"/>
      <c r="D12" s="723"/>
      <c r="E12" s="723"/>
      <c r="F12" s="723"/>
      <c r="G12" s="723"/>
      <c r="H12" s="724"/>
      <c r="I12" s="733" t="s">
        <v>321</v>
      </c>
      <c r="J12" s="734"/>
      <c r="K12" s="734"/>
    </row>
    <row r="13" spans="2:11" s="196" customFormat="1" ht="45">
      <c r="B13" s="180" t="s">
        <v>322</v>
      </c>
      <c r="C13" s="180" t="s">
        <v>323</v>
      </c>
      <c r="D13" s="180" t="s">
        <v>324</v>
      </c>
      <c r="E13" s="180" t="s">
        <v>325</v>
      </c>
      <c r="F13" s="180" t="s">
        <v>326</v>
      </c>
      <c r="G13" s="180" t="s">
        <v>327</v>
      </c>
      <c r="H13" s="180" t="s">
        <v>328</v>
      </c>
      <c r="I13" s="204" t="s">
        <v>329</v>
      </c>
      <c r="J13" s="204" t="s">
        <v>330</v>
      </c>
      <c r="K13" s="204" t="s">
        <v>331</v>
      </c>
    </row>
    <row r="14" spans="2:11" s="196" customFormat="1" ht="30">
      <c r="B14" s="725">
        <v>1</v>
      </c>
      <c r="C14" s="752" t="s">
        <v>346</v>
      </c>
      <c r="D14" s="752" t="s">
        <v>235</v>
      </c>
      <c r="E14" s="343">
        <v>1</v>
      </c>
      <c r="F14" s="186" t="s">
        <v>466</v>
      </c>
      <c r="G14" s="358" t="s">
        <v>235</v>
      </c>
      <c r="H14" s="201">
        <v>43586</v>
      </c>
      <c r="I14" s="275"/>
      <c r="J14" s="201"/>
      <c r="K14" s="275"/>
    </row>
    <row r="15" spans="2:11" s="196" customFormat="1" ht="30">
      <c r="B15" s="726"/>
      <c r="C15" s="752"/>
      <c r="D15" s="752"/>
      <c r="E15" s="343">
        <v>2</v>
      </c>
      <c r="F15" s="188" t="s">
        <v>467</v>
      </c>
      <c r="G15" s="358" t="s">
        <v>235</v>
      </c>
      <c r="H15" s="201">
        <v>43709</v>
      </c>
      <c r="I15" s="275"/>
      <c r="J15" s="201"/>
      <c r="K15" s="275"/>
    </row>
    <row r="16" spans="2:11" s="196" customFormat="1" ht="30">
      <c r="B16" s="727"/>
      <c r="C16" s="752"/>
      <c r="D16" s="752"/>
      <c r="E16" s="343">
        <v>3</v>
      </c>
      <c r="F16" s="188" t="s">
        <v>468</v>
      </c>
      <c r="G16" s="358" t="s">
        <v>235</v>
      </c>
      <c r="H16" s="201">
        <v>43800</v>
      </c>
      <c r="I16" s="275"/>
      <c r="J16" s="201"/>
      <c r="K16" s="275"/>
    </row>
    <row r="17" spans="2:11" s="196" customFormat="1" ht="75">
      <c r="B17" s="725">
        <v>2</v>
      </c>
      <c r="C17" s="745" t="s">
        <v>347</v>
      </c>
      <c r="D17" s="745" t="s">
        <v>235</v>
      </c>
      <c r="E17" s="343">
        <v>4</v>
      </c>
      <c r="F17" s="188" t="s">
        <v>339</v>
      </c>
      <c r="G17" s="359" t="s">
        <v>235</v>
      </c>
      <c r="H17" s="201">
        <v>43554</v>
      </c>
      <c r="I17" s="201" t="s">
        <v>235</v>
      </c>
      <c r="J17" s="201">
        <v>43554</v>
      </c>
      <c r="K17" s="398" t="s">
        <v>516</v>
      </c>
    </row>
    <row r="18" spans="2:11" ht="30">
      <c r="B18" s="726"/>
      <c r="C18" s="746"/>
      <c r="D18" s="746"/>
      <c r="E18" s="343">
        <v>5</v>
      </c>
      <c r="F18" s="186" t="s">
        <v>340</v>
      </c>
      <c r="G18" s="358" t="s">
        <v>235</v>
      </c>
      <c r="H18" s="201">
        <v>43646</v>
      </c>
      <c r="I18" s="275"/>
      <c r="J18" s="201"/>
      <c r="K18" s="275"/>
    </row>
    <row r="19" spans="2:11" ht="48.75" customHeight="1">
      <c r="B19" s="727"/>
      <c r="C19" s="747"/>
      <c r="D19" s="747"/>
      <c r="E19" s="343">
        <v>6</v>
      </c>
      <c r="F19" s="186" t="s">
        <v>341</v>
      </c>
      <c r="G19" s="358" t="s">
        <v>235</v>
      </c>
      <c r="H19" s="201">
        <v>43814</v>
      </c>
      <c r="I19" s="275"/>
      <c r="J19" s="201"/>
      <c r="K19" s="275"/>
    </row>
    <row r="20" spans="2:11" ht="64.5" customHeight="1">
      <c r="B20" s="353">
        <v>3</v>
      </c>
      <c r="C20" s="260" t="s">
        <v>348</v>
      </c>
      <c r="D20" s="359" t="s">
        <v>235</v>
      </c>
      <c r="E20" s="343">
        <v>7</v>
      </c>
      <c r="F20" s="186" t="s">
        <v>380</v>
      </c>
      <c r="G20" s="359" t="s">
        <v>235</v>
      </c>
      <c r="H20" s="201">
        <v>43814</v>
      </c>
      <c r="I20" s="275"/>
      <c r="J20" s="201"/>
      <c r="K20" s="275"/>
    </row>
    <row r="21" spans="2:11" ht="60">
      <c r="B21" s="725">
        <v>4</v>
      </c>
      <c r="C21" s="186" t="s">
        <v>349</v>
      </c>
      <c r="D21" s="358" t="s">
        <v>235</v>
      </c>
      <c r="E21" s="343">
        <v>8</v>
      </c>
      <c r="F21" s="186" t="s">
        <v>342</v>
      </c>
      <c r="G21" s="358" t="s">
        <v>235</v>
      </c>
      <c r="H21" s="201">
        <v>43814</v>
      </c>
      <c r="I21" s="275"/>
      <c r="J21" s="201"/>
      <c r="K21" s="275"/>
    </row>
    <row r="22" spans="2:11" ht="89.25" customHeight="1">
      <c r="B22" s="726"/>
      <c r="C22" s="749" t="s">
        <v>350</v>
      </c>
      <c r="D22" s="749" t="s">
        <v>235</v>
      </c>
      <c r="E22" s="343">
        <v>9</v>
      </c>
      <c r="F22" s="186" t="s">
        <v>381</v>
      </c>
      <c r="G22" s="358" t="s">
        <v>235</v>
      </c>
      <c r="H22" s="201">
        <v>43814</v>
      </c>
      <c r="I22" s="275"/>
      <c r="J22" s="201"/>
      <c r="K22" s="275"/>
    </row>
    <row r="23" spans="2:11" ht="97.5" customHeight="1">
      <c r="B23" s="726"/>
      <c r="C23" s="750"/>
      <c r="D23" s="750"/>
      <c r="E23" s="343">
        <v>10</v>
      </c>
      <c r="F23" s="186" t="s">
        <v>382</v>
      </c>
      <c r="G23" s="358" t="s">
        <v>235</v>
      </c>
      <c r="H23" s="201">
        <v>43814</v>
      </c>
      <c r="I23" s="275"/>
      <c r="J23" s="201"/>
      <c r="K23" s="275"/>
    </row>
    <row r="24" spans="2:11" ht="54" customHeight="1">
      <c r="B24" s="726"/>
      <c r="C24" s="750"/>
      <c r="D24" s="750"/>
      <c r="E24" s="343">
        <v>11</v>
      </c>
      <c r="F24" s="186" t="s">
        <v>502</v>
      </c>
      <c r="G24" s="358" t="s">
        <v>235</v>
      </c>
      <c r="H24" s="201">
        <v>43814</v>
      </c>
      <c r="I24" s="275"/>
      <c r="J24" s="201"/>
      <c r="K24" s="275"/>
    </row>
    <row r="25" spans="2:11" ht="54.75" customHeight="1">
      <c r="B25" s="726"/>
      <c r="C25" s="750"/>
      <c r="D25" s="750"/>
      <c r="E25" s="343">
        <v>12</v>
      </c>
      <c r="F25" s="186" t="s">
        <v>343</v>
      </c>
      <c r="G25" s="358" t="s">
        <v>235</v>
      </c>
      <c r="H25" s="201">
        <v>43814</v>
      </c>
      <c r="I25" s="275"/>
      <c r="J25" s="201"/>
      <c r="K25" s="275"/>
    </row>
    <row r="26" spans="2:11" ht="77.25" customHeight="1">
      <c r="B26" s="726"/>
      <c r="C26" s="750"/>
      <c r="D26" s="750"/>
      <c r="E26" s="343">
        <v>13</v>
      </c>
      <c r="F26" s="186" t="s">
        <v>344</v>
      </c>
      <c r="G26" s="358" t="s">
        <v>235</v>
      </c>
      <c r="H26" s="201">
        <v>43814</v>
      </c>
      <c r="I26" s="275"/>
      <c r="J26" s="201"/>
      <c r="K26" s="275"/>
    </row>
    <row r="27" spans="2:11" ht="45">
      <c r="B27" s="727"/>
      <c r="C27" s="751"/>
      <c r="D27" s="751"/>
      <c r="E27" s="343">
        <v>14</v>
      </c>
      <c r="F27" s="188" t="s">
        <v>345</v>
      </c>
      <c r="G27" s="358" t="s">
        <v>235</v>
      </c>
      <c r="H27" s="201">
        <v>43814</v>
      </c>
      <c r="I27" s="275"/>
      <c r="J27" s="201"/>
      <c r="K27" s="275"/>
    </row>
    <row r="28" spans="2:14" ht="62.25" customHeight="1">
      <c r="B28" s="354">
        <v>18</v>
      </c>
      <c r="C28" s="256" t="s">
        <v>403</v>
      </c>
      <c r="D28" s="256" t="s">
        <v>235</v>
      </c>
      <c r="E28" s="343">
        <v>15</v>
      </c>
      <c r="F28" s="273" t="s">
        <v>404</v>
      </c>
      <c r="G28" s="358" t="s">
        <v>235</v>
      </c>
      <c r="H28" s="201">
        <v>43556</v>
      </c>
      <c r="I28" s="275"/>
      <c r="J28" s="201"/>
      <c r="K28" s="275"/>
      <c r="M28" s="748"/>
      <c r="N28" s="748"/>
    </row>
    <row r="29" spans="2:11" s="208" customFormat="1" ht="15">
      <c r="B29" s="718" t="s">
        <v>332</v>
      </c>
      <c r="C29" s="719"/>
      <c r="D29" s="182"/>
      <c r="E29" s="720" t="s">
        <v>333</v>
      </c>
      <c r="F29" s="721"/>
      <c r="G29" s="182"/>
      <c r="H29" s="183"/>
      <c r="I29" s="184"/>
      <c r="J29" s="185"/>
      <c r="K29" s="185"/>
    </row>
    <row r="32" ht="15">
      <c r="H32" s="220"/>
    </row>
    <row r="33" spans="8:9" ht="15">
      <c r="H33" s="220"/>
      <c r="I33" s="220"/>
    </row>
    <row r="34" ht="15">
      <c r="H34" s="220"/>
    </row>
    <row r="35" ht="15">
      <c r="H35" s="220"/>
    </row>
    <row r="36" ht="15">
      <c r="H36" s="220"/>
    </row>
    <row r="37" ht="15">
      <c r="H37" s="220"/>
    </row>
  </sheetData>
  <sheetProtection/>
  <autoFilter ref="A13:GP29"/>
  <mergeCells count="30">
    <mergeCell ref="M28:N28"/>
    <mergeCell ref="B21:B27"/>
    <mergeCell ref="C22:C27"/>
    <mergeCell ref="B14:B16"/>
    <mergeCell ref="C14:C16"/>
    <mergeCell ref="B17:B19"/>
    <mergeCell ref="D14:D16"/>
    <mergeCell ref="D22:D27"/>
    <mergeCell ref="B10:C10"/>
    <mergeCell ref="D10:F10"/>
    <mergeCell ref="B12:H12"/>
    <mergeCell ref="I12:K12"/>
    <mergeCell ref="B29:C29"/>
    <mergeCell ref="E29:F29"/>
    <mergeCell ref="D17:D19"/>
    <mergeCell ref="C17:C19"/>
    <mergeCell ref="B7:C7"/>
    <mergeCell ref="D7:F7"/>
    <mergeCell ref="B8:C8"/>
    <mergeCell ref="D8:F8"/>
    <mergeCell ref="B9:C9"/>
    <mergeCell ref="D9:F9"/>
    <mergeCell ref="B6:C6"/>
    <mergeCell ref="D6:F6"/>
    <mergeCell ref="B1:B4"/>
    <mergeCell ref="C1:J1"/>
    <mergeCell ref="C2:J2"/>
    <mergeCell ref="C3:J3"/>
    <mergeCell ref="C4:G4"/>
    <mergeCell ref="H4:J4"/>
  </mergeCell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sheetPr>
    <tabColor theme="0"/>
  </sheetPr>
  <dimension ref="A1:N71"/>
  <sheetViews>
    <sheetView zoomScale="80" zoomScaleNormal="80" zoomScalePageLayoutView="0" workbookViewId="0" topLeftCell="A1">
      <selection activeCell="G9" sqref="G9"/>
    </sheetView>
  </sheetViews>
  <sheetFormatPr defaultColWidth="0" defaultRowHeight="15"/>
  <cols>
    <col min="1" max="1" width="1.28515625" style="197" customWidth="1"/>
    <col min="2" max="2" width="17.8515625" style="218" customWidth="1"/>
    <col min="3" max="3" width="34.57421875" style="197" customWidth="1"/>
    <col min="4" max="4" width="26.28125" style="197" customWidth="1"/>
    <col min="5" max="5" width="5.8515625" style="219" customWidth="1"/>
    <col min="6" max="6" width="51.28125" style="243" customWidth="1"/>
    <col min="7" max="7" width="28.421875" style="197" customWidth="1"/>
    <col min="8" max="8" width="18.140625" style="197" customWidth="1"/>
    <col min="9" max="9" width="16.28125" style="197" customWidth="1"/>
    <col min="10" max="10" width="15.7109375" style="197" customWidth="1"/>
    <col min="11" max="11" width="21.00390625" style="197" customWidth="1"/>
    <col min="12" max="12" width="35.8515625" style="197" customWidth="1"/>
    <col min="13" max="14" width="16.421875" style="197" customWidth="1"/>
    <col min="15" max="19" width="11.421875" style="197" customWidth="1"/>
    <col min="20" max="107" width="0" style="197" hidden="1" customWidth="1"/>
    <col min="108" max="108" width="11.421875" style="197" hidden="1" customWidth="1"/>
    <col min="109" max="197" width="0" style="197" hidden="1" customWidth="1"/>
    <col min="198" max="198" width="1.421875" style="197" hidden="1" customWidth="1"/>
    <col min="199" max="16384" width="0" style="197" hidden="1" customWidth="1"/>
  </cols>
  <sheetData>
    <row r="1" spans="2:11" ht="15.75" thickBot="1">
      <c r="B1" s="767"/>
      <c r="C1" s="570" t="s">
        <v>15</v>
      </c>
      <c r="D1" s="571"/>
      <c r="E1" s="571"/>
      <c r="F1" s="571"/>
      <c r="G1" s="571"/>
      <c r="H1" s="571"/>
      <c r="I1" s="571"/>
      <c r="J1" s="572"/>
      <c r="K1" s="770"/>
    </row>
    <row r="2" spans="2:11" ht="15.75" thickBot="1">
      <c r="B2" s="768"/>
      <c r="C2" s="573" t="s">
        <v>16</v>
      </c>
      <c r="D2" s="574"/>
      <c r="E2" s="574"/>
      <c r="F2" s="574"/>
      <c r="G2" s="574"/>
      <c r="H2" s="574"/>
      <c r="I2" s="574"/>
      <c r="J2" s="575"/>
      <c r="K2" s="771"/>
    </row>
    <row r="3" spans="2:11" ht="15.75" thickBot="1">
      <c r="B3" s="768"/>
      <c r="C3" s="573" t="s">
        <v>313</v>
      </c>
      <c r="D3" s="574"/>
      <c r="E3" s="574"/>
      <c r="F3" s="574"/>
      <c r="G3" s="574"/>
      <c r="H3" s="574"/>
      <c r="I3" s="574"/>
      <c r="J3" s="575"/>
      <c r="K3" s="771"/>
    </row>
    <row r="4" spans="2:11" ht="15.75" thickBot="1">
      <c r="B4" s="769"/>
      <c r="C4" s="573" t="s">
        <v>314</v>
      </c>
      <c r="D4" s="574"/>
      <c r="E4" s="574"/>
      <c r="F4" s="574"/>
      <c r="G4" s="574"/>
      <c r="H4" s="630" t="s">
        <v>315</v>
      </c>
      <c r="I4" s="631"/>
      <c r="J4" s="632"/>
      <c r="K4" s="772"/>
    </row>
    <row r="5" spans="2:10" ht="15">
      <c r="B5" s="211"/>
      <c r="C5" s="179"/>
      <c r="D5" s="179"/>
      <c r="E5" s="179"/>
      <c r="F5" s="179"/>
      <c r="G5" s="221"/>
      <c r="H5" s="221"/>
      <c r="I5" s="221"/>
      <c r="J5" s="222"/>
    </row>
    <row r="6" spans="1:10" ht="33.75" customHeight="1">
      <c r="A6" s="197"/>
      <c r="B6" s="743" t="s">
        <v>316</v>
      </c>
      <c r="C6" s="743"/>
      <c r="D6" s="744" t="s">
        <v>408</v>
      </c>
      <c r="E6" s="744"/>
      <c r="F6" s="744"/>
      <c r="G6" s="221"/>
      <c r="H6" s="221"/>
      <c r="I6" s="221"/>
      <c r="J6" s="222"/>
    </row>
    <row r="7" spans="1:10" ht="33.75" customHeight="1">
      <c r="A7" s="197"/>
      <c r="B7" s="743" t="s">
        <v>24</v>
      </c>
      <c r="C7" s="743"/>
      <c r="D7" s="744" t="s">
        <v>409</v>
      </c>
      <c r="E7" s="744"/>
      <c r="F7" s="744"/>
      <c r="G7" s="221"/>
      <c r="H7" s="221"/>
      <c r="I7" s="221"/>
      <c r="J7" s="222"/>
    </row>
    <row r="8" spans="1:10" ht="33.75" customHeight="1">
      <c r="A8" s="197"/>
      <c r="B8" s="743" t="s">
        <v>317</v>
      </c>
      <c r="C8" s="743"/>
      <c r="D8" s="744" t="s">
        <v>410</v>
      </c>
      <c r="E8" s="744"/>
      <c r="F8" s="744"/>
      <c r="G8" s="221"/>
      <c r="H8" s="221"/>
      <c r="I8" s="221"/>
      <c r="J8" s="222"/>
    </row>
    <row r="9" spans="1:10" ht="33.75" customHeight="1">
      <c r="A9" s="197"/>
      <c r="B9" s="743" t="s">
        <v>318</v>
      </c>
      <c r="C9" s="743"/>
      <c r="D9" s="744" t="s">
        <v>411</v>
      </c>
      <c r="E9" s="744"/>
      <c r="F9" s="744"/>
      <c r="G9" s="221"/>
      <c r="H9" s="221"/>
      <c r="I9" s="221"/>
      <c r="J9" s="222"/>
    </row>
    <row r="10" spans="1:10" ht="33.75" customHeight="1">
      <c r="A10" s="197"/>
      <c r="B10" s="743" t="s">
        <v>319</v>
      </c>
      <c r="C10" s="743"/>
      <c r="D10" s="744" t="str">
        <f>+'HV 4-PAAC'!F9</f>
        <v>4. Realizar el 100% de las actividades programadas en el Plan Anticorrupción y de Atención al Ciudadano de la vigencia por la Oficina de Gestión Social</v>
      </c>
      <c r="E10" s="744"/>
      <c r="F10" s="744"/>
      <c r="G10" s="221"/>
      <c r="H10" s="221"/>
      <c r="I10" s="221"/>
      <c r="J10" s="222"/>
    </row>
    <row r="11" spans="2:6" ht="15">
      <c r="B11" s="212"/>
      <c r="E11" s="214"/>
      <c r="F11" s="241"/>
    </row>
    <row r="12" spans="2:11" ht="15">
      <c r="B12" s="766" t="s">
        <v>320</v>
      </c>
      <c r="C12" s="723"/>
      <c r="D12" s="723"/>
      <c r="E12" s="723"/>
      <c r="F12" s="723"/>
      <c r="G12" s="723"/>
      <c r="H12" s="724"/>
      <c r="I12" s="733" t="s">
        <v>321</v>
      </c>
      <c r="J12" s="734"/>
      <c r="K12" s="734"/>
    </row>
    <row r="13" spans="2:11" s="196" customFormat="1" ht="45">
      <c r="B13" s="180" t="s">
        <v>322</v>
      </c>
      <c r="C13" s="180" t="s">
        <v>323</v>
      </c>
      <c r="D13" s="180" t="s">
        <v>324</v>
      </c>
      <c r="E13" s="180" t="s">
        <v>325</v>
      </c>
      <c r="F13" s="180" t="s">
        <v>326</v>
      </c>
      <c r="G13" s="180" t="s">
        <v>327</v>
      </c>
      <c r="H13" s="180" t="s">
        <v>328</v>
      </c>
      <c r="I13" s="204" t="s">
        <v>329</v>
      </c>
      <c r="J13" s="204" t="s">
        <v>330</v>
      </c>
      <c r="K13" s="204" t="s">
        <v>331</v>
      </c>
    </row>
    <row r="14" spans="2:11" s="196" customFormat="1" ht="30">
      <c r="B14" s="753">
        <v>1</v>
      </c>
      <c r="C14" s="752" t="s">
        <v>346</v>
      </c>
      <c r="D14" s="765">
        <v>0</v>
      </c>
      <c r="E14" s="215">
        <v>1</v>
      </c>
      <c r="F14" s="188" t="s">
        <v>375</v>
      </c>
      <c r="G14" s="205"/>
      <c r="H14" s="229">
        <v>43221</v>
      </c>
      <c r="I14" s="192"/>
      <c r="J14" s="193"/>
      <c r="K14" s="194"/>
    </row>
    <row r="15" spans="2:11" s="196" customFormat="1" ht="30">
      <c r="B15" s="754"/>
      <c r="C15" s="752"/>
      <c r="D15" s="765"/>
      <c r="E15" s="215">
        <v>2</v>
      </c>
      <c r="F15" s="188" t="s">
        <v>376</v>
      </c>
      <c r="G15" s="199"/>
      <c r="H15" s="230">
        <v>43344</v>
      </c>
      <c r="I15" s="192"/>
      <c r="J15" s="193"/>
      <c r="K15" s="194"/>
    </row>
    <row r="16" spans="2:11" s="196" customFormat="1" ht="30">
      <c r="B16" s="755"/>
      <c r="C16" s="752"/>
      <c r="D16" s="765"/>
      <c r="E16" s="215">
        <v>3</v>
      </c>
      <c r="F16" s="188" t="s">
        <v>377</v>
      </c>
      <c r="G16" s="199"/>
      <c r="H16" s="200">
        <v>43435</v>
      </c>
      <c r="I16" s="192"/>
      <c r="J16" s="193"/>
      <c r="K16" s="194"/>
    </row>
    <row r="17" spans="2:11" s="196" customFormat="1" ht="90">
      <c r="B17" s="759">
        <v>2</v>
      </c>
      <c r="C17" s="745" t="s">
        <v>347</v>
      </c>
      <c r="D17" s="206"/>
      <c r="E17" s="216">
        <v>4</v>
      </c>
      <c r="F17" s="188" t="s">
        <v>339</v>
      </c>
      <c r="G17" s="199"/>
      <c r="H17" s="200">
        <v>43132</v>
      </c>
      <c r="I17" s="192"/>
      <c r="J17" s="193"/>
      <c r="K17" s="194"/>
    </row>
    <row r="18" spans="2:11" ht="45">
      <c r="B18" s="760"/>
      <c r="C18" s="746"/>
      <c r="D18" s="199"/>
      <c r="E18" s="216">
        <v>5</v>
      </c>
      <c r="F18" s="186" t="s">
        <v>340</v>
      </c>
      <c r="G18" s="199"/>
      <c r="H18" s="200">
        <v>43132</v>
      </c>
      <c r="I18" s="189"/>
      <c r="J18" s="187"/>
      <c r="K18" s="190"/>
    </row>
    <row r="19" spans="2:11" ht="168.75" customHeight="1">
      <c r="B19" s="760"/>
      <c r="C19" s="746"/>
      <c r="D19" s="232"/>
      <c r="E19" s="233"/>
      <c r="F19" s="234" t="s">
        <v>378</v>
      </c>
      <c r="G19" s="235"/>
      <c r="H19" s="236">
        <v>0</v>
      </c>
      <c r="I19" s="237"/>
      <c r="J19" s="238"/>
      <c r="K19" s="239"/>
    </row>
    <row r="20" spans="2:11" ht="48.75" customHeight="1">
      <c r="B20" s="761"/>
      <c r="C20" s="747"/>
      <c r="D20" s="207"/>
      <c r="E20" s="216">
        <v>6</v>
      </c>
      <c r="F20" s="186" t="s">
        <v>341</v>
      </c>
      <c r="G20" s="195"/>
      <c r="H20" s="200">
        <v>43160</v>
      </c>
      <c r="I20" s="189"/>
      <c r="J20" s="187"/>
      <c r="K20" s="190"/>
    </row>
    <row r="21" spans="2:11" ht="153" customHeight="1">
      <c r="B21" s="753">
        <v>3</v>
      </c>
      <c r="C21" s="745" t="s">
        <v>348</v>
      </c>
      <c r="D21" s="232"/>
      <c r="E21" s="233">
        <v>0</v>
      </c>
      <c r="F21" s="234" t="s">
        <v>379</v>
      </c>
      <c r="G21" s="232"/>
      <c r="H21" s="236">
        <v>43130</v>
      </c>
      <c r="I21" s="237"/>
      <c r="J21" s="238"/>
      <c r="K21" s="240"/>
    </row>
    <row r="22" spans="2:11" ht="64.5" customHeight="1">
      <c r="B22" s="755"/>
      <c r="C22" s="747"/>
      <c r="D22" s="195"/>
      <c r="E22" s="215">
        <v>7</v>
      </c>
      <c r="F22" s="186" t="s">
        <v>380</v>
      </c>
      <c r="G22" s="195"/>
      <c r="H22" s="200">
        <v>43449</v>
      </c>
      <c r="I22" s="192"/>
      <c r="J22" s="193"/>
      <c r="K22" s="194"/>
    </row>
    <row r="23" spans="2:11" ht="60">
      <c r="B23" s="759">
        <v>4</v>
      </c>
      <c r="C23" s="186" t="s">
        <v>349</v>
      </c>
      <c r="D23" s="195"/>
      <c r="E23" s="216">
        <v>8</v>
      </c>
      <c r="F23" s="186" t="s">
        <v>342</v>
      </c>
      <c r="G23" s="195"/>
      <c r="H23" s="200">
        <v>43449</v>
      </c>
      <c r="I23" s="189"/>
      <c r="J23" s="187"/>
      <c r="K23" s="190"/>
    </row>
    <row r="24" spans="2:11" ht="89.25" customHeight="1">
      <c r="B24" s="760"/>
      <c r="C24" s="756" t="s">
        <v>350</v>
      </c>
      <c r="D24" s="195"/>
      <c r="E24" s="216">
        <v>9</v>
      </c>
      <c r="F24" s="186" t="s">
        <v>381</v>
      </c>
      <c r="G24" s="195"/>
      <c r="H24" s="200">
        <v>43449</v>
      </c>
      <c r="I24" s="189"/>
      <c r="J24" s="187"/>
      <c r="K24" s="191"/>
    </row>
    <row r="25" spans="2:11" ht="97.5" customHeight="1">
      <c r="B25" s="760"/>
      <c r="C25" s="757"/>
      <c r="D25" s="195"/>
      <c r="E25" s="216">
        <v>10</v>
      </c>
      <c r="F25" s="186" t="s">
        <v>382</v>
      </c>
      <c r="G25" s="195"/>
      <c r="H25" s="200">
        <v>43449</v>
      </c>
      <c r="I25" s="189"/>
      <c r="J25" s="187"/>
      <c r="K25" s="191"/>
    </row>
    <row r="26" spans="2:11" ht="45">
      <c r="B26" s="760"/>
      <c r="C26" s="757"/>
      <c r="D26" s="195"/>
      <c r="E26" s="216">
        <v>11</v>
      </c>
      <c r="F26" s="186" t="s">
        <v>383</v>
      </c>
      <c r="G26" s="195"/>
      <c r="H26" s="200">
        <v>43449</v>
      </c>
      <c r="I26" s="189"/>
      <c r="J26" s="187"/>
      <c r="K26" s="191"/>
    </row>
    <row r="27" spans="2:11" ht="54.75" customHeight="1">
      <c r="B27" s="760"/>
      <c r="C27" s="757"/>
      <c r="D27" s="195"/>
      <c r="E27" s="216">
        <v>12</v>
      </c>
      <c r="F27" s="186" t="s">
        <v>343</v>
      </c>
      <c r="G27" s="195"/>
      <c r="H27" s="200">
        <v>43449</v>
      </c>
      <c r="I27" s="189"/>
      <c r="J27" s="187"/>
      <c r="K27" s="191"/>
    </row>
    <row r="28" spans="2:11" ht="77.25" customHeight="1">
      <c r="B28" s="760"/>
      <c r="C28" s="757"/>
      <c r="D28" s="195"/>
      <c r="E28" s="216">
        <v>13</v>
      </c>
      <c r="F28" s="186" t="s">
        <v>344</v>
      </c>
      <c r="G28" s="195"/>
      <c r="H28" s="200">
        <v>43449</v>
      </c>
      <c r="I28" s="189"/>
      <c r="J28" s="187"/>
      <c r="K28" s="191"/>
    </row>
    <row r="29" spans="2:11" ht="60">
      <c r="B29" s="761"/>
      <c r="C29" s="758"/>
      <c r="D29" s="195"/>
      <c r="E29" s="216">
        <v>14</v>
      </c>
      <c r="F29" s="188" t="s">
        <v>345</v>
      </c>
      <c r="G29" s="195"/>
      <c r="H29" s="200">
        <v>43449</v>
      </c>
      <c r="I29" s="189"/>
      <c r="J29" s="187"/>
      <c r="K29" s="191"/>
    </row>
    <row r="30" spans="2:11" ht="132.75" customHeight="1">
      <c r="B30" s="753">
        <v>5</v>
      </c>
      <c r="C30" s="745" t="s">
        <v>365</v>
      </c>
      <c r="D30" s="195"/>
      <c r="E30" s="215">
        <v>15</v>
      </c>
      <c r="F30" s="209" t="s">
        <v>384</v>
      </c>
      <c r="G30" s="195"/>
      <c r="H30" s="200">
        <v>43449</v>
      </c>
      <c r="I30" s="189"/>
      <c r="J30" s="187"/>
      <c r="K30" s="191"/>
    </row>
    <row r="31" spans="2:11" ht="105">
      <c r="B31" s="755"/>
      <c r="C31" s="747"/>
      <c r="D31" s="232"/>
      <c r="E31" s="233">
        <v>0</v>
      </c>
      <c r="F31" s="242" t="s">
        <v>385</v>
      </c>
      <c r="G31" s="232"/>
      <c r="H31" s="236">
        <v>43449</v>
      </c>
      <c r="I31" s="237"/>
      <c r="J31" s="238"/>
      <c r="K31" s="240"/>
    </row>
    <row r="32" spans="2:11" ht="45">
      <c r="B32" s="759">
        <v>6</v>
      </c>
      <c r="C32" s="756" t="s">
        <v>370</v>
      </c>
      <c r="D32" s="195"/>
      <c r="E32" s="216">
        <v>16</v>
      </c>
      <c r="F32" s="209" t="s">
        <v>386</v>
      </c>
      <c r="G32" s="195"/>
      <c r="H32" s="200">
        <v>43449</v>
      </c>
      <c r="I32" s="189"/>
      <c r="J32" s="187"/>
      <c r="K32" s="191"/>
    </row>
    <row r="33" spans="2:11" ht="57.75" customHeight="1">
      <c r="B33" s="760"/>
      <c r="C33" s="757"/>
      <c r="D33" s="195"/>
      <c r="E33" s="216">
        <v>17</v>
      </c>
      <c r="F33" s="209" t="s">
        <v>351</v>
      </c>
      <c r="G33" s="195"/>
      <c r="H33" s="200">
        <v>43449</v>
      </c>
      <c r="I33" s="189"/>
      <c r="J33" s="187"/>
      <c r="K33" s="191"/>
    </row>
    <row r="34" spans="2:11" ht="30">
      <c r="B34" s="760"/>
      <c r="C34" s="757"/>
      <c r="D34" s="195"/>
      <c r="E34" s="216">
        <v>18</v>
      </c>
      <c r="F34" s="209" t="s">
        <v>352</v>
      </c>
      <c r="G34" s="195"/>
      <c r="H34" s="200">
        <v>43449</v>
      </c>
      <c r="I34" s="189"/>
      <c r="J34" s="187"/>
      <c r="K34" s="191"/>
    </row>
    <row r="35" spans="2:11" ht="45">
      <c r="B35" s="761"/>
      <c r="C35" s="758"/>
      <c r="D35" s="195"/>
      <c r="E35" s="216">
        <v>19</v>
      </c>
      <c r="F35" s="209" t="s">
        <v>353</v>
      </c>
      <c r="G35" s="195"/>
      <c r="H35" s="200">
        <v>43449</v>
      </c>
      <c r="I35" s="189"/>
      <c r="J35" s="187"/>
      <c r="K35" s="191"/>
    </row>
    <row r="36" spans="2:11" ht="81.75" customHeight="1">
      <c r="B36" s="215">
        <v>7</v>
      </c>
      <c r="C36" s="209" t="s">
        <v>369</v>
      </c>
      <c r="D36" s="195"/>
      <c r="E36" s="215">
        <v>20</v>
      </c>
      <c r="F36" s="209" t="s">
        <v>387</v>
      </c>
      <c r="G36" s="195"/>
      <c r="H36" s="200">
        <v>43449</v>
      </c>
      <c r="I36" s="189"/>
      <c r="J36" s="187"/>
      <c r="K36" s="191"/>
    </row>
    <row r="37" spans="2:11" ht="86.25" customHeight="1">
      <c r="B37" s="216">
        <v>8</v>
      </c>
      <c r="C37" s="209" t="s">
        <v>368</v>
      </c>
      <c r="D37" s="195"/>
      <c r="E37" s="216">
        <v>21</v>
      </c>
      <c r="F37" s="209" t="s">
        <v>367</v>
      </c>
      <c r="G37" s="195"/>
      <c r="H37" s="200">
        <v>43449</v>
      </c>
      <c r="I37" s="189"/>
      <c r="J37" s="187"/>
      <c r="K37" s="191"/>
    </row>
    <row r="38" spans="2:11" ht="42" customHeight="1">
      <c r="B38" s="753">
        <v>9</v>
      </c>
      <c r="C38" s="756" t="s">
        <v>366</v>
      </c>
      <c r="D38" s="195"/>
      <c r="E38" s="215">
        <v>22</v>
      </c>
      <c r="F38" s="209" t="s">
        <v>354</v>
      </c>
      <c r="G38" s="195"/>
      <c r="H38" s="200">
        <v>43449</v>
      </c>
      <c r="I38" s="189"/>
      <c r="J38" s="187"/>
      <c r="K38" s="191"/>
    </row>
    <row r="39" spans="2:11" ht="42" customHeight="1">
      <c r="B39" s="754"/>
      <c r="C39" s="757"/>
      <c r="D39" s="195"/>
      <c r="E39" s="215">
        <v>23</v>
      </c>
      <c r="F39" s="209" t="s">
        <v>355</v>
      </c>
      <c r="G39" s="195"/>
      <c r="H39" s="200">
        <v>43449</v>
      </c>
      <c r="I39" s="189"/>
      <c r="J39" s="187"/>
      <c r="K39" s="191"/>
    </row>
    <row r="40" spans="2:11" ht="42" customHeight="1">
      <c r="B40" s="755"/>
      <c r="C40" s="758"/>
      <c r="D40" s="195"/>
      <c r="E40" s="215">
        <v>24</v>
      </c>
      <c r="F40" s="209" t="s">
        <v>356</v>
      </c>
      <c r="G40" s="195"/>
      <c r="H40" s="200">
        <v>43449</v>
      </c>
      <c r="I40" s="189"/>
      <c r="J40" s="187"/>
      <c r="K40" s="191"/>
    </row>
    <row r="41" spans="2:11" ht="47.25" customHeight="1">
      <c r="B41" s="759">
        <v>10</v>
      </c>
      <c r="C41" s="756" t="s">
        <v>388</v>
      </c>
      <c r="D41" s="195"/>
      <c r="E41" s="216">
        <v>25</v>
      </c>
      <c r="F41" s="209" t="s">
        <v>357</v>
      </c>
      <c r="G41" s="195"/>
      <c r="H41" s="229">
        <v>43266</v>
      </c>
      <c r="I41" s="189"/>
      <c r="J41" s="187"/>
      <c r="K41" s="191"/>
    </row>
    <row r="42" spans="2:11" ht="47.25" customHeight="1">
      <c r="B42" s="760"/>
      <c r="C42" s="757"/>
      <c r="D42" s="195"/>
      <c r="E42" s="216">
        <v>26</v>
      </c>
      <c r="F42" s="209" t="s">
        <v>358</v>
      </c>
      <c r="G42" s="195"/>
      <c r="H42" s="229">
        <v>43266</v>
      </c>
      <c r="I42" s="189"/>
      <c r="J42" s="187"/>
      <c r="K42" s="191"/>
    </row>
    <row r="43" spans="2:11" ht="47.25" customHeight="1">
      <c r="B43" s="761"/>
      <c r="C43" s="758"/>
      <c r="D43" s="195"/>
      <c r="E43" s="216">
        <v>27</v>
      </c>
      <c r="F43" s="209" t="s">
        <v>359</v>
      </c>
      <c r="G43" s="195"/>
      <c r="H43" s="229">
        <v>43266</v>
      </c>
      <c r="I43" s="189"/>
      <c r="J43" s="187"/>
      <c r="K43" s="191"/>
    </row>
    <row r="44" spans="2:11" ht="81.75" customHeight="1">
      <c r="B44" s="213">
        <v>11</v>
      </c>
      <c r="C44" s="244" t="s">
        <v>389</v>
      </c>
      <c r="D44" s="195"/>
      <c r="E44" s="215">
        <v>28</v>
      </c>
      <c r="F44" s="188" t="s">
        <v>390</v>
      </c>
      <c r="G44" s="195"/>
      <c r="H44" s="200">
        <v>43449</v>
      </c>
      <c r="I44" s="192"/>
      <c r="J44" s="193"/>
      <c r="K44" s="194"/>
    </row>
    <row r="45" spans="2:11" ht="64.5" customHeight="1">
      <c r="B45" s="759">
        <v>12</v>
      </c>
      <c r="C45" s="756" t="s">
        <v>391</v>
      </c>
      <c r="D45" s="203"/>
      <c r="E45" s="216">
        <v>29</v>
      </c>
      <c r="F45" s="186" t="s">
        <v>360</v>
      </c>
      <c r="G45" s="203"/>
      <c r="H45" s="200">
        <v>43449</v>
      </c>
      <c r="I45" s="203"/>
      <c r="J45" s="203"/>
      <c r="K45" s="203"/>
    </row>
    <row r="46" spans="2:11" ht="45">
      <c r="B46" s="760"/>
      <c r="C46" s="757"/>
      <c r="D46" s="203"/>
      <c r="E46" s="216">
        <v>30</v>
      </c>
      <c r="F46" s="186" t="s">
        <v>361</v>
      </c>
      <c r="G46" s="203"/>
      <c r="H46" s="200">
        <v>43449</v>
      </c>
      <c r="I46" s="203"/>
      <c r="J46" s="203"/>
      <c r="K46" s="203"/>
    </row>
    <row r="47" spans="2:11" ht="30">
      <c r="B47" s="761"/>
      <c r="C47" s="758"/>
      <c r="D47" s="199"/>
      <c r="E47" s="216">
        <v>31</v>
      </c>
      <c r="F47" s="186" t="s">
        <v>362</v>
      </c>
      <c r="G47" s="199"/>
      <c r="H47" s="200">
        <v>43449</v>
      </c>
      <c r="I47" s="192"/>
      <c r="J47" s="193"/>
      <c r="K47" s="194"/>
    </row>
    <row r="48" spans="2:14" ht="45">
      <c r="B48" s="753">
        <v>13</v>
      </c>
      <c r="C48" s="745" t="s">
        <v>392</v>
      </c>
      <c r="D48" s="199"/>
      <c r="E48" s="215">
        <v>1</v>
      </c>
      <c r="F48" s="245" t="s">
        <v>363</v>
      </c>
      <c r="G48" s="232"/>
      <c r="H48" s="236">
        <v>43449</v>
      </c>
      <c r="I48" s="237"/>
      <c r="J48" s="238"/>
      <c r="K48" s="239"/>
      <c r="M48" s="748"/>
      <c r="N48" s="748"/>
    </row>
    <row r="49" spans="2:14" ht="132" customHeight="1">
      <c r="B49" s="754"/>
      <c r="C49" s="746"/>
      <c r="D49" s="199"/>
      <c r="E49" s="215">
        <v>2</v>
      </c>
      <c r="F49" s="246" t="s">
        <v>393</v>
      </c>
      <c r="G49" s="232"/>
      <c r="H49" s="236">
        <v>43449</v>
      </c>
      <c r="I49" s="237"/>
      <c r="J49" s="238"/>
      <c r="K49" s="240"/>
      <c r="M49" s="748"/>
      <c r="N49" s="748"/>
    </row>
    <row r="50" spans="2:14" ht="132" customHeight="1">
      <c r="B50" s="755"/>
      <c r="C50" s="747"/>
      <c r="D50" s="199"/>
      <c r="E50" s="215">
        <v>3</v>
      </c>
      <c r="F50" s="235" t="s">
        <v>364</v>
      </c>
      <c r="G50" s="232"/>
      <c r="H50" s="236">
        <v>43449</v>
      </c>
      <c r="I50" s="237"/>
      <c r="J50" s="238"/>
      <c r="K50" s="240"/>
      <c r="M50" s="748"/>
      <c r="N50" s="748"/>
    </row>
    <row r="51" spans="2:14" ht="132" customHeight="1">
      <c r="B51" s="753">
        <v>14</v>
      </c>
      <c r="C51" s="745" t="s">
        <v>394</v>
      </c>
      <c r="D51" s="210"/>
      <c r="E51" s="233"/>
      <c r="F51" s="249" t="s">
        <v>395</v>
      </c>
      <c r="G51" s="250"/>
      <c r="H51" s="247"/>
      <c r="I51" s="251"/>
      <c r="J51" s="238"/>
      <c r="K51" s="240"/>
      <c r="M51" s="748"/>
      <c r="N51" s="748"/>
    </row>
    <row r="52" spans="2:14" ht="60.75" customHeight="1">
      <c r="B52" s="754"/>
      <c r="C52" s="746"/>
      <c r="D52" s="210"/>
      <c r="E52" s="215">
        <v>32</v>
      </c>
      <c r="F52" s="248" t="s">
        <v>396</v>
      </c>
      <c r="G52" s="195"/>
      <c r="H52" s="201">
        <v>43435</v>
      </c>
      <c r="I52" s="189"/>
      <c r="J52" s="187"/>
      <c r="K52" s="191"/>
      <c r="M52" s="748"/>
      <c r="N52" s="748"/>
    </row>
    <row r="53" spans="2:14" ht="60.75" customHeight="1">
      <c r="B53" s="754"/>
      <c r="C53" s="746"/>
      <c r="D53" s="210"/>
      <c r="E53" s="215">
        <v>33</v>
      </c>
      <c r="F53" s="248" t="s">
        <v>397</v>
      </c>
      <c r="G53" s="195"/>
      <c r="H53" s="201">
        <v>43435</v>
      </c>
      <c r="I53" s="189"/>
      <c r="J53" s="187"/>
      <c r="K53" s="191"/>
      <c r="M53" s="748"/>
      <c r="N53" s="748"/>
    </row>
    <row r="54" spans="2:14" ht="60.75" customHeight="1">
      <c r="B54" s="755"/>
      <c r="C54" s="747"/>
      <c r="D54" s="210"/>
      <c r="E54" s="215">
        <v>34</v>
      </c>
      <c r="F54" s="248" t="s">
        <v>398</v>
      </c>
      <c r="G54" s="253"/>
      <c r="H54" s="201">
        <v>43435</v>
      </c>
      <c r="I54" s="189"/>
      <c r="J54" s="187"/>
      <c r="K54" s="191"/>
      <c r="M54" s="748"/>
      <c r="N54" s="748"/>
    </row>
    <row r="55" spans="2:14" ht="57" customHeight="1">
      <c r="B55" s="217">
        <v>15</v>
      </c>
      <c r="C55" s="202" t="s">
        <v>399</v>
      </c>
      <c r="D55" s="210"/>
      <c r="E55" s="215">
        <v>35</v>
      </c>
      <c r="F55" s="255" t="s">
        <v>400</v>
      </c>
      <c r="G55" s="254"/>
      <c r="H55" s="201">
        <v>43435</v>
      </c>
      <c r="I55" s="252"/>
      <c r="J55" s="187"/>
      <c r="K55" s="191"/>
      <c r="M55" s="748"/>
      <c r="N55" s="748"/>
    </row>
    <row r="56" spans="2:14" ht="99.75" customHeight="1">
      <c r="B56" s="215">
        <v>16</v>
      </c>
      <c r="C56" s="209" t="s">
        <v>373</v>
      </c>
      <c r="D56" s="199"/>
      <c r="E56" s="215">
        <v>36</v>
      </c>
      <c r="F56" s="198" t="s">
        <v>371</v>
      </c>
      <c r="G56" s="207"/>
      <c r="H56" s="201">
        <v>43435</v>
      </c>
      <c r="I56" s="252"/>
      <c r="J56" s="187"/>
      <c r="K56" s="191"/>
      <c r="M56" s="748"/>
      <c r="N56" s="748"/>
    </row>
    <row r="57" spans="2:14" ht="60" customHeight="1">
      <c r="B57" s="753">
        <v>17</v>
      </c>
      <c r="C57" s="745" t="s">
        <v>374</v>
      </c>
      <c r="D57" s="762"/>
      <c r="E57" s="753">
        <v>37</v>
      </c>
      <c r="F57" s="210" t="s">
        <v>372</v>
      </c>
      <c r="G57" s="195"/>
      <c r="H57" s="201">
        <v>43160</v>
      </c>
      <c r="I57" s="189"/>
      <c r="J57" s="187"/>
      <c r="K57" s="191"/>
      <c r="M57" s="748"/>
      <c r="N57" s="748"/>
    </row>
    <row r="58" spans="2:14" ht="45">
      <c r="B58" s="754"/>
      <c r="C58" s="746"/>
      <c r="D58" s="763"/>
      <c r="E58" s="754"/>
      <c r="F58" s="248" t="s">
        <v>372</v>
      </c>
      <c r="G58" s="195"/>
      <c r="H58" s="201">
        <v>43252</v>
      </c>
      <c r="I58" s="189"/>
      <c r="J58" s="187"/>
      <c r="K58" s="191"/>
      <c r="M58" s="748"/>
      <c r="N58" s="748"/>
    </row>
    <row r="59" spans="2:14" ht="45">
      <c r="B59" s="754"/>
      <c r="C59" s="746"/>
      <c r="D59" s="763"/>
      <c r="E59" s="754"/>
      <c r="F59" s="248" t="s">
        <v>372</v>
      </c>
      <c r="G59" s="195"/>
      <c r="H59" s="201">
        <v>43344</v>
      </c>
      <c r="I59" s="189"/>
      <c r="J59" s="187"/>
      <c r="K59" s="191"/>
      <c r="M59" s="748"/>
      <c r="N59" s="748"/>
    </row>
    <row r="60" spans="2:14" ht="45">
      <c r="B60" s="755"/>
      <c r="C60" s="747"/>
      <c r="D60" s="764"/>
      <c r="E60" s="755"/>
      <c r="F60" s="248" t="s">
        <v>372</v>
      </c>
      <c r="G60" s="195"/>
      <c r="H60" s="201">
        <v>43435</v>
      </c>
      <c r="I60" s="189"/>
      <c r="J60" s="187"/>
      <c r="K60" s="191"/>
      <c r="M60" s="748"/>
      <c r="N60" s="748"/>
    </row>
    <row r="61" spans="2:14" ht="56.25" customHeight="1">
      <c r="B61" s="231">
        <v>18</v>
      </c>
      <c r="C61" s="256" t="s">
        <v>401</v>
      </c>
      <c r="D61" s="248"/>
      <c r="E61" s="215">
        <v>38</v>
      </c>
      <c r="F61" s="257" t="s">
        <v>402</v>
      </c>
      <c r="G61" s="195"/>
      <c r="H61" s="201">
        <v>43132</v>
      </c>
      <c r="I61" s="189"/>
      <c r="J61" s="187"/>
      <c r="K61" s="191"/>
      <c r="M61" s="748"/>
      <c r="N61" s="748"/>
    </row>
    <row r="62" spans="2:14" ht="62.25" customHeight="1">
      <c r="B62" s="217">
        <v>19</v>
      </c>
      <c r="C62" s="256" t="s">
        <v>403</v>
      </c>
      <c r="D62" s="248"/>
      <c r="E62" s="215">
        <v>39</v>
      </c>
      <c r="F62" s="257" t="s">
        <v>404</v>
      </c>
      <c r="G62" s="195"/>
      <c r="H62" s="201">
        <v>43132</v>
      </c>
      <c r="I62" s="189"/>
      <c r="J62" s="187"/>
      <c r="K62" s="191"/>
      <c r="M62" s="748"/>
      <c r="N62" s="748"/>
    </row>
    <row r="63" spans="2:11" s="208" customFormat="1" ht="15">
      <c r="B63" s="718" t="s">
        <v>332</v>
      </c>
      <c r="C63" s="719"/>
      <c r="D63" s="182">
        <f>SUM(D48:D61)</f>
        <v>0</v>
      </c>
      <c r="E63" s="720" t="s">
        <v>333</v>
      </c>
      <c r="F63" s="721"/>
      <c r="G63" s="182">
        <f>SUM(G48:G61)</f>
        <v>0</v>
      </c>
      <c r="H63" s="183"/>
      <c r="I63" s="184">
        <f>SUM(I48:I62)</f>
        <v>0</v>
      </c>
      <c r="J63" s="185"/>
      <c r="K63" s="185"/>
    </row>
    <row r="66" ht="15">
      <c r="H66" s="220"/>
    </row>
    <row r="67" spans="8:9" ht="15">
      <c r="H67" s="220"/>
      <c r="I67" s="220"/>
    </row>
    <row r="68" ht="15">
      <c r="H68" s="220"/>
    </row>
    <row r="69" ht="15">
      <c r="H69" s="220"/>
    </row>
    <row r="70" ht="15">
      <c r="H70" s="220"/>
    </row>
    <row r="71" ht="15">
      <c r="H71" s="220"/>
    </row>
  </sheetData>
  <sheetProtection/>
  <mergeCells count="49">
    <mergeCell ref="C51:C54"/>
    <mergeCell ref="B1:B4"/>
    <mergeCell ref="C1:J1"/>
    <mergeCell ref="K1:K4"/>
    <mergeCell ref="C2:J2"/>
    <mergeCell ref="C3:J3"/>
    <mergeCell ref="C4:G4"/>
    <mergeCell ref="H4:J4"/>
    <mergeCell ref="I12:K12"/>
    <mergeCell ref="B48:B50"/>
    <mergeCell ref="B45:B47"/>
    <mergeCell ref="C30:C31"/>
    <mergeCell ref="C32:C35"/>
    <mergeCell ref="B12:H12"/>
    <mergeCell ref="B41:B43"/>
    <mergeCell ref="B38:B40"/>
    <mergeCell ref="B30:B31"/>
    <mergeCell ref="B32:B35"/>
    <mergeCell ref="B17:B20"/>
    <mergeCell ref="M48:N62"/>
    <mergeCell ref="B63:C63"/>
    <mergeCell ref="E63:F63"/>
    <mergeCell ref="D14:D16"/>
    <mergeCell ref="B14:B16"/>
    <mergeCell ref="C14:C16"/>
    <mergeCell ref="C38:C40"/>
    <mergeCell ref="C41:C43"/>
    <mergeCell ref="B21:B22"/>
    <mergeCell ref="C17:C20"/>
    <mergeCell ref="D7:F7"/>
    <mergeCell ref="D8:F8"/>
    <mergeCell ref="C21:C22"/>
    <mergeCell ref="C24:C29"/>
    <mergeCell ref="B23:B29"/>
    <mergeCell ref="B57:B60"/>
    <mergeCell ref="C57:C60"/>
    <mergeCell ref="D57:D60"/>
    <mergeCell ref="C45:C47"/>
    <mergeCell ref="C48:C50"/>
    <mergeCell ref="D9:F9"/>
    <mergeCell ref="D10:F10"/>
    <mergeCell ref="E57:E60"/>
    <mergeCell ref="B51:B54"/>
    <mergeCell ref="B6:C6"/>
    <mergeCell ref="B7:C7"/>
    <mergeCell ref="B8:C8"/>
    <mergeCell ref="B9:C9"/>
    <mergeCell ref="B10:C10"/>
    <mergeCell ref="D6:F6"/>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tint="-0.4999699890613556"/>
  </sheetPr>
  <dimension ref="A1:O67"/>
  <sheetViews>
    <sheetView zoomScale="80" zoomScaleNormal="80" zoomScalePageLayoutView="0" workbookViewId="0" topLeftCell="A1">
      <selection activeCell="C51" sqref="C51:I51"/>
    </sheetView>
  </sheetViews>
  <sheetFormatPr defaultColWidth="11.421875" defaultRowHeight="15"/>
  <cols>
    <col min="1" max="1" width="0.9921875" style="264" customWidth="1"/>
    <col min="2" max="2" width="25.421875" style="267" customWidth="1"/>
    <col min="3" max="3" width="14.57421875" style="264" customWidth="1"/>
    <col min="4" max="4" width="20.140625" style="264" customWidth="1"/>
    <col min="5" max="5" width="16.421875" style="272" customWidth="1"/>
    <col min="6" max="6" width="25.00390625" style="264" customWidth="1"/>
    <col min="7" max="7" width="22.00390625" style="268" customWidth="1"/>
    <col min="8" max="8" width="20.57421875" style="264" customWidth="1"/>
    <col min="9" max="9" width="22.421875" style="264" customWidth="1"/>
    <col min="10" max="10" width="23.28125" style="261" customWidth="1"/>
    <col min="11" max="12" width="11.421875" style="262" customWidth="1"/>
    <col min="13" max="17" width="11.421875" style="263" customWidth="1"/>
    <col min="18" max="16384" width="11.421875" style="264" customWidth="1"/>
  </cols>
  <sheetData>
    <row r="1" spans="1:9" ht="6" customHeight="1">
      <c r="A1" s="27"/>
      <c r="B1" s="28"/>
      <c r="C1" s="27"/>
      <c r="D1" s="27"/>
      <c r="E1" s="269"/>
      <c r="F1" s="27"/>
      <c r="G1" s="29"/>
      <c r="H1" s="27"/>
      <c r="I1" s="27"/>
    </row>
    <row r="2" spans="1:9" ht="25.5" customHeight="1">
      <c r="A2" s="27"/>
      <c r="B2" s="486"/>
      <c r="C2" s="487" t="s">
        <v>497</v>
      </c>
      <c r="D2" s="487"/>
      <c r="E2" s="487"/>
      <c r="F2" s="487"/>
      <c r="G2" s="487"/>
      <c r="H2" s="487"/>
      <c r="I2" s="487"/>
    </row>
    <row r="3" spans="1:9" ht="25.5" customHeight="1">
      <c r="A3" s="27"/>
      <c r="B3" s="486"/>
      <c r="C3" s="476" t="s">
        <v>16</v>
      </c>
      <c r="D3" s="476"/>
      <c r="E3" s="476"/>
      <c r="F3" s="476"/>
      <c r="G3" s="476"/>
      <c r="H3" s="476"/>
      <c r="I3" s="476"/>
    </row>
    <row r="4" spans="1:15" ht="25.5" customHeight="1">
      <c r="A4" s="27"/>
      <c r="B4" s="486"/>
      <c r="C4" s="476" t="s">
        <v>134</v>
      </c>
      <c r="D4" s="476"/>
      <c r="E4" s="476"/>
      <c r="F4" s="476"/>
      <c r="G4" s="476"/>
      <c r="H4" s="476"/>
      <c r="I4" s="476"/>
      <c r="L4" s="265" t="s">
        <v>132</v>
      </c>
      <c r="M4" s="262"/>
      <c r="N4" s="262"/>
      <c r="O4" s="262"/>
    </row>
    <row r="5" spans="1:15" ht="25.5" customHeight="1">
      <c r="A5" s="27"/>
      <c r="B5" s="486"/>
      <c r="C5" s="476" t="s">
        <v>136</v>
      </c>
      <c r="D5" s="476"/>
      <c r="E5" s="476"/>
      <c r="F5" s="476"/>
      <c r="G5" s="563" t="s">
        <v>472</v>
      </c>
      <c r="H5" s="563"/>
      <c r="I5" s="563"/>
      <c r="L5" s="265" t="s">
        <v>133</v>
      </c>
      <c r="M5" s="262"/>
      <c r="N5" s="262"/>
      <c r="O5" s="262"/>
    </row>
    <row r="6" spans="1:15" ht="23.25" customHeight="1">
      <c r="A6" s="27"/>
      <c r="B6" s="477" t="s">
        <v>139</v>
      </c>
      <c r="C6" s="478"/>
      <c r="D6" s="478"/>
      <c r="E6" s="478"/>
      <c r="F6" s="478"/>
      <c r="G6" s="478"/>
      <c r="H6" s="478"/>
      <c r="I6" s="479"/>
      <c r="L6" s="265" t="s">
        <v>135</v>
      </c>
      <c r="M6" s="262"/>
      <c r="N6" s="262"/>
      <c r="O6" s="262"/>
    </row>
    <row r="7" spans="1:15" ht="24" customHeight="1">
      <c r="A7" s="27"/>
      <c r="B7" s="480" t="s">
        <v>140</v>
      </c>
      <c r="C7" s="481"/>
      <c r="D7" s="481"/>
      <c r="E7" s="481"/>
      <c r="F7" s="481"/>
      <c r="G7" s="481"/>
      <c r="H7" s="481"/>
      <c r="I7" s="482"/>
      <c r="L7" s="265" t="s">
        <v>138</v>
      </c>
      <c r="M7" s="262"/>
      <c r="N7" s="262"/>
      <c r="O7" s="262"/>
    </row>
    <row r="8" spans="1:15" ht="24" customHeight="1">
      <c r="A8" s="27"/>
      <c r="B8" s="484" t="s">
        <v>141</v>
      </c>
      <c r="C8" s="484"/>
      <c r="D8" s="484"/>
      <c r="E8" s="484"/>
      <c r="F8" s="484"/>
      <c r="G8" s="484"/>
      <c r="H8" s="484"/>
      <c r="I8" s="484"/>
      <c r="M8" s="262"/>
      <c r="N8" s="262"/>
      <c r="O8" s="262"/>
    </row>
    <row r="9" spans="1:15" ht="30.75" customHeight="1">
      <c r="A9" s="27"/>
      <c r="B9" s="381" t="s">
        <v>423</v>
      </c>
      <c r="C9" s="379">
        <v>5</v>
      </c>
      <c r="D9" s="493" t="s">
        <v>421</v>
      </c>
      <c r="E9" s="493"/>
      <c r="F9" s="504" t="s">
        <v>519</v>
      </c>
      <c r="G9" s="505"/>
      <c r="H9" s="505"/>
      <c r="I9" s="506"/>
      <c r="M9" s="262"/>
      <c r="N9" s="262"/>
      <c r="O9" s="262"/>
    </row>
    <row r="10" spans="1:15" ht="30.75" customHeight="1">
      <c r="A10" s="27"/>
      <c r="B10" s="381" t="s">
        <v>147</v>
      </c>
      <c r="C10" s="176" t="s">
        <v>166</v>
      </c>
      <c r="D10" s="493" t="s">
        <v>148</v>
      </c>
      <c r="E10" s="493"/>
      <c r="F10" s="491" t="s">
        <v>460</v>
      </c>
      <c r="G10" s="491"/>
      <c r="H10" s="44" t="s">
        <v>149</v>
      </c>
      <c r="I10" s="176" t="s">
        <v>166</v>
      </c>
      <c r="M10" s="262" t="s">
        <v>142</v>
      </c>
      <c r="N10" s="262"/>
      <c r="O10" s="262"/>
    </row>
    <row r="11" spans="1:15" ht="30.75" customHeight="1">
      <c r="A11" s="27"/>
      <c r="B11" s="381" t="s">
        <v>152</v>
      </c>
      <c r="C11" s="470" t="s">
        <v>304</v>
      </c>
      <c r="D11" s="470"/>
      <c r="E11" s="470"/>
      <c r="F11" s="470"/>
      <c r="G11" s="44" t="s">
        <v>153</v>
      </c>
      <c r="H11" s="497" t="s">
        <v>304</v>
      </c>
      <c r="I11" s="497"/>
      <c r="L11" s="265" t="s">
        <v>145</v>
      </c>
      <c r="M11" s="262" t="s">
        <v>146</v>
      </c>
      <c r="N11" s="262"/>
      <c r="O11" s="262"/>
    </row>
    <row r="12" spans="1:15" ht="30.75" customHeight="1">
      <c r="A12" s="27"/>
      <c r="B12" s="381" t="s">
        <v>156</v>
      </c>
      <c r="C12" s="471" t="s">
        <v>150</v>
      </c>
      <c r="D12" s="471"/>
      <c r="E12" s="471"/>
      <c r="F12" s="471"/>
      <c r="G12" s="44" t="s">
        <v>157</v>
      </c>
      <c r="H12" s="472" t="s">
        <v>477</v>
      </c>
      <c r="I12" s="472"/>
      <c r="L12" s="265" t="s">
        <v>150</v>
      </c>
      <c r="M12" s="262" t="s">
        <v>151</v>
      </c>
      <c r="N12" s="262"/>
      <c r="O12" s="262"/>
    </row>
    <row r="13" spans="1:15" ht="30.75" customHeight="1">
      <c r="A13" s="27"/>
      <c r="B13" s="381" t="s">
        <v>159</v>
      </c>
      <c r="C13" s="474" t="s">
        <v>407</v>
      </c>
      <c r="D13" s="474"/>
      <c r="E13" s="474"/>
      <c r="F13" s="474"/>
      <c r="G13" s="474"/>
      <c r="H13" s="474"/>
      <c r="I13" s="474"/>
      <c r="L13" s="265" t="s">
        <v>154</v>
      </c>
      <c r="M13" s="262" t="s">
        <v>155</v>
      </c>
      <c r="N13" s="262"/>
      <c r="O13" s="262"/>
    </row>
    <row r="14" spans="1:15" ht="30.75" customHeight="1">
      <c r="A14" s="27"/>
      <c r="B14" s="381" t="s">
        <v>160</v>
      </c>
      <c r="C14" s="488" t="s">
        <v>304</v>
      </c>
      <c r="D14" s="488"/>
      <c r="E14" s="488"/>
      <c r="F14" s="488"/>
      <c r="G14" s="488"/>
      <c r="H14" s="488"/>
      <c r="I14" s="488"/>
      <c r="L14" s="266" t="s">
        <v>158</v>
      </c>
      <c r="M14" s="262"/>
      <c r="N14" s="262"/>
      <c r="O14" s="262"/>
    </row>
    <row r="15" spans="1:15" ht="30.75" customHeight="1">
      <c r="A15" s="27"/>
      <c r="B15" s="381" t="s">
        <v>162</v>
      </c>
      <c r="C15" s="499" t="s">
        <v>496</v>
      </c>
      <c r="D15" s="499"/>
      <c r="E15" s="499"/>
      <c r="F15" s="499"/>
      <c r="G15" s="44" t="s">
        <v>163</v>
      </c>
      <c r="H15" s="491" t="s">
        <v>179</v>
      </c>
      <c r="I15" s="491"/>
      <c r="L15" s="266"/>
      <c r="M15" s="262"/>
      <c r="N15" s="262"/>
      <c r="O15" s="262"/>
    </row>
    <row r="16" spans="1:15" ht="30.75" customHeight="1">
      <c r="A16" s="27"/>
      <c r="B16" s="381" t="s">
        <v>167</v>
      </c>
      <c r="C16" s="508" t="s">
        <v>504</v>
      </c>
      <c r="D16" s="508"/>
      <c r="E16" s="508"/>
      <c r="F16" s="508"/>
      <c r="G16" s="44" t="s">
        <v>168</v>
      </c>
      <c r="H16" s="491" t="s">
        <v>142</v>
      </c>
      <c r="I16" s="491"/>
      <c r="L16" s="266"/>
      <c r="M16" s="262" t="s">
        <v>161</v>
      </c>
      <c r="N16" s="262"/>
      <c r="O16" s="262"/>
    </row>
    <row r="17" spans="1:15" ht="73.5" customHeight="1">
      <c r="A17" s="27"/>
      <c r="B17" s="381" t="s">
        <v>170</v>
      </c>
      <c r="C17" s="666" t="s">
        <v>530</v>
      </c>
      <c r="D17" s="667"/>
      <c r="E17" s="667"/>
      <c r="F17" s="667"/>
      <c r="G17" s="667"/>
      <c r="H17" s="667"/>
      <c r="I17" s="668"/>
      <c r="L17" s="266" t="s">
        <v>165</v>
      </c>
      <c r="M17" s="262" t="s">
        <v>166</v>
      </c>
      <c r="N17" s="262"/>
      <c r="O17" s="262"/>
    </row>
    <row r="18" spans="1:15" ht="30.75" customHeight="1">
      <c r="A18" s="27"/>
      <c r="B18" s="381" t="s">
        <v>173</v>
      </c>
      <c r="C18" s="490" t="s">
        <v>306</v>
      </c>
      <c r="D18" s="490"/>
      <c r="E18" s="490"/>
      <c r="F18" s="490"/>
      <c r="G18" s="490"/>
      <c r="H18" s="490"/>
      <c r="I18" s="490"/>
      <c r="L18" s="266" t="s">
        <v>169</v>
      </c>
      <c r="M18" s="262"/>
      <c r="N18" s="262"/>
      <c r="O18" s="262"/>
    </row>
    <row r="19" spans="1:15" ht="30.75" customHeight="1">
      <c r="A19" s="27"/>
      <c r="B19" s="381" t="s">
        <v>176</v>
      </c>
      <c r="C19" s="499" t="s">
        <v>307</v>
      </c>
      <c r="D19" s="499"/>
      <c r="E19" s="499"/>
      <c r="F19" s="499"/>
      <c r="G19" s="499"/>
      <c r="H19" s="499"/>
      <c r="I19" s="499"/>
      <c r="L19" s="266" t="s">
        <v>171</v>
      </c>
      <c r="M19" s="262" t="s">
        <v>172</v>
      </c>
      <c r="N19" s="262"/>
      <c r="O19" s="262"/>
    </row>
    <row r="20" spans="1:15" ht="30.75" customHeight="1">
      <c r="A20" s="27"/>
      <c r="B20" s="381" t="s">
        <v>178</v>
      </c>
      <c r="C20" s="502" t="s">
        <v>308</v>
      </c>
      <c r="D20" s="502"/>
      <c r="E20" s="502"/>
      <c r="F20" s="502"/>
      <c r="G20" s="502"/>
      <c r="H20" s="502"/>
      <c r="I20" s="502"/>
      <c r="L20" s="266" t="s">
        <v>174</v>
      </c>
      <c r="M20" s="262" t="s">
        <v>175</v>
      </c>
      <c r="N20" s="262"/>
      <c r="O20" s="262"/>
    </row>
    <row r="21" spans="1:15" ht="27.75" customHeight="1">
      <c r="A21" s="27"/>
      <c r="B21" s="602" t="s">
        <v>181</v>
      </c>
      <c r="C21" s="531" t="s">
        <v>182</v>
      </c>
      <c r="D21" s="531"/>
      <c r="E21" s="531"/>
      <c r="F21" s="532" t="s">
        <v>183</v>
      </c>
      <c r="G21" s="532"/>
      <c r="H21" s="532"/>
      <c r="I21" s="532"/>
      <c r="L21" s="266"/>
      <c r="M21" s="262" t="s">
        <v>406</v>
      </c>
      <c r="N21" s="262"/>
      <c r="O21" s="262"/>
    </row>
    <row r="22" spans="1:15" ht="27" customHeight="1">
      <c r="A22" s="27"/>
      <c r="B22" s="602"/>
      <c r="C22" s="713" t="s">
        <v>309</v>
      </c>
      <c r="D22" s="713"/>
      <c r="E22" s="713"/>
      <c r="F22" s="713" t="s">
        <v>310</v>
      </c>
      <c r="G22" s="713"/>
      <c r="H22" s="713"/>
      <c r="I22" s="713"/>
      <c r="L22" s="266" t="s">
        <v>179</v>
      </c>
      <c r="M22" s="262" t="s">
        <v>180</v>
      </c>
      <c r="N22" s="262"/>
      <c r="O22" s="262"/>
    </row>
    <row r="23" spans="1:15" ht="39.75" customHeight="1">
      <c r="A23" s="27"/>
      <c r="B23" s="381" t="s">
        <v>187</v>
      </c>
      <c r="C23" s="712" t="s">
        <v>308</v>
      </c>
      <c r="D23" s="712"/>
      <c r="E23" s="712"/>
      <c r="F23" s="712" t="s">
        <v>308</v>
      </c>
      <c r="G23" s="712"/>
      <c r="H23" s="712"/>
      <c r="I23" s="712"/>
      <c r="L23" s="266" t="s">
        <v>164</v>
      </c>
      <c r="M23" s="262" t="s">
        <v>407</v>
      </c>
      <c r="N23" s="262"/>
      <c r="O23" s="262"/>
    </row>
    <row r="24" spans="1:15" ht="48.75" customHeight="1">
      <c r="A24" s="27"/>
      <c r="B24" s="381" t="s">
        <v>189</v>
      </c>
      <c r="C24" s="739" t="s">
        <v>338</v>
      </c>
      <c r="D24" s="739"/>
      <c r="E24" s="739"/>
      <c r="F24" s="499" t="s">
        <v>518</v>
      </c>
      <c r="G24" s="499"/>
      <c r="H24" s="499"/>
      <c r="I24" s="499"/>
      <c r="L24" s="266" t="s">
        <v>185</v>
      </c>
      <c r="M24" s="262" t="s">
        <v>186</v>
      </c>
      <c r="N24" s="262"/>
      <c r="O24" s="262"/>
    </row>
    <row r="25" spans="1:15" ht="29.25" customHeight="1">
      <c r="A25" s="27"/>
      <c r="B25" s="381" t="s">
        <v>191</v>
      </c>
      <c r="C25" s="709">
        <v>43466</v>
      </c>
      <c r="D25" s="490"/>
      <c r="E25" s="490"/>
      <c r="F25" s="44" t="s">
        <v>192</v>
      </c>
      <c r="G25" s="740" t="s">
        <v>304</v>
      </c>
      <c r="H25" s="740"/>
      <c r="I25" s="740"/>
      <c r="L25" s="266"/>
      <c r="M25" s="262" t="s">
        <v>188</v>
      </c>
      <c r="N25" s="262"/>
      <c r="O25" s="262"/>
    </row>
    <row r="26" spans="1:15" ht="27" customHeight="1">
      <c r="A26" s="27"/>
      <c r="B26" s="381" t="s">
        <v>193</v>
      </c>
      <c r="C26" s="709">
        <v>43830</v>
      </c>
      <c r="D26" s="490"/>
      <c r="E26" s="490"/>
      <c r="F26" s="44" t="s">
        <v>194</v>
      </c>
      <c r="G26" s="710">
        <v>1</v>
      </c>
      <c r="H26" s="710"/>
      <c r="I26" s="710"/>
      <c r="L26" s="266"/>
      <c r="M26" s="262" t="s">
        <v>190</v>
      </c>
      <c r="N26" s="262"/>
      <c r="O26" s="262"/>
    </row>
    <row r="27" spans="1:15" ht="47.25" customHeight="1">
      <c r="A27" s="27"/>
      <c r="B27" s="381" t="s">
        <v>195</v>
      </c>
      <c r="C27" s="491" t="s">
        <v>171</v>
      </c>
      <c r="D27" s="491"/>
      <c r="E27" s="491"/>
      <c r="F27" s="177" t="s">
        <v>196</v>
      </c>
      <c r="G27" s="711" t="s">
        <v>304</v>
      </c>
      <c r="H27" s="711"/>
      <c r="I27" s="711"/>
      <c r="L27" s="266"/>
      <c r="M27" s="262"/>
      <c r="N27" s="262"/>
      <c r="O27" s="262"/>
    </row>
    <row r="28" spans="1:9" ht="30" customHeight="1">
      <c r="A28" s="27"/>
      <c r="B28" s="542" t="s">
        <v>197</v>
      </c>
      <c r="C28" s="542"/>
      <c r="D28" s="542"/>
      <c r="E28" s="542"/>
      <c r="F28" s="542"/>
      <c r="G28" s="542"/>
      <c r="H28" s="542"/>
      <c r="I28" s="542"/>
    </row>
    <row r="29" spans="1:9" ht="56.25" customHeight="1">
      <c r="A29" s="27"/>
      <c r="B29" s="380" t="s">
        <v>198</v>
      </c>
      <c r="C29" s="380" t="s">
        <v>199</v>
      </c>
      <c r="D29" s="380" t="s">
        <v>200</v>
      </c>
      <c r="E29" s="380" t="s">
        <v>201</v>
      </c>
      <c r="F29" s="380" t="s">
        <v>202</v>
      </c>
      <c r="G29" s="62" t="s">
        <v>203</v>
      </c>
      <c r="H29" s="62" t="s">
        <v>204</v>
      </c>
      <c r="I29" s="380" t="s">
        <v>205</v>
      </c>
    </row>
    <row r="30" spans="1:9" ht="19.5" customHeight="1">
      <c r="A30" s="27"/>
      <c r="B30" s="378" t="s">
        <v>206</v>
      </c>
      <c r="C30" s="778">
        <v>0.2</v>
      </c>
      <c r="D30" s="778">
        <v>0.2</v>
      </c>
      <c r="E30" s="778">
        <v>0.2</v>
      </c>
      <c r="F30" s="778">
        <f>+E30</f>
        <v>0.2</v>
      </c>
      <c r="G30" s="781">
        <f>+C30/E30</f>
        <v>1</v>
      </c>
      <c r="H30" s="781">
        <f>+D30/F30</f>
        <v>1</v>
      </c>
      <c r="I30" s="781">
        <f>+H30/$G$26</f>
        <v>1</v>
      </c>
    </row>
    <row r="31" spans="1:9" ht="19.5" customHeight="1">
      <c r="A31" s="27"/>
      <c r="B31" s="378" t="s">
        <v>207</v>
      </c>
      <c r="C31" s="779"/>
      <c r="D31" s="779"/>
      <c r="E31" s="779"/>
      <c r="F31" s="779"/>
      <c r="G31" s="782" t="e">
        <f aca="true" t="shared" si="0" ref="G31:G41">+C31/E31</f>
        <v>#DIV/0!</v>
      </c>
      <c r="H31" s="782" t="e">
        <f aca="true" t="shared" si="1" ref="H31:H41">+D31/F31</f>
        <v>#DIV/0!</v>
      </c>
      <c r="I31" s="782" t="e">
        <f aca="true" t="shared" si="2" ref="I31:I41">+H31/$G$26</f>
        <v>#DIV/0!</v>
      </c>
    </row>
    <row r="32" spans="1:9" ht="19.5" customHeight="1">
      <c r="A32" s="27"/>
      <c r="B32" s="378" t="s">
        <v>208</v>
      </c>
      <c r="C32" s="780"/>
      <c r="D32" s="780"/>
      <c r="E32" s="780"/>
      <c r="F32" s="780"/>
      <c r="G32" s="783" t="e">
        <f t="shared" si="0"/>
        <v>#DIV/0!</v>
      </c>
      <c r="H32" s="783" t="e">
        <f t="shared" si="1"/>
        <v>#DIV/0!</v>
      </c>
      <c r="I32" s="783" t="e">
        <f t="shared" si="2"/>
        <v>#DIV/0!</v>
      </c>
    </row>
    <row r="33" spans="1:9" ht="19.5" customHeight="1">
      <c r="A33" s="27"/>
      <c r="B33" s="378" t="s">
        <v>209</v>
      </c>
      <c r="C33" s="778">
        <v>0</v>
      </c>
      <c r="D33" s="778">
        <f>+D30+C33</f>
        <v>0.2</v>
      </c>
      <c r="E33" s="778">
        <v>0.25</v>
      </c>
      <c r="F33" s="778">
        <f aca="true" t="shared" si="3" ref="F33:F39">+F32+E33</f>
        <v>0.25</v>
      </c>
      <c r="G33" s="781">
        <f t="shared" si="0"/>
        <v>0</v>
      </c>
      <c r="H33" s="781">
        <f t="shared" si="1"/>
        <v>0.8</v>
      </c>
      <c r="I33" s="781">
        <f t="shared" si="2"/>
        <v>0.8</v>
      </c>
    </row>
    <row r="34" spans="1:9" ht="19.5" customHeight="1">
      <c r="A34" s="27"/>
      <c r="B34" s="378" t="s">
        <v>210</v>
      </c>
      <c r="C34" s="779"/>
      <c r="D34" s="779"/>
      <c r="E34" s="779"/>
      <c r="F34" s="779"/>
      <c r="G34" s="782" t="e">
        <f t="shared" si="0"/>
        <v>#DIV/0!</v>
      </c>
      <c r="H34" s="782" t="e">
        <f t="shared" si="1"/>
        <v>#DIV/0!</v>
      </c>
      <c r="I34" s="782" t="e">
        <f t="shared" si="2"/>
        <v>#DIV/0!</v>
      </c>
    </row>
    <row r="35" spans="1:9" ht="19.5" customHeight="1">
      <c r="A35" s="27"/>
      <c r="B35" s="378" t="s">
        <v>211</v>
      </c>
      <c r="C35" s="780"/>
      <c r="D35" s="780"/>
      <c r="E35" s="780"/>
      <c r="F35" s="780"/>
      <c r="G35" s="783" t="e">
        <f t="shared" si="0"/>
        <v>#DIV/0!</v>
      </c>
      <c r="H35" s="783" t="e">
        <f t="shared" si="1"/>
        <v>#DIV/0!</v>
      </c>
      <c r="I35" s="783" t="e">
        <f t="shared" si="2"/>
        <v>#DIV/0!</v>
      </c>
    </row>
    <row r="36" spans="1:9" ht="19.5" customHeight="1">
      <c r="A36" s="27"/>
      <c r="B36" s="378" t="s">
        <v>212</v>
      </c>
      <c r="C36" s="778">
        <v>0</v>
      </c>
      <c r="D36" s="778">
        <f>+C36+D33</f>
        <v>0.2</v>
      </c>
      <c r="E36" s="778">
        <v>0.25</v>
      </c>
      <c r="F36" s="778">
        <f t="shared" si="3"/>
        <v>0.25</v>
      </c>
      <c r="G36" s="781">
        <f t="shared" si="0"/>
        <v>0</v>
      </c>
      <c r="H36" s="781">
        <f t="shared" si="1"/>
        <v>0.8</v>
      </c>
      <c r="I36" s="781">
        <f t="shared" si="2"/>
        <v>0.8</v>
      </c>
    </row>
    <row r="37" spans="1:9" ht="19.5" customHeight="1">
      <c r="A37" s="27"/>
      <c r="B37" s="378" t="s">
        <v>213</v>
      </c>
      <c r="C37" s="779"/>
      <c r="D37" s="779"/>
      <c r="E37" s="779"/>
      <c r="F37" s="779"/>
      <c r="G37" s="782" t="e">
        <f t="shared" si="0"/>
        <v>#DIV/0!</v>
      </c>
      <c r="H37" s="782" t="e">
        <f t="shared" si="1"/>
        <v>#DIV/0!</v>
      </c>
      <c r="I37" s="782" t="e">
        <f t="shared" si="2"/>
        <v>#DIV/0!</v>
      </c>
    </row>
    <row r="38" spans="1:9" ht="19.5" customHeight="1">
      <c r="A38" s="27"/>
      <c r="B38" s="378" t="s">
        <v>214</v>
      </c>
      <c r="C38" s="780"/>
      <c r="D38" s="780"/>
      <c r="E38" s="780"/>
      <c r="F38" s="780"/>
      <c r="G38" s="783" t="e">
        <f t="shared" si="0"/>
        <v>#DIV/0!</v>
      </c>
      <c r="H38" s="783" t="e">
        <f t="shared" si="1"/>
        <v>#DIV/0!</v>
      </c>
      <c r="I38" s="783" t="e">
        <f t="shared" si="2"/>
        <v>#DIV/0!</v>
      </c>
    </row>
    <row r="39" spans="1:9" ht="19.5" customHeight="1">
      <c r="A39" s="27"/>
      <c r="B39" s="378" t="s">
        <v>215</v>
      </c>
      <c r="C39" s="778">
        <v>0</v>
      </c>
      <c r="D39" s="778">
        <f>+C39+D36</f>
        <v>0.2</v>
      </c>
      <c r="E39" s="778">
        <v>0.3</v>
      </c>
      <c r="F39" s="778">
        <f t="shared" si="3"/>
        <v>0.3</v>
      </c>
      <c r="G39" s="781">
        <f t="shared" si="0"/>
        <v>0</v>
      </c>
      <c r="H39" s="781">
        <f t="shared" si="1"/>
        <v>0.6666666666666667</v>
      </c>
      <c r="I39" s="781">
        <f t="shared" si="2"/>
        <v>0.6666666666666667</v>
      </c>
    </row>
    <row r="40" spans="1:9" ht="19.5" customHeight="1">
      <c r="A40" s="27"/>
      <c r="B40" s="378" t="s">
        <v>216</v>
      </c>
      <c r="C40" s="779"/>
      <c r="D40" s="779"/>
      <c r="E40" s="779"/>
      <c r="F40" s="779"/>
      <c r="G40" s="782" t="e">
        <f t="shared" si="0"/>
        <v>#DIV/0!</v>
      </c>
      <c r="H40" s="782" t="e">
        <f t="shared" si="1"/>
        <v>#DIV/0!</v>
      </c>
      <c r="I40" s="782" t="e">
        <f t="shared" si="2"/>
        <v>#DIV/0!</v>
      </c>
    </row>
    <row r="41" spans="1:9" ht="19.5" customHeight="1">
      <c r="A41" s="27"/>
      <c r="B41" s="378" t="s">
        <v>217</v>
      </c>
      <c r="C41" s="780"/>
      <c r="D41" s="780"/>
      <c r="E41" s="780"/>
      <c r="F41" s="780"/>
      <c r="G41" s="783" t="e">
        <f t="shared" si="0"/>
        <v>#DIV/0!</v>
      </c>
      <c r="H41" s="783" t="e">
        <f t="shared" si="1"/>
        <v>#DIV/0!</v>
      </c>
      <c r="I41" s="783" t="e">
        <f t="shared" si="2"/>
        <v>#DIV/0!</v>
      </c>
    </row>
    <row r="42" spans="1:9" ht="76.5" customHeight="1">
      <c r="A42" s="27"/>
      <c r="B42" s="377" t="s">
        <v>218</v>
      </c>
      <c r="C42" s="773" t="s">
        <v>534</v>
      </c>
      <c r="D42" s="773"/>
      <c r="E42" s="773"/>
      <c r="F42" s="773"/>
      <c r="G42" s="773"/>
      <c r="H42" s="773"/>
      <c r="I42" s="773"/>
    </row>
    <row r="43" spans="1:9" ht="29.25" customHeight="1">
      <c r="A43" s="27"/>
      <c r="B43" s="484" t="s">
        <v>219</v>
      </c>
      <c r="C43" s="484"/>
      <c r="D43" s="484"/>
      <c r="E43" s="484"/>
      <c r="F43" s="484"/>
      <c r="G43" s="484"/>
      <c r="H43" s="484"/>
      <c r="I43" s="484"/>
    </row>
    <row r="44" spans="1:9" ht="45.75" customHeight="1">
      <c r="A44" s="27"/>
      <c r="B44" s="565"/>
      <c r="C44" s="565"/>
      <c r="D44" s="565"/>
      <c r="E44" s="565"/>
      <c r="F44" s="565"/>
      <c r="G44" s="565"/>
      <c r="H44" s="565"/>
      <c r="I44" s="565"/>
    </row>
    <row r="45" spans="1:9" ht="45.75" customHeight="1">
      <c r="A45" s="27"/>
      <c r="B45" s="565"/>
      <c r="C45" s="565"/>
      <c r="D45" s="565"/>
      <c r="E45" s="565"/>
      <c r="F45" s="565"/>
      <c r="G45" s="565"/>
      <c r="H45" s="565"/>
      <c r="I45" s="565"/>
    </row>
    <row r="46" spans="1:9" ht="45.75" customHeight="1">
      <c r="A46" s="27"/>
      <c r="B46" s="565"/>
      <c r="C46" s="565"/>
      <c r="D46" s="565"/>
      <c r="E46" s="565"/>
      <c r="F46" s="565"/>
      <c r="G46" s="565"/>
      <c r="H46" s="565"/>
      <c r="I46" s="565"/>
    </row>
    <row r="47" spans="1:9" ht="45.75" customHeight="1">
      <c r="A47" s="27"/>
      <c r="B47" s="565"/>
      <c r="C47" s="565"/>
      <c r="D47" s="565"/>
      <c r="E47" s="565"/>
      <c r="F47" s="565"/>
      <c r="G47" s="565"/>
      <c r="H47" s="565"/>
      <c r="I47" s="565"/>
    </row>
    <row r="48" spans="1:9" ht="45.75" customHeight="1">
      <c r="A48" s="27"/>
      <c r="B48" s="565"/>
      <c r="C48" s="565"/>
      <c r="D48" s="565"/>
      <c r="E48" s="565"/>
      <c r="F48" s="565"/>
      <c r="G48" s="565"/>
      <c r="H48" s="565"/>
      <c r="I48" s="565"/>
    </row>
    <row r="49" spans="1:9" ht="77.25" customHeight="1">
      <c r="A49" s="27"/>
      <c r="B49" s="381" t="s">
        <v>220</v>
      </c>
      <c r="C49" s="773" t="s">
        <v>534</v>
      </c>
      <c r="D49" s="773"/>
      <c r="E49" s="773"/>
      <c r="F49" s="773"/>
      <c r="G49" s="773"/>
      <c r="H49" s="773"/>
      <c r="I49" s="773"/>
    </row>
    <row r="50" spans="1:9" ht="41.25" customHeight="1">
      <c r="A50" s="27"/>
      <c r="B50" s="381" t="s">
        <v>221</v>
      </c>
      <c r="C50" s="554" t="s">
        <v>531</v>
      </c>
      <c r="D50" s="554"/>
      <c r="E50" s="554"/>
      <c r="F50" s="554"/>
      <c r="G50" s="554"/>
      <c r="H50" s="554"/>
      <c r="I50" s="554"/>
    </row>
    <row r="51" spans="1:9" ht="41.25" customHeight="1">
      <c r="A51" s="27"/>
      <c r="B51" s="382" t="s">
        <v>222</v>
      </c>
      <c r="C51" s="774" t="s">
        <v>520</v>
      </c>
      <c r="D51" s="774"/>
      <c r="E51" s="774"/>
      <c r="F51" s="774"/>
      <c r="G51" s="774"/>
      <c r="H51" s="774"/>
      <c r="I51" s="774"/>
    </row>
    <row r="52" spans="1:9" ht="29.25" customHeight="1">
      <c r="A52" s="27"/>
      <c r="B52" s="484" t="s">
        <v>223</v>
      </c>
      <c r="C52" s="484"/>
      <c r="D52" s="484"/>
      <c r="E52" s="484"/>
      <c r="F52" s="484"/>
      <c r="G52" s="484"/>
      <c r="H52" s="484"/>
      <c r="I52" s="484"/>
    </row>
    <row r="53" spans="1:9" ht="33" customHeight="1">
      <c r="A53" s="27"/>
      <c r="B53" s="600" t="s">
        <v>224</v>
      </c>
      <c r="C53" s="376" t="s">
        <v>225</v>
      </c>
      <c r="D53" s="556" t="s">
        <v>226</v>
      </c>
      <c r="E53" s="556"/>
      <c r="F53" s="556"/>
      <c r="G53" s="556" t="s">
        <v>227</v>
      </c>
      <c r="H53" s="556"/>
      <c r="I53" s="556"/>
    </row>
    <row r="54" spans="1:9" ht="31.5" customHeight="1">
      <c r="A54" s="27"/>
      <c r="B54" s="600"/>
      <c r="C54" s="178"/>
      <c r="D54" s="706"/>
      <c r="E54" s="706"/>
      <c r="F54" s="706"/>
      <c r="G54" s="707"/>
      <c r="H54" s="707"/>
      <c r="I54" s="707"/>
    </row>
    <row r="55" spans="1:9" ht="31.5" customHeight="1">
      <c r="A55" s="27"/>
      <c r="B55" s="382" t="s">
        <v>228</v>
      </c>
      <c r="C55" s="775" t="s">
        <v>522</v>
      </c>
      <c r="D55" s="775"/>
      <c r="E55" s="776" t="s">
        <v>229</v>
      </c>
      <c r="F55" s="776"/>
      <c r="G55" s="775" t="s">
        <v>522</v>
      </c>
      <c r="H55" s="775"/>
      <c r="I55" s="777"/>
    </row>
    <row r="56" spans="1:9" ht="31.5" customHeight="1">
      <c r="A56" s="27"/>
      <c r="B56" s="382" t="s">
        <v>230</v>
      </c>
      <c r="C56" s="544" t="s">
        <v>461</v>
      </c>
      <c r="D56" s="544"/>
      <c r="E56" s="558" t="s">
        <v>231</v>
      </c>
      <c r="F56" s="558"/>
      <c r="G56" s="544" t="s">
        <v>424</v>
      </c>
      <c r="H56" s="544"/>
      <c r="I56" s="545"/>
    </row>
    <row r="57" spans="1:9" ht="31.5" customHeight="1">
      <c r="A57" s="27"/>
      <c r="B57" s="382" t="s">
        <v>232</v>
      </c>
      <c r="C57" s="548"/>
      <c r="D57" s="548"/>
      <c r="E57" s="549" t="s">
        <v>233</v>
      </c>
      <c r="F57" s="549"/>
      <c r="G57" s="548"/>
      <c r="H57" s="548"/>
      <c r="I57" s="548"/>
    </row>
    <row r="58" spans="1:9" ht="31.5" customHeight="1">
      <c r="A58" s="27"/>
      <c r="B58" s="382" t="s">
        <v>234</v>
      </c>
      <c r="C58" s="548"/>
      <c r="D58" s="548"/>
      <c r="E58" s="549"/>
      <c r="F58" s="549"/>
      <c r="G58" s="548"/>
      <c r="H58" s="548"/>
      <c r="I58" s="548"/>
    </row>
    <row r="59" spans="1:9" ht="15" hidden="1">
      <c r="A59" s="27"/>
      <c r="B59" s="80"/>
      <c r="C59" s="80"/>
      <c r="D59" s="1"/>
      <c r="E59" s="270"/>
      <c r="F59" s="1"/>
      <c r="G59" s="1"/>
      <c r="H59" s="1"/>
      <c r="I59" s="81"/>
    </row>
    <row r="60" spans="1:9" ht="12.75" hidden="1">
      <c r="A60" s="27"/>
      <c r="B60" s="83"/>
      <c r="C60" s="84"/>
      <c r="D60" s="84"/>
      <c r="E60" s="271"/>
      <c r="F60" s="85"/>
      <c r="G60" s="86"/>
      <c r="H60" s="87"/>
      <c r="I60" s="84"/>
    </row>
    <row r="61" spans="1:9" ht="12.75" hidden="1">
      <c r="A61" s="27"/>
      <c r="B61" s="83"/>
      <c r="C61" s="84"/>
      <c r="D61" s="84"/>
      <c r="E61" s="271"/>
      <c r="F61" s="85"/>
      <c r="G61" s="86"/>
      <c r="H61" s="87"/>
      <c r="I61" s="84"/>
    </row>
    <row r="62" spans="1:9" ht="12.75" hidden="1">
      <c r="A62" s="27"/>
      <c r="B62" s="83"/>
      <c r="C62" s="84"/>
      <c r="D62" s="84"/>
      <c r="E62" s="271"/>
      <c r="F62" s="85"/>
      <c r="G62" s="86"/>
      <c r="H62" s="87"/>
      <c r="I62" s="84"/>
    </row>
    <row r="63" spans="1:9" ht="12.75" hidden="1">
      <c r="A63" s="27"/>
      <c r="B63" s="83"/>
      <c r="C63" s="84"/>
      <c r="D63" s="84"/>
      <c r="E63" s="271"/>
      <c r="F63" s="85"/>
      <c r="G63" s="86"/>
      <c r="H63" s="87"/>
      <c r="I63" s="84"/>
    </row>
    <row r="64" spans="1:9" ht="12.75" hidden="1">
      <c r="A64" s="27"/>
      <c r="B64" s="83"/>
      <c r="C64" s="84"/>
      <c r="D64" s="84"/>
      <c r="E64" s="271"/>
      <c r="F64" s="85"/>
      <c r="G64" s="86"/>
      <c r="H64" s="87"/>
      <c r="I64" s="84"/>
    </row>
    <row r="65" spans="1:9" ht="12.75" hidden="1">
      <c r="A65" s="27"/>
      <c r="B65" s="83"/>
      <c r="C65" s="84"/>
      <c r="D65" s="84"/>
      <c r="E65" s="271"/>
      <c r="F65" s="85"/>
      <c r="G65" s="86"/>
      <c r="H65" s="87"/>
      <c r="I65" s="84"/>
    </row>
    <row r="66" spans="1:9" ht="12.75" hidden="1">
      <c r="A66" s="27"/>
      <c r="B66" s="83"/>
      <c r="C66" s="84"/>
      <c r="D66" s="84"/>
      <c r="E66" s="271"/>
      <c r="F66" s="85"/>
      <c r="G66" s="86"/>
      <c r="H66" s="87"/>
      <c r="I66" s="84"/>
    </row>
    <row r="67" spans="1:9" ht="12.75" hidden="1">
      <c r="A67" s="27"/>
      <c r="B67" s="83"/>
      <c r="C67" s="84"/>
      <c r="D67" s="84"/>
      <c r="E67" s="271"/>
      <c r="F67" s="85"/>
      <c r="G67" s="86"/>
      <c r="H67" s="87"/>
      <c r="I67" s="84"/>
    </row>
  </sheetData>
  <sheetProtection/>
  <mergeCells count="93">
    <mergeCell ref="G36:G38"/>
    <mergeCell ref="H36:H38"/>
    <mergeCell ref="I36:I38"/>
    <mergeCell ref="G39:G41"/>
    <mergeCell ref="H39:H41"/>
    <mergeCell ref="I39:I41"/>
    <mergeCell ref="G30:G32"/>
    <mergeCell ref="H30:H32"/>
    <mergeCell ref="I30:I32"/>
    <mergeCell ref="G33:G35"/>
    <mergeCell ref="H33:H35"/>
    <mergeCell ref="I33:I35"/>
    <mergeCell ref="D39:D41"/>
    <mergeCell ref="D36:D38"/>
    <mergeCell ref="D33:D35"/>
    <mergeCell ref="D30:D32"/>
    <mergeCell ref="C39:C41"/>
    <mergeCell ref="C36:C38"/>
    <mergeCell ref="C33:C35"/>
    <mergeCell ref="C30:C32"/>
    <mergeCell ref="F39:F41"/>
    <mergeCell ref="F36:F38"/>
    <mergeCell ref="F33:F35"/>
    <mergeCell ref="F30:F32"/>
    <mergeCell ref="E39:E41"/>
    <mergeCell ref="E36:E38"/>
    <mergeCell ref="E33:E35"/>
    <mergeCell ref="E30:E32"/>
    <mergeCell ref="C57:D57"/>
    <mergeCell ref="E57:F58"/>
    <mergeCell ref="G57:I58"/>
    <mergeCell ref="C58:D58"/>
    <mergeCell ref="C55:D55"/>
    <mergeCell ref="E55:F55"/>
    <mergeCell ref="G55:I55"/>
    <mergeCell ref="C56:D56"/>
    <mergeCell ref="E56:F56"/>
    <mergeCell ref="G56:I56"/>
    <mergeCell ref="B52:I52"/>
    <mergeCell ref="B53:B54"/>
    <mergeCell ref="D53:F53"/>
    <mergeCell ref="G53:I53"/>
    <mergeCell ref="D54:F54"/>
    <mergeCell ref="G54:I54"/>
    <mergeCell ref="C42:I42"/>
    <mergeCell ref="B43:I43"/>
    <mergeCell ref="B44:I48"/>
    <mergeCell ref="C49:I49"/>
    <mergeCell ref="C50:I50"/>
    <mergeCell ref="C51:I51"/>
    <mergeCell ref="C26:E26"/>
    <mergeCell ref="G26:I26"/>
    <mergeCell ref="C27:E27"/>
    <mergeCell ref="G27:I27"/>
    <mergeCell ref="B28:I28"/>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I2"/>
    <mergeCell ref="C3:I3"/>
    <mergeCell ref="C4:I4"/>
    <mergeCell ref="C5:F5"/>
    <mergeCell ref="G5:I5"/>
  </mergeCells>
  <dataValidations count="6">
    <dataValidation type="list" allowBlank="1" showInputMessage="1" showErrorMessage="1" sqref="C12:F12">
      <formula1>$L$11:$L$14</formula1>
    </dataValidation>
    <dataValidation type="list" allowBlank="1" showInputMessage="1" showErrorMessage="1" sqref="C10 I10">
      <formula1>$M$16:$M$17</formula1>
    </dataValidation>
    <dataValidation type="list" allowBlank="1" showInputMessage="1" showErrorMessage="1" sqref="C27:E27">
      <formula1>$L$17:$L$20</formula1>
    </dataValidation>
    <dataValidation type="list" allowBlank="1" showInputMessage="1" showErrorMessage="1" sqref="H15:I15">
      <formula1>$L$22:$L$24</formula1>
    </dataValidation>
    <dataValidation type="list" allowBlank="1" showInputMessage="1" showErrorMessage="1" sqref="C13:I13">
      <formula1>$M$19:$M$26</formula1>
    </dataValidation>
    <dataValidation type="list" allowBlank="1" showInputMessage="1" showErrorMessage="1" sqref="H16:I16">
      <formula1>$M$10:$M$13</formula1>
    </dataValidation>
  </dataValidations>
  <printOptions/>
  <pageMargins left="0.7" right="0.7" top="0.75" bottom="0.75" header="0.3" footer="0.3"/>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sheetPr>
    <tabColor theme="3" tint="-0.4999699890613556"/>
  </sheetPr>
  <dimension ref="A1:K38"/>
  <sheetViews>
    <sheetView zoomScale="70" zoomScaleNormal="70" zoomScalePageLayoutView="0" workbookViewId="0" topLeftCell="A1">
      <selection activeCell="A10" sqref="A10"/>
    </sheetView>
  </sheetViews>
  <sheetFormatPr defaultColWidth="0" defaultRowHeight="15"/>
  <cols>
    <col min="1" max="1" width="1.28515625" style="197" customWidth="1"/>
    <col min="2" max="2" width="17.8515625" style="218" customWidth="1"/>
    <col min="3" max="3" width="34.57421875" style="197" customWidth="1"/>
    <col min="4" max="4" width="26.28125" style="197" customWidth="1"/>
    <col min="5" max="5" width="5.8515625" style="219" customWidth="1"/>
    <col min="6" max="6" width="62.57421875" style="243" customWidth="1"/>
    <col min="7" max="7" width="28.421875" style="197" customWidth="1"/>
    <col min="8" max="8" width="18.140625" style="197" customWidth="1"/>
    <col min="9" max="9" width="16.28125" style="197" customWidth="1"/>
    <col min="10" max="10" width="15.7109375" style="197" customWidth="1"/>
    <col min="11" max="11" width="21.00390625" style="197" customWidth="1"/>
    <col min="12" max="12" width="35.8515625" style="197" customWidth="1"/>
    <col min="13" max="14" width="16.421875" style="197" customWidth="1"/>
    <col min="15" max="19" width="11.421875" style="197" customWidth="1"/>
    <col min="20" max="107" width="0" style="197" hidden="1" customWidth="1"/>
    <col min="108" max="108" width="11.421875" style="197" hidden="1" customWidth="1"/>
    <col min="109" max="197" width="0" style="197" hidden="1" customWidth="1"/>
    <col min="198" max="198" width="1.421875" style="197" hidden="1" customWidth="1"/>
    <col min="199" max="16384" width="0" style="197" hidden="1" customWidth="1"/>
  </cols>
  <sheetData>
    <row r="1" spans="2:10" ht="26.25" customHeight="1" thickBot="1">
      <c r="B1" s="567"/>
      <c r="C1" s="570" t="s">
        <v>473</v>
      </c>
      <c r="D1" s="571"/>
      <c r="E1" s="571"/>
      <c r="F1" s="571"/>
      <c r="G1" s="571"/>
      <c r="H1" s="571"/>
      <c r="I1" s="571"/>
      <c r="J1" s="572"/>
    </row>
    <row r="2" spans="2:10" ht="26.25" customHeight="1" thickBot="1">
      <c r="B2" s="568"/>
      <c r="C2" s="573" t="s">
        <v>16</v>
      </c>
      <c r="D2" s="574"/>
      <c r="E2" s="574"/>
      <c r="F2" s="574"/>
      <c r="G2" s="574"/>
      <c r="H2" s="574"/>
      <c r="I2" s="574"/>
      <c r="J2" s="575"/>
    </row>
    <row r="3" spans="2:10" ht="26.25" customHeight="1" thickBot="1">
      <c r="B3" s="568"/>
      <c r="C3" s="573" t="s">
        <v>313</v>
      </c>
      <c r="D3" s="574"/>
      <c r="E3" s="574"/>
      <c r="F3" s="574"/>
      <c r="G3" s="574"/>
      <c r="H3" s="574"/>
      <c r="I3" s="574"/>
      <c r="J3" s="575"/>
    </row>
    <row r="4" spans="2:10" ht="26.25" customHeight="1" thickBot="1">
      <c r="B4" s="569"/>
      <c r="C4" s="573" t="s">
        <v>474</v>
      </c>
      <c r="D4" s="574"/>
      <c r="E4" s="574"/>
      <c r="F4" s="574"/>
      <c r="G4" s="574"/>
      <c r="H4" s="576" t="s">
        <v>472</v>
      </c>
      <c r="I4" s="577"/>
      <c r="J4" s="578"/>
    </row>
    <row r="5" spans="2:10" ht="30.75" customHeight="1" thickBot="1">
      <c r="B5" s="226"/>
      <c r="C5" s="221"/>
      <c r="D5" s="221"/>
      <c r="E5" s="221"/>
      <c r="F5" s="221"/>
      <c r="G5" s="221"/>
      <c r="H5" s="221"/>
      <c r="I5" s="221"/>
      <c r="J5" s="222"/>
    </row>
    <row r="6" spans="1:10" ht="33.75" customHeight="1">
      <c r="A6" s="197"/>
      <c r="B6" s="788" t="s">
        <v>316</v>
      </c>
      <c r="C6" s="789"/>
      <c r="D6" s="790" t="s">
        <v>465</v>
      </c>
      <c r="E6" s="790"/>
      <c r="F6" s="791"/>
      <c r="G6" s="221"/>
      <c r="H6" s="221"/>
      <c r="I6" s="221"/>
      <c r="J6" s="222"/>
    </row>
    <row r="7" spans="1:10" ht="33.75" customHeight="1">
      <c r="A7" s="197"/>
      <c r="B7" s="792" t="s">
        <v>24</v>
      </c>
      <c r="C7" s="743"/>
      <c r="D7" s="744" t="s">
        <v>464</v>
      </c>
      <c r="E7" s="744"/>
      <c r="F7" s="793"/>
      <c r="G7" s="221"/>
      <c r="H7" s="221"/>
      <c r="I7" s="221"/>
      <c r="J7" s="222"/>
    </row>
    <row r="8" spans="1:10" ht="33.75" customHeight="1">
      <c r="A8" s="197"/>
      <c r="B8" s="792" t="s">
        <v>317</v>
      </c>
      <c r="C8" s="743"/>
      <c r="D8" s="744" t="s">
        <v>463</v>
      </c>
      <c r="E8" s="744"/>
      <c r="F8" s="793"/>
      <c r="G8" s="221"/>
      <c r="H8" s="221"/>
      <c r="I8" s="221"/>
      <c r="J8" s="222"/>
    </row>
    <row r="9" spans="1:10" ht="33.75" customHeight="1">
      <c r="A9" s="197"/>
      <c r="B9" s="792" t="s">
        <v>318</v>
      </c>
      <c r="C9" s="743"/>
      <c r="D9" s="744" t="s">
        <v>424</v>
      </c>
      <c r="E9" s="744"/>
      <c r="F9" s="793"/>
      <c r="G9" s="221"/>
      <c r="H9" s="221"/>
      <c r="I9" s="221"/>
      <c r="J9" s="222"/>
    </row>
    <row r="10" spans="1:10" ht="58.5" customHeight="1" thickBot="1">
      <c r="A10" s="197"/>
      <c r="B10" s="796" t="s">
        <v>319</v>
      </c>
      <c r="C10" s="797"/>
      <c r="D10" s="798" t="str">
        <f>+'HV 5'!F9</f>
        <v>5. Realizar el 100% de las actividades programadas vinculadas a la realización e implementación de conceptos técnicos de gestión social requeridos por las áreas de la entidad</v>
      </c>
      <c r="E10" s="798"/>
      <c r="F10" s="799"/>
      <c r="G10" s="221"/>
      <c r="H10" s="221"/>
      <c r="I10" s="221"/>
      <c r="J10" s="222"/>
    </row>
    <row r="12" spans="2:11" ht="15.75">
      <c r="B12" s="722" t="s">
        <v>446</v>
      </c>
      <c r="C12" s="723"/>
      <c r="D12" s="723"/>
      <c r="E12" s="723"/>
      <c r="F12" s="723"/>
      <c r="G12" s="723"/>
      <c r="H12" s="724"/>
      <c r="I12" s="733" t="s">
        <v>321</v>
      </c>
      <c r="J12" s="734"/>
      <c r="K12" s="734"/>
    </row>
    <row r="13" spans="2:11" s="196" customFormat="1" ht="45">
      <c r="B13" s="180" t="s">
        <v>322</v>
      </c>
      <c r="C13" s="180" t="s">
        <v>323</v>
      </c>
      <c r="D13" s="180" t="s">
        <v>324</v>
      </c>
      <c r="E13" s="180" t="s">
        <v>325</v>
      </c>
      <c r="F13" s="180" t="s">
        <v>326</v>
      </c>
      <c r="G13" s="180" t="s">
        <v>327</v>
      </c>
      <c r="H13" s="180" t="s">
        <v>328</v>
      </c>
      <c r="I13" s="204" t="s">
        <v>329</v>
      </c>
      <c r="J13" s="204" t="s">
        <v>330</v>
      </c>
      <c r="K13" s="204" t="s">
        <v>331</v>
      </c>
    </row>
    <row r="14" spans="2:11" s="196" customFormat="1" ht="42.75" customHeight="1">
      <c r="B14" s="343">
        <v>1</v>
      </c>
      <c r="C14" s="800" t="s">
        <v>505</v>
      </c>
      <c r="D14" s="787">
        <v>0.2</v>
      </c>
      <c r="E14" s="343">
        <v>1</v>
      </c>
      <c r="F14" s="384" t="s">
        <v>510</v>
      </c>
      <c r="G14" s="275">
        <v>0.05</v>
      </c>
      <c r="H14" s="325">
        <v>43554</v>
      </c>
      <c r="I14" s="275">
        <v>0.05</v>
      </c>
      <c r="J14" s="325">
        <v>43554</v>
      </c>
      <c r="K14" s="393" t="s">
        <v>516</v>
      </c>
    </row>
    <row r="15" spans="2:11" s="196" customFormat="1" ht="42.75" customHeight="1">
      <c r="B15" s="343">
        <v>2</v>
      </c>
      <c r="C15" s="800"/>
      <c r="D15" s="746"/>
      <c r="E15" s="343">
        <v>2</v>
      </c>
      <c r="F15" s="384" t="s">
        <v>508</v>
      </c>
      <c r="G15" s="275">
        <v>0.1</v>
      </c>
      <c r="H15" s="325">
        <v>43554</v>
      </c>
      <c r="I15" s="275">
        <v>0.1</v>
      </c>
      <c r="J15" s="325">
        <v>43554</v>
      </c>
      <c r="K15" s="393" t="s">
        <v>516</v>
      </c>
    </row>
    <row r="16" spans="2:11" s="196" customFormat="1" ht="42.75" customHeight="1">
      <c r="B16" s="343">
        <v>3</v>
      </c>
      <c r="C16" s="800"/>
      <c r="D16" s="747"/>
      <c r="E16" s="343">
        <v>3</v>
      </c>
      <c r="F16" s="384" t="s">
        <v>509</v>
      </c>
      <c r="G16" s="275">
        <v>0.05</v>
      </c>
      <c r="H16" s="325">
        <v>43554</v>
      </c>
      <c r="I16" s="275">
        <v>0.05</v>
      </c>
      <c r="J16" s="325">
        <v>43554</v>
      </c>
      <c r="K16" s="393" t="s">
        <v>516</v>
      </c>
    </row>
    <row r="17" spans="2:11" s="196" customFormat="1" ht="42.75" customHeight="1">
      <c r="B17" s="343">
        <v>4</v>
      </c>
      <c r="C17" s="785" t="s">
        <v>507</v>
      </c>
      <c r="D17" s="787">
        <v>0.25</v>
      </c>
      <c r="E17" s="343">
        <v>1</v>
      </c>
      <c r="F17" s="384" t="s">
        <v>510</v>
      </c>
      <c r="G17" s="275">
        <v>0.05</v>
      </c>
      <c r="H17" s="325">
        <v>43617</v>
      </c>
      <c r="I17" s="275"/>
      <c r="J17" s="201"/>
      <c r="K17" s="275"/>
    </row>
    <row r="18" spans="2:11" s="196" customFormat="1" ht="42.75" customHeight="1">
      <c r="B18" s="343">
        <v>5</v>
      </c>
      <c r="C18" s="785"/>
      <c r="D18" s="746"/>
      <c r="E18" s="343">
        <v>2</v>
      </c>
      <c r="F18" s="384" t="s">
        <v>508</v>
      </c>
      <c r="G18" s="275">
        <v>0.1</v>
      </c>
      <c r="H18" s="325">
        <v>43617</v>
      </c>
      <c r="I18" s="275"/>
      <c r="J18" s="201"/>
      <c r="K18" s="275"/>
    </row>
    <row r="19" spans="2:11" s="196" customFormat="1" ht="42.75" customHeight="1">
      <c r="B19" s="343">
        <v>6</v>
      </c>
      <c r="C19" s="785"/>
      <c r="D19" s="746"/>
      <c r="E19" s="343">
        <v>3</v>
      </c>
      <c r="F19" s="384" t="s">
        <v>509</v>
      </c>
      <c r="G19" s="275">
        <v>0.05</v>
      </c>
      <c r="H19" s="325">
        <v>43617</v>
      </c>
      <c r="I19" s="275"/>
      <c r="J19" s="201"/>
      <c r="K19" s="275"/>
    </row>
    <row r="20" spans="2:11" s="196" customFormat="1" ht="60.75" customHeight="1">
      <c r="B20" s="343">
        <v>7</v>
      </c>
      <c r="C20" s="786"/>
      <c r="D20" s="747"/>
      <c r="E20" s="343">
        <v>4</v>
      </c>
      <c r="F20" s="384" t="s">
        <v>506</v>
      </c>
      <c r="G20" s="275">
        <v>0.05</v>
      </c>
      <c r="H20" s="325">
        <v>43617</v>
      </c>
      <c r="I20" s="275"/>
      <c r="J20" s="201"/>
      <c r="K20" s="275"/>
    </row>
    <row r="21" spans="2:11" s="196" customFormat="1" ht="42.75" customHeight="1">
      <c r="B21" s="343">
        <v>8</v>
      </c>
      <c r="C21" s="785" t="s">
        <v>511</v>
      </c>
      <c r="D21" s="787">
        <v>0.25</v>
      </c>
      <c r="E21" s="343">
        <v>1</v>
      </c>
      <c r="F21" s="384" t="s">
        <v>510</v>
      </c>
      <c r="G21" s="275">
        <v>0.05</v>
      </c>
      <c r="H21" s="325">
        <v>43709</v>
      </c>
      <c r="I21" s="275"/>
      <c r="J21" s="201"/>
      <c r="K21" s="275"/>
    </row>
    <row r="22" spans="2:11" s="196" customFormat="1" ht="42.75" customHeight="1">
      <c r="B22" s="343">
        <v>9</v>
      </c>
      <c r="C22" s="785"/>
      <c r="D22" s="746"/>
      <c r="E22" s="343">
        <v>2</v>
      </c>
      <c r="F22" s="384" t="s">
        <v>508</v>
      </c>
      <c r="G22" s="275">
        <v>0.1</v>
      </c>
      <c r="H22" s="325">
        <v>43709</v>
      </c>
      <c r="I22" s="275"/>
      <c r="J22" s="201"/>
      <c r="K22" s="275"/>
    </row>
    <row r="23" spans="2:11" s="223" customFormat="1" ht="42.75" customHeight="1">
      <c r="B23" s="343">
        <v>10</v>
      </c>
      <c r="C23" s="785"/>
      <c r="D23" s="746"/>
      <c r="E23" s="343">
        <v>3</v>
      </c>
      <c r="F23" s="384" t="s">
        <v>509</v>
      </c>
      <c r="G23" s="275">
        <v>0.05</v>
      </c>
      <c r="H23" s="325">
        <v>43709</v>
      </c>
      <c r="I23" s="275"/>
      <c r="J23" s="201"/>
      <c r="K23" s="275"/>
    </row>
    <row r="24" spans="2:11" s="223" customFormat="1" ht="54" customHeight="1">
      <c r="B24" s="343">
        <v>11</v>
      </c>
      <c r="C24" s="786"/>
      <c r="D24" s="747"/>
      <c r="E24" s="343">
        <v>4</v>
      </c>
      <c r="F24" s="384" t="s">
        <v>506</v>
      </c>
      <c r="G24" s="275">
        <v>0.05</v>
      </c>
      <c r="H24" s="325">
        <v>43709</v>
      </c>
      <c r="I24" s="275"/>
      <c r="J24" s="201"/>
      <c r="K24" s="275"/>
    </row>
    <row r="25" spans="2:11" s="223" customFormat="1" ht="54" customHeight="1">
      <c r="B25" s="343">
        <v>12</v>
      </c>
      <c r="C25" s="784" t="s">
        <v>512</v>
      </c>
      <c r="D25" s="787">
        <v>0.3</v>
      </c>
      <c r="E25" s="343">
        <v>1</v>
      </c>
      <c r="F25" s="384" t="s">
        <v>510</v>
      </c>
      <c r="G25" s="275">
        <v>0.05</v>
      </c>
      <c r="H25" s="325">
        <v>43800</v>
      </c>
      <c r="I25" s="275"/>
      <c r="J25" s="201"/>
      <c r="K25" s="275"/>
    </row>
    <row r="26" spans="2:11" s="223" customFormat="1" ht="54" customHeight="1">
      <c r="B26" s="343">
        <v>13</v>
      </c>
      <c r="C26" s="785"/>
      <c r="D26" s="746"/>
      <c r="E26" s="343">
        <v>2</v>
      </c>
      <c r="F26" s="384" t="s">
        <v>508</v>
      </c>
      <c r="G26" s="275">
        <v>0.1</v>
      </c>
      <c r="H26" s="325">
        <v>43800</v>
      </c>
      <c r="I26" s="275"/>
      <c r="J26" s="201"/>
      <c r="K26" s="275"/>
    </row>
    <row r="27" spans="2:11" s="223" customFormat="1" ht="54" customHeight="1">
      <c r="B27" s="343">
        <v>14</v>
      </c>
      <c r="C27" s="785"/>
      <c r="D27" s="746"/>
      <c r="E27" s="343">
        <v>3</v>
      </c>
      <c r="F27" s="384" t="s">
        <v>509</v>
      </c>
      <c r="G27" s="275">
        <v>0.05</v>
      </c>
      <c r="H27" s="325">
        <v>43800</v>
      </c>
      <c r="I27" s="275"/>
      <c r="J27" s="201"/>
      <c r="K27" s="275"/>
    </row>
    <row r="28" spans="2:11" s="223" customFormat="1" ht="60" customHeight="1">
      <c r="B28" s="343">
        <v>15</v>
      </c>
      <c r="C28" s="785"/>
      <c r="D28" s="746"/>
      <c r="E28" s="343">
        <v>4</v>
      </c>
      <c r="F28" s="384" t="s">
        <v>506</v>
      </c>
      <c r="G28" s="275">
        <v>0.05</v>
      </c>
      <c r="H28" s="325">
        <v>43800</v>
      </c>
      <c r="I28" s="275"/>
      <c r="J28" s="201"/>
      <c r="K28" s="275"/>
    </row>
    <row r="29" spans="2:11" s="223" customFormat="1" ht="42.75" customHeight="1">
      <c r="B29" s="343">
        <v>17</v>
      </c>
      <c r="C29" s="786"/>
      <c r="D29" s="747"/>
      <c r="E29" s="343">
        <v>5</v>
      </c>
      <c r="F29" s="384" t="s">
        <v>513</v>
      </c>
      <c r="G29" s="275">
        <v>0.05</v>
      </c>
      <c r="H29" s="325">
        <v>43800</v>
      </c>
      <c r="I29" s="275"/>
      <c r="J29" s="201"/>
      <c r="K29" s="275"/>
    </row>
    <row r="30" spans="2:11" s="208" customFormat="1" ht="15">
      <c r="B30" s="718" t="s">
        <v>332</v>
      </c>
      <c r="C30" s="719"/>
      <c r="D30" s="385">
        <f>SUM(D14:D29)</f>
        <v>1</v>
      </c>
      <c r="E30" s="794" t="s">
        <v>333</v>
      </c>
      <c r="F30" s="795"/>
      <c r="G30" s="385">
        <f>SUM(G14:G29)</f>
        <v>1.0000000000000002</v>
      </c>
      <c r="H30" s="386"/>
      <c r="I30" s="387"/>
      <c r="J30" s="388"/>
      <c r="K30" s="388"/>
    </row>
    <row r="33" ht="15">
      <c r="H33" s="220"/>
    </row>
    <row r="34" spans="8:9" ht="15">
      <c r="H34" s="220"/>
      <c r="I34" s="220"/>
    </row>
    <row r="35" ht="15">
      <c r="H35" s="220"/>
    </row>
    <row r="36" ht="15">
      <c r="H36" s="220"/>
    </row>
    <row r="37" ht="15">
      <c r="H37" s="220"/>
    </row>
    <row r="38" ht="15">
      <c r="H38" s="220"/>
    </row>
  </sheetData>
  <sheetProtection/>
  <autoFilter ref="A13:GP30"/>
  <mergeCells count="28">
    <mergeCell ref="B30:C30"/>
    <mergeCell ref="E30:F30"/>
    <mergeCell ref="B9:C9"/>
    <mergeCell ref="D9:F9"/>
    <mergeCell ref="B10:C10"/>
    <mergeCell ref="D10:F10"/>
    <mergeCell ref="B12:H12"/>
    <mergeCell ref="C14:C16"/>
    <mergeCell ref="C17:C20"/>
    <mergeCell ref="C21:C24"/>
    <mergeCell ref="H4:J4"/>
    <mergeCell ref="I12:K12"/>
    <mergeCell ref="B6:C6"/>
    <mergeCell ref="D6:F6"/>
    <mergeCell ref="B7:C7"/>
    <mergeCell ref="D7:F7"/>
    <mergeCell ref="B8:C8"/>
    <mergeCell ref="D8:F8"/>
    <mergeCell ref="C25:C29"/>
    <mergeCell ref="D14:D16"/>
    <mergeCell ref="D25:D29"/>
    <mergeCell ref="D21:D24"/>
    <mergeCell ref="D17:D20"/>
    <mergeCell ref="B1:B4"/>
    <mergeCell ref="C1:J1"/>
    <mergeCell ref="C2:J2"/>
    <mergeCell ref="C3:J3"/>
    <mergeCell ref="C4:G4"/>
  </mergeCells>
  <printOptions/>
  <pageMargins left="0.7" right="0.7" top="0.75" bottom="0.75" header="0.3" footer="0.3"/>
  <pageSetup horizontalDpi="600" verticalDpi="600" orientation="portrait" r:id="rId4"/>
  <drawing r:id="rId3"/>
  <legacyDrawing r:id="rId2"/>
</worksheet>
</file>

<file path=xl/worksheets/sheet15.xml><?xml version="1.0" encoding="utf-8"?>
<worksheet xmlns="http://schemas.openxmlformats.org/spreadsheetml/2006/main" xmlns:r="http://schemas.openxmlformats.org/officeDocument/2006/relationships">
  <dimension ref="A1:T85"/>
  <sheetViews>
    <sheetView zoomScale="120" zoomScaleNormal="120" zoomScalePageLayoutView="0" workbookViewId="0" topLeftCell="A22">
      <selection activeCell="B39" sqref="B39"/>
    </sheetView>
  </sheetViews>
  <sheetFormatPr defaultColWidth="11.421875" defaultRowHeight="15"/>
  <cols>
    <col min="1" max="1" width="65.28125" style="2" bestFit="1" customWidth="1"/>
    <col min="2" max="2" width="11.421875" style="2" customWidth="1"/>
    <col min="3" max="3" width="63.421875" style="3" customWidth="1"/>
    <col min="4" max="4" width="11.421875" style="3" customWidth="1"/>
    <col min="5" max="5" width="11.421875" style="24" customWidth="1"/>
    <col min="6" max="10" width="18.8515625" style="24" customWidth="1"/>
    <col min="11" max="11" width="15.28125" style="2" customWidth="1"/>
    <col min="12" max="16" width="11.421875" style="2" hidden="1" customWidth="1"/>
    <col min="17" max="17" width="15.8515625" style="2" hidden="1" customWidth="1"/>
    <col min="18" max="20" width="11.421875" style="2" hidden="1" customWidth="1"/>
    <col min="21" max="22" width="0" style="2" hidden="1" customWidth="1"/>
    <col min="23" max="16384" width="11.421875" style="2" customWidth="1"/>
  </cols>
  <sheetData>
    <row r="1" spans="1:20" ht="37.5" customHeight="1">
      <c r="A1" s="113" t="s">
        <v>244</v>
      </c>
      <c r="C1" s="113" t="s">
        <v>25</v>
      </c>
      <c r="E1" s="113" t="s">
        <v>26</v>
      </c>
      <c r="F1" s="113" t="s">
        <v>27</v>
      </c>
      <c r="G1" s="114"/>
      <c r="H1" s="809" t="s">
        <v>245</v>
      </c>
      <c r="I1" s="809"/>
      <c r="J1" s="809"/>
      <c r="K1" s="809"/>
      <c r="L1" s="810" t="s">
        <v>28</v>
      </c>
      <c r="M1" s="811"/>
      <c r="N1" s="811"/>
      <c r="O1" s="811"/>
      <c r="P1" s="4"/>
      <c r="Q1" s="812" t="s">
        <v>29</v>
      </c>
      <c r="R1" s="812"/>
      <c r="S1" s="812"/>
      <c r="T1" s="812"/>
    </row>
    <row r="2" spans="1:20" ht="30.75" customHeight="1" thickBot="1">
      <c r="A2" s="5" t="s">
        <v>246</v>
      </c>
      <c r="C2" s="6" t="s">
        <v>30</v>
      </c>
      <c r="E2" s="7">
        <v>1</v>
      </c>
      <c r="F2" s="7" t="s">
        <v>31</v>
      </c>
      <c r="G2" s="23"/>
      <c r="H2" s="804" t="s">
        <v>247</v>
      </c>
      <c r="I2" s="805"/>
      <c r="J2" s="805"/>
      <c r="K2" s="806"/>
      <c r="L2" s="813" t="s">
        <v>32</v>
      </c>
      <c r="M2" s="8">
        <v>2012</v>
      </c>
      <c r="N2" s="8"/>
      <c r="O2" s="8"/>
      <c r="P2" s="9"/>
      <c r="Q2" s="113"/>
      <c r="R2" s="10" t="s">
        <v>33</v>
      </c>
      <c r="S2" s="10" t="s">
        <v>34</v>
      </c>
      <c r="T2" s="10" t="s">
        <v>35</v>
      </c>
    </row>
    <row r="3" spans="1:20" ht="19.5" customHeight="1">
      <c r="A3" s="11" t="s">
        <v>248</v>
      </c>
      <c r="C3" s="6" t="s">
        <v>36</v>
      </c>
      <c r="E3" s="7">
        <v>2</v>
      </c>
      <c r="F3" s="7" t="s">
        <v>37</v>
      </c>
      <c r="G3" s="23"/>
      <c r="H3" s="814" t="s">
        <v>32</v>
      </c>
      <c r="I3" s="115">
        <v>2017</v>
      </c>
      <c r="J3" s="116"/>
      <c r="K3" s="117"/>
      <c r="L3" s="813"/>
      <c r="M3" s="12" t="s">
        <v>33</v>
      </c>
      <c r="N3" s="12" t="s">
        <v>34</v>
      </c>
      <c r="O3" s="12" t="s">
        <v>35</v>
      </c>
      <c r="P3" s="9"/>
      <c r="Q3" s="13" t="s">
        <v>38</v>
      </c>
      <c r="R3" s="14">
        <v>479830</v>
      </c>
      <c r="S3" s="14">
        <v>222331</v>
      </c>
      <c r="T3" s="14">
        <v>257499</v>
      </c>
    </row>
    <row r="4" spans="1:20" ht="15.75" customHeight="1">
      <c r="A4" s="19" t="s">
        <v>249</v>
      </c>
      <c r="C4" s="6" t="s">
        <v>39</v>
      </c>
      <c r="E4" s="7">
        <v>3</v>
      </c>
      <c r="F4" s="7" t="s">
        <v>40</v>
      </c>
      <c r="G4" s="23"/>
      <c r="H4" s="815"/>
      <c r="I4" s="118" t="s">
        <v>33</v>
      </c>
      <c r="J4" s="119" t="s">
        <v>34</v>
      </c>
      <c r="K4" s="120" t="s">
        <v>35</v>
      </c>
      <c r="L4" s="15" t="s">
        <v>33</v>
      </c>
      <c r="M4" s="14">
        <v>7571345</v>
      </c>
      <c r="N4" s="14">
        <v>3653868</v>
      </c>
      <c r="O4" s="14">
        <v>3917477</v>
      </c>
      <c r="P4" s="9"/>
      <c r="Q4" s="13" t="s">
        <v>41</v>
      </c>
      <c r="R4" s="14">
        <v>135160</v>
      </c>
      <c r="S4" s="14">
        <v>62795</v>
      </c>
      <c r="T4" s="14">
        <v>72365</v>
      </c>
    </row>
    <row r="5" spans="3:20" ht="12.75">
      <c r="C5" s="6" t="s">
        <v>42</v>
      </c>
      <c r="E5" s="7">
        <v>4</v>
      </c>
      <c r="F5" s="7" t="s">
        <v>43</v>
      </c>
      <c r="G5" s="23"/>
      <c r="H5" s="121" t="s">
        <v>250</v>
      </c>
      <c r="I5" s="122"/>
      <c r="J5" s="123"/>
      <c r="K5" s="124"/>
      <c r="L5" s="16">
        <v>0</v>
      </c>
      <c r="M5" s="17">
        <v>120482</v>
      </c>
      <c r="N5" s="17">
        <v>61704</v>
      </c>
      <c r="O5" s="17">
        <v>58778</v>
      </c>
      <c r="P5" s="9"/>
      <c r="Q5" s="13" t="s">
        <v>44</v>
      </c>
      <c r="R5" s="14">
        <v>109955</v>
      </c>
      <c r="S5" s="14">
        <v>55153</v>
      </c>
      <c r="T5" s="14">
        <v>54802</v>
      </c>
    </row>
    <row r="6" spans="1:20" ht="12.75">
      <c r="A6" s="18" t="s">
        <v>19</v>
      </c>
      <c r="C6" s="6" t="s">
        <v>45</v>
      </c>
      <c r="E6" s="7">
        <v>5</v>
      </c>
      <c r="F6" s="7" t="s">
        <v>46</v>
      </c>
      <c r="G6" s="23"/>
      <c r="H6" s="125" t="s">
        <v>33</v>
      </c>
      <c r="I6" s="126">
        <v>8080734</v>
      </c>
      <c r="J6" s="126">
        <v>3912910</v>
      </c>
      <c r="K6" s="126">
        <v>4167824</v>
      </c>
      <c r="L6" s="16">
        <v>1</v>
      </c>
      <c r="M6" s="17">
        <v>120064</v>
      </c>
      <c r="N6" s="17">
        <v>61454</v>
      </c>
      <c r="O6" s="17">
        <v>58610</v>
      </c>
      <c r="P6" s="9"/>
      <c r="Q6" s="13" t="s">
        <v>47</v>
      </c>
      <c r="R6" s="14">
        <v>409257</v>
      </c>
      <c r="S6" s="14">
        <v>199566</v>
      </c>
      <c r="T6" s="14">
        <v>209691</v>
      </c>
    </row>
    <row r="7" spans="1:20" ht="12.75" customHeight="1">
      <c r="A7" s="19" t="s">
        <v>48</v>
      </c>
      <c r="C7" s="6" t="s">
        <v>49</v>
      </c>
      <c r="E7" s="7">
        <v>6</v>
      </c>
      <c r="F7" s="7" t="s">
        <v>50</v>
      </c>
      <c r="G7" s="23"/>
      <c r="H7" s="127" t="s">
        <v>251</v>
      </c>
      <c r="I7" s="128">
        <v>607390</v>
      </c>
      <c r="J7" s="128">
        <v>312062</v>
      </c>
      <c r="K7" s="128">
        <v>295328</v>
      </c>
      <c r="L7" s="16">
        <v>2</v>
      </c>
      <c r="M7" s="17">
        <v>119780</v>
      </c>
      <c r="N7" s="17">
        <v>61272</v>
      </c>
      <c r="O7" s="17">
        <v>58508</v>
      </c>
      <c r="P7" s="9"/>
      <c r="Q7" s="13" t="s">
        <v>51</v>
      </c>
      <c r="R7" s="14">
        <v>400686</v>
      </c>
      <c r="S7" s="14">
        <v>197911</v>
      </c>
      <c r="T7" s="14">
        <v>202775</v>
      </c>
    </row>
    <row r="8" spans="1:20" ht="14.25" customHeight="1">
      <c r="A8" s="19" t="s">
        <v>52</v>
      </c>
      <c r="C8" s="6" t="s">
        <v>53</v>
      </c>
      <c r="E8" s="7">
        <v>7</v>
      </c>
      <c r="F8" s="7" t="s">
        <v>54</v>
      </c>
      <c r="G8" s="23"/>
      <c r="H8" s="127" t="s">
        <v>252</v>
      </c>
      <c r="I8" s="128">
        <v>601914</v>
      </c>
      <c r="J8" s="128">
        <v>308936</v>
      </c>
      <c r="K8" s="128">
        <v>292978</v>
      </c>
      <c r="L8" s="16">
        <v>3</v>
      </c>
      <c r="M8" s="17">
        <v>119273</v>
      </c>
      <c r="N8" s="17">
        <v>61064</v>
      </c>
      <c r="O8" s="17">
        <v>58209</v>
      </c>
      <c r="P8" s="9"/>
      <c r="Q8" s="13" t="s">
        <v>55</v>
      </c>
      <c r="R8" s="14">
        <v>201593</v>
      </c>
      <c r="S8" s="14">
        <v>99557</v>
      </c>
      <c r="T8" s="14">
        <v>102036</v>
      </c>
    </row>
    <row r="9" spans="1:20" ht="15.75" customHeight="1">
      <c r="A9" s="19" t="s">
        <v>56</v>
      </c>
      <c r="C9" s="113" t="s">
        <v>57</v>
      </c>
      <c r="E9" s="7">
        <v>8</v>
      </c>
      <c r="F9" s="7" t="s">
        <v>58</v>
      </c>
      <c r="G9" s="23"/>
      <c r="H9" s="127" t="s">
        <v>253</v>
      </c>
      <c r="I9" s="128">
        <v>602967</v>
      </c>
      <c r="J9" s="128">
        <v>308654</v>
      </c>
      <c r="K9" s="128">
        <v>294313</v>
      </c>
      <c r="L9" s="16">
        <v>4</v>
      </c>
      <c r="M9" s="17">
        <v>118935</v>
      </c>
      <c r="N9" s="17">
        <v>60931</v>
      </c>
      <c r="O9" s="17">
        <v>58004</v>
      </c>
      <c r="P9" s="9"/>
      <c r="Q9" s="13" t="s">
        <v>59</v>
      </c>
      <c r="R9" s="14">
        <v>597522</v>
      </c>
      <c r="S9" s="14">
        <v>292176</v>
      </c>
      <c r="T9" s="14">
        <v>305346</v>
      </c>
    </row>
    <row r="10" spans="1:20" ht="12.75">
      <c r="A10" s="19" t="s">
        <v>60</v>
      </c>
      <c r="C10" s="6" t="s">
        <v>61</v>
      </c>
      <c r="E10" s="7">
        <v>9</v>
      </c>
      <c r="F10" s="7" t="s">
        <v>62</v>
      </c>
      <c r="G10" s="23"/>
      <c r="H10" s="127" t="s">
        <v>254</v>
      </c>
      <c r="I10" s="128">
        <v>632370</v>
      </c>
      <c r="J10" s="128">
        <v>321173</v>
      </c>
      <c r="K10" s="128">
        <v>311197</v>
      </c>
      <c r="L10" s="16">
        <v>5</v>
      </c>
      <c r="M10" s="17">
        <v>118833</v>
      </c>
      <c r="N10" s="17">
        <v>60903</v>
      </c>
      <c r="O10" s="17">
        <v>57930</v>
      </c>
      <c r="P10" s="9"/>
      <c r="Q10" s="13" t="s">
        <v>63</v>
      </c>
      <c r="R10" s="14">
        <v>1030623</v>
      </c>
      <c r="S10" s="14">
        <v>502287</v>
      </c>
      <c r="T10" s="14">
        <v>528336</v>
      </c>
    </row>
    <row r="11" spans="1:20" ht="12.75">
      <c r="A11" s="19" t="s">
        <v>64</v>
      </c>
      <c r="C11" s="6" t="s">
        <v>65</v>
      </c>
      <c r="E11" s="7">
        <v>10</v>
      </c>
      <c r="F11" s="7" t="s">
        <v>66</v>
      </c>
      <c r="G11" s="23"/>
      <c r="H11" s="127" t="s">
        <v>255</v>
      </c>
      <c r="I11" s="128">
        <v>672749</v>
      </c>
      <c r="J11" s="128">
        <v>339928</v>
      </c>
      <c r="K11" s="128">
        <v>332821</v>
      </c>
      <c r="L11" s="16">
        <v>6</v>
      </c>
      <c r="M11" s="17">
        <v>118730</v>
      </c>
      <c r="N11" s="17">
        <v>60874</v>
      </c>
      <c r="O11" s="17">
        <v>57856</v>
      </c>
      <c r="P11" s="9"/>
      <c r="Q11" s="13" t="s">
        <v>67</v>
      </c>
      <c r="R11" s="14">
        <v>353859</v>
      </c>
      <c r="S11" s="14">
        <v>167533</v>
      </c>
      <c r="T11" s="14">
        <v>186326</v>
      </c>
    </row>
    <row r="12" spans="1:20" ht="12.75">
      <c r="A12" s="19" t="s">
        <v>68</v>
      </c>
      <c r="C12" s="6" t="s">
        <v>69</v>
      </c>
      <c r="E12" s="7">
        <v>11</v>
      </c>
      <c r="F12" s="7" t="s">
        <v>70</v>
      </c>
      <c r="G12" s="23"/>
      <c r="H12" s="127" t="s">
        <v>256</v>
      </c>
      <c r="I12" s="128">
        <v>650902</v>
      </c>
      <c r="J12" s="128">
        <v>329064</v>
      </c>
      <c r="K12" s="128">
        <v>321838</v>
      </c>
      <c r="L12" s="16">
        <v>7</v>
      </c>
      <c r="M12" s="17">
        <v>118696</v>
      </c>
      <c r="N12" s="17">
        <v>60878</v>
      </c>
      <c r="O12" s="17">
        <v>57818</v>
      </c>
      <c r="P12" s="9"/>
      <c r="Q12" s="13" t="s">
        <v>71</v>
      </c>
      <c r="R12" s="14">
        <v>851299</v>
      </c>
      <c r="S12" s="14">
        <v>406597</v>
      </c>
      <c r="T12" s="14">
        <v>444702</v>
      </c>
    </row>
    <row r="13" spans="1:20" ht="12.75">
      <c r="A13" s="19" t="s">
        <v>72</v>
      </c>
      <c r="C13" s="6" t="s">
        <v>73</v>
      </c>
      <c r="E13" s="7">
        <v>12</v>
      </c>
      <c r="F13" s="7" t="s">
        <v>74</v>
      </c>
      <c r="G13" s="23"/>
      <c r="H13" s="127" t="s">
        <v>257</v>
      </c>
      <c r="I13" s="128">
        <v>651442</v>
      </c>
      <c r="J13" s="128">
        <v>316050</v>
      </c>
      <c r="K13" s="128">
        <v>335392</v>
      </c>
      <c r="L13" s="16">
        <v>8</v>
      </c>
      <c r="M13" s="17">
        <v>119101</v>
      </c>
      <c r="N13" s="17">
        <v>61076</v>
      </c>
      <c r="O13" s="17">
        <v>58025</v>
      </c>
      <c r="P13" s="9"/>
      <c r="Q13" s="13" t="s">
        <v>75</v>
      </c>
      <c r="R13" s="14">
        <v>1094488</v>
      </c>
      <c r="S13" s="14">
        <v>518960</v>
      </c>
      <c r="T13" s="14">
        <v>575528</v>
      </c>
    </row>
    <row r="14" spans="1:20" ht="12.75">
      <c r="A14" s="19" t="s">
        <v>76</v>
      </c>
      <c r="C14" s="6" t="s">
        <v>77</v>
      </c>
      <c r="E14" s="7">
        <v>13</v>
      </c>
      <c r="F14" s="7" t="s">
        <v>78</v>
      </c>
      <c r="G14" s="23"/>
      <c r="H14" s="127" t="s">
        <v>258</v>
      </c>
      <c r="I14" s="128">
        <v>640060</v>
      </c>
      <c r="J14" s="128">
        <v>303971</v>
      </c>
      <c r="K14" s="128">
        <v>336089</v>
      </c>
      <c r="L14" s="16">
        <v>9</v>
      </c>
      <c r="M14" s="17">
        <v>119856</v>
      </c>
      <c r="N14" s="17">
        <v>61418</v>
      </c>
      <c r="O14" s="17">
        <v>58438</v>
      </c>
      <c r="P14" s="9"/>
      <c r="Q14" s="13" t="s">
        <v>79</v>
      </c>
      <c r="R14" s="14">
        <v>234948</v>
      </c>
      <c r="S14" s="14">
        <v>112703</v>
      </c>
      <c r="T14" s="14">
        <v>122245</v>
      </c>
    </row>
    <row r="15" spans="1:20" ht="12.75">
      <c r="A15" s="19" t="s">
        <v>80</v>
      </c>
      <c r="C15" s="6" t="s">
        <v>81</v>
      </c>
      <c r="E15" s="7">
        <v>14</v>
      </c>
      <c r="F15" s="7" t="s">
        <v>82</v>
      </c>
      <c r="G15" s="23"/>
      <c r="H15" s="127" t="s">
        <v>259</v>
      </c>
      <c r="I15" s="128">
        <v>563389</v>
      </c>
      <c r="J15" s="128">
        <v>268367</v>
      </c>
      <c r="K15" s="128">
        <v>295022</v>
      </c>
      <c r="L15" s="16">
        <v>10</v>
      </c>
      <c r="M15" s="17">
        <v>121019</v>
      </c>
      <c r="N15" s="17">
        <v>61921</v>
      </c>
      <c r="O15" s="17">
        <v>59098</v>
      </c>
      <c r="P15" s="9"/>
      <c r="Q15" s="13" t="s">
        <v>83</v>
      </c>
      <c r="R15" s="14">
        <v>147933</v>
      </c>
      <c r="S15" s="14">
        <v>68544</v>
      </c>
      <c r="T15" s="14">
        <v>79389</v>
      </c>
    </row>
    <row r="16" spans="1:20" ht="12.75">
      <c r="A16" s="19" t="s">
        <v>21</v>
      </c>
      <c r="C16" s="6" t="s">
        <v>84</v>
      </c>
      <c r="E16" s="7">
        <v>15</v>
      </c>
      <c r="F16" s="7" t="s">
        <v>85</v>
      </c>
      <c r="G16" s="23"/>
      <c r="H16" s="127" t="s">
        <v>260</v>
      </c>
      <c r="I16" s="128">
        <v>519261</v>
      </c>
      <c r="J16" s="128">
        <v>244556</v>
      </c>
      <c r="K16" s="128">
        <v>274705</v>
      </c>
      <c r="L16" s="16">
        <v>11</v>
      </c>
      <c r="M16" s="17">
        <v>122272</v>
      </c>
      <c r="N16" s="17">
        <v>62471</v>
      </c>
      <c r="O16" s="17">
        <v>59801</v>
      </c>
      <c r="P16" s="9"/>
      <c r="Q16" s="13" t="s">
        <v>86</v>
      </c>
      <c r="R16" s="14">
        <v>98209</v>
      </c>
      <c r="S16" s="14">
        <v>49277</v>
      </c>
      <c r="T16" s="14">
        <v>48932</v>
      </c>
    </row>
    <row r="17" spans="1:20" ht="12.75">
      <c r="A17" s="20" t="s">
        <v>87</v>
      </c>
      <c r="C17" s="6" t="s">
        <v>88</v>
      </c>
      <c r="E17" s="7">
        <v>16</v>
      </c>
      <c r="F17" s="7" t="s">
        <v>89</v>
      </c>
      <c r="G17" s="23"/>
      <c r="H17" s="127" t="s">
        <v>261</v>
      </c>
      <c r="I17" s="128">
        <v>503389</v>
      </c>
      <c r="J17" s="128">
        <v>233302</v>
      </c>
      <c r="K17" s="128">
        <v>270087</v>
      </c>
      <c r="L17" s="16">
        <v>12</v>
      </c>
      <c r="M17" s="17">
        <v>123722</v>
      </c>
      <c r="N17" s="17">
        <v>63080</v>
      </c>
      <c r="O17" s="17">
        <v>60642</v>
      </c>
      <c r="P17" s="9"/>
      <c r="Q17" s="13" t="s">
        <v>90</v>
      </c>
      <c r="R17" s="14">
        <v>108457</v>
      </c>
      <c r="S17" s="14">
        <v>52580</v>
      </c>
      <c r="T17" s="14">
        <v>55877</v>
      </c>
    </row>
    <row r="18" spans="1:20" ht="33.75" customHeight="1">
      <c r="A18" s="129" t="s">
        <v>172</v>
      </c>
      <c r="C18" s="6" t="s">
        <v>91</v>
      </c>
      <c r="E18" s="7">
        <v>17</v>
      </c>
      <c r="F18" s="7" t="s">
        <v>92</v>
      </c>
      <c r="G18" s="23"/>
      <c r="H18" s="127" t="s">
        <v>262</v>
      </c>
      <c r="I18" s="128">
        <v>439872</v>
      </c>
      <c r="J18" s="128">
        <v>200142</v>
      </c>
      <c r="K18" s="128">
        <v>239730</v>
      </c>
      <c r="L18" s="16">
        <v>13</v>
      </c>
      <c r="M18" s="17">
        <v>125124</v>
      </c>
      <c r="N18" s="17">
        <v>63639</v>
      </c>
      <c r="O18" s="17">
        <v>61485</v>
      </c>
      <c r="P18" s="9"/>
      <c r="Q18" s="13" t="s">
        <v>93</v>
      </c>
      <c r="R18" s="14">
        <v>258212</v>
      </c>
      <c r="S18" s="14">
        <v>125944</v>
      </c>
      <c r="T18" s="14">
        <v>132268</v>
      </c>
    </row>
    <row r="19" spans="1:20" ht="33.75" customHeight="1">
      <c r="A19" s="129" t="s">
        <v>175</v>
      </c>
      <c r="C19" s="6" t="s">
        <v>94</v>
      </c>
      <c r="E19" s="7">
        <v>18</v>
      </c>
      <c r="F19" s="7" t="s">
        <v>95</v>
      </c>
      <c r="G19" s="23"/>
      <c r="H19" s="127" t="s">
        <v>263</v>
      </c>
      <c r="I19" s="128">
        <v>341916</v>
      </c>
      <c r="J19" s="128">
        <v>152813</v>
      </c>
      <c r="K19" s="128">
        <v>189103</v>
      </c>
      <c r="L19" s="16">
        <v>14</v>
      </c>
      <c r="M19" s="17">
        <v>126598</v>
      </c>
      <c r="N19" s="17">
        <v>64282</v>
      </c>
      <c r="O19" s="17">
        <v>62316</v>
      </c>
      <c r="P19" s="9"/>
      <c r="Q19" s="13" t="s">
        <v>96</v>
      </c>
      <c r="R19" s="14">
        <v>24160</v>
      </c>
      <c r="S19" s="14">
        <v>12726</v>
      </c>
      <c r="T19" s="14">
        <v>11434</v>
      </c>
    </row>
    <row r="20" spans="1:20" ht="33.75" customHeight="1">
      <c r="A20" s="129" t="s">
        <v>177</v>
      </c>
      <c r="C20" s="6" t="s">
        <v>97</v>
      </c>
      <c r="E20" s="7">
        <v>19</v>
      </c>
      <c r="F20" s="7" t="s">
        <v>98</v>
      </c>
      <c r="G20" s="23"/>
      <c r="H20" s="127" t="s">
        <v>264</v>
      </c>
      <c r="I20" s="128">
        <v>253646</v>
      </c>
      <c r="J20" s="128">
        <v>111646</v>
      </c>
      <c r="K20" s="128">
        <v>142000</v>
      </c>
      <c r="L20" s="16">
        <v>15</v>
      </c>
      <c r="M20" s="17">
        <v>128143</v>
      </c>
      <c r="N20" s="17">
        <v>65043</v>
      </c>
      <c r="O20" s="17">
        <v>63100</v>
      </c>
      <c r="P20" s="9"/>
      <c r="Q20" s="13" t="s">
        <v>99</v>
      </c>
      <c r="R20" s="14">
        <v>377272</v>
      </c>
      <c r="S20" s="14">
        <v>184951</v>
      </c>
      <c r="T20" s="14">
        <v>192321</v>
      </c>
    </row>
    <row r="21" spans="1:20" ht="33.75" customHeight="1">
      <c r="A21" s="129" t="s">
        <v>180</v>
      </c>
      <c r="C21" s="6" t="s">
        <v>100</v>
      </c>
      <c r="E21" s="7">
        <v>20</v>
      </c>
      <c r="F21" s="7" t="s">
        <v>101</v>
      </c>
      <c r="G21" s="23"/>
      <c r="H21" s="127" t="s">
        <v>265</v>
      </c>
      <c r="I21" s="128">
        <v>177853</v>
      </c>
      <c r="J21" s="128">
        <v>76747</v>
      </c>
      <c r="K21" s="128">
        <v>101106</v>
      </c>
      <c r="L21" s="16">
        <v>16</v>
      </c>
      <c r="M21" s="17">
        <v>129625</v>
      </c>
      <c r="N21" s="17">
        <v>65820</v>
      </c>
      <c r="O21" s="17">
        <v>63805</v>
      </c>
      <c r="P21" s="9"/>
      <c r="Q21" s="13" t="s">
        <v>102</v>
      </c>
      <c r="R21" s="14">
        <v>651586</v>
      </c>
      <c r="S21" s="14">
        <v>319009</v>
      </c>
      <c r="T21" s="14">
        <v>332577</v>
      </c>
    </row>
    <row r="22" spans="1:20" ht="33.75" customHeight="1">
      <c r="A22" s="129" t="s">
        <v>184</v>
      </c>
      <c r="C22" s="6" t="s">
        <v>103</v>
      </c>
      <c r="E22" s="7">
        <v>55</v>
      </c>
      <c r="F22" s="7" t="s">
        <v>104</v>
      </c>
      <c r="G22" s="23"/>
      <c r="H22" s="127" t="s">
        <v>266</v>
      </c>
      <c r="I22" s="128">
        <v>113108</v>
      </c>
      <c r="J22" s="128">
        <v>45521</v>
      </c>
      <c r="K22" s="128">
        <v>67587</v>
      </c>
      <c r="L22" s="16">
        <v>17</v>
      </c>
      <c r="M22" s="17">
        <v>131107</v>
      </c>
      <c r="N22" s="17">
        <v>66558</v>
      </c>
      <c r="O22" s="17">
        <v>64549</v>
      </c>
      <c r="P22" s="9"/>
      <c r="Q22" s="13" t="s">
        <v>105</v>
      </c>
      <c r="R22" s="14">
        <v>6296</v>
      </c>
      <c r="S22" s="14">
        <v>3268</v>
      </c>
      <c r="T22" s="14">
        <v>3028</v>
      </c>
    </row>
    <row r="23" spans="1:20" ht="33.75" customHeight="1">
      <c r="A23" s="129" t="s">
        <v>186</v>
      </c>
      <c r="C23" s="21" t="s">
        <v>106</v>
      </c>
      <c r="E23" s="7">
        <v>66</v>
      </c>
      <c r="F23" s="7" t="s">
        <v>107</v>
      </c>
      <c r="G23" s="23"/>
      <c r="H23" s="127" t="s">
        <v>127</v>
      </c>
      <c r="I23" s="128">
        <v>108506</v>
      </c>
      <c r="J23" s="128">
        <v>39978</v>
      </c>
      <c r="K23" s="128">
        <v>68528</v>
      </c>
      <c r="L23" s="16">
        <v>18</v>
      </c>
      <c r="M23" s="17">
        <v>132790</v>
      </c>
      <c r="N23" s="17">
        <v>67353</v>
      </c>
      <c r="O23" s="17">
        <v>65437</v>
      </c>
      <c r="P23" s="9"/>
      <c r="Q23" s="15" t="s">
        <v>33</v>
      </c>
      <c r="R23" s="22">
        <f>SUM(R3:R22)</f>
        <v>7571345</v>
      </c>
      <c r="S23" s="22">
        <f>SUM(S3:S22)</f>
        <v>3653868</v>
      </c>
      <c r="T23" s="22">
        <f>SUM(T3:T22)</f>
        <v>3917477</v>
      </c>
    </row>
    <row r="24" spans="1:16" ht="33.75" customHeight="1" thickBot="1">
      <c r="A24" s="129" t="s">
        <v>188</v>
      </c>
      <c r="C24" s="6" t="s">
        <v>108</v>
      </c>
      <c r="E24" s="7">
        <v>77</v>
      </c>
      <c r="F24" s="7" t="s">
        <v>109</v>
      </c>
      <c r="G24" s="23"/>
      <c r="H24" s="23"/>
      <c r="I24" s="23"/>
      <c r="J24" s="23"/>
      <c r="L24" s="16">
        <v>19</v>
      </c>
      <c r="M24" s="17">
        <v>133340</v>
      </c>
      <c r="N24" s="17">
        <v>67602</v>
      </c>
      <c r="O24" s="17">
        <v>65738</v>
      </c>
      <c r="P24" s="9"/>
    </row>
    <row r="25" spans="1:20" ht="33.75" customHeight="1">
      <c r="A25" s="129" t="s">
        <v>190</v>
      </c>
      <c r="C25" s="6" t="s">
        <v>110</v>
      </c>
      <c r="E25" s="7">
        <v>88</v>
      </c>
      <c r="F25" s="7" t="s">
        <v>111</v>
      </c>
      <c r="G25" s="23"/>
      <c r="H25" s="23"/>
      <c r="I25" s="23"/>
      <c r="J25" s="23"/>
      <c r="L25" s="16">
        <v>20</v>
      </c>
      <c r="M25" s="17">
        <v>132165</v>
      </c>
      <c r="N25" s="17">
        <v>67024</v>
      </c>
      <c r="O25" s="17">
        <v>65141</v>
      </c>
      <c r="P25" s="9"/>
      <c r="Q25" s="801" t="s">
        <v>267</v>
      </c>
      <c r="R25" s="802"/>
      <c r="S25" s="802"/>
      <c r="T25" s="803"/>
    </row>
    <row r="26" spans="1:20" ht="15" customHeight="1" thickBot="1">
      <c r="A26" s="20" t="s">
        <v>128</v>
      </c>
      <c r="C26" s="6" t="s">
        <v>112</v>
      </c>
      <c r="E26" s="7">
        <v>98</v>
      </c>
      <c r="F26" s="7" t="s">
        <v>113</v>
      </c>
      <c r="G26" s="23"/>
      <c r="H26" s="23"/>
      <c r="I26" s="23"/>
      <c r="J26" s="23"/>
      <c r="L26" s="16">
        <v>21</v>
      </c>
      <c r="M26" s="17">
        <v>129957</v>
      </c>
      <c r="N26" s="17">
        <v>65924</v>
      </c>
      <c r="O26" s="17">
        <v>64033</v>
      </c>
      <c r="P26" s="9"/>
      <c r="Q26" s="804" t="s">
        <v>247</v>
      </c>
      <c r="R26" s="805"/>
      <c r="S26" s="805"/>
      <c r="T26" s="806"/>
    </row>
    <row r="27" spans="1:20" s="131" customFormat="1" ht="26.25" customHeight="1">
      <c r="A27" s="130" t="s">
        <v>405</v>
      </c>
      <c r="C27" s="132" t="s">
        <v>114</v>
      </c>
      <c r="D27" s="133"/>
      <c r="E27" s="134"/>
      <c r="F27" s="134"/>
      <c r="G27" s="134"/>
      <c r="H27" s="134"/>
      <c r="I27" s="134"/>
      <c r="J27" s="134"/>
      <c r="L27" s="135">
        <v>22</v>
      </c>
      <c r="M27" s="136">
        <v>127797</v>
      </c>
      <c r="N27" s="136">
        <v>64838</v>
      </c>
      <c r="O27" s="136">
        <v>62959</v>
      </c>
      <c r="P27" s="137"/>
      <c r="Q27" s="807" t="s">
        <v>32</v>
      </c>
      <c r="R27" s="138">
        <v>2015</v>
      </c>
      <c r="S27" s="139"/>
      <c r="T27" s="140"/>
    </row>
    <row r="28" spans="1:20" s="131" customFormat="1" ht="26.25" customHeight="1">
      <c r="A28" s="130" t="s">
        <v>268</v>
      </c>
      <c r="C28" s="132" t="s">
        <v>115</v>
      </c>
      <c r="D28" s="133"/>
      <c r="E28" s="141"/>
      <c r="F28" s="141"/>
      <c r="G28" s="141"/>
      <c r="H28" s="141"/>
      <c r="I28" s="141"/>
      <c r="J28" s="141"/>
      <c r="L28" s="135">
        <v>23</v>
      </c>
      <c r="M28" s="136">
        <v>125232</v>
      </c>
      <c r="N28" s="136">
        <v>63602</v>
      </c>
      <c r="O28" s="136">
        <v>61630</v>
      </c>
      <c r="P28" s="137"/>
      <c r="Q28" s="808"/>
      <c r="R28" s="142" t="s">
        <v>33</v>
      </c>
      <c r="S28" s="143" t="s">
        <v>34</v>
      </c>
      <c r="T28" s="144" t="s">
        <v>35</v>
      </c>
    </row>
    <row r="29" spans="1:20" s="131" customFormat="1" ht="44.25" customHeight="1">
      <c r="A29" s="130" t="s">
        <v>269</v>
      </c>
      <c r="C29" s="132" t="s">
        <v>116</v>
      </c>
      <c r="D29" s="133"/>
      <c r="E29" s="141"/>
      <c r="F29" s="141"/>
      <c r="G29" s="141"/>
      <c r="H29" s="141"/>
      <c r="I29" s="141"/>
      <c r="J29" s="141"/>
      <c r="L29" s="135">
        <v>24</v>
      </c>
      <c r="M29" s="136">
        <v>124055</v>
      </c>
      <c r="N29" s="136">
        <v>62761</v>
      </c>
      <c r="O29" s="136">
        <v>61294</v>
      </c>
      <c r="P29" s="137"/>
      <c r="Q29" s="145" t="s">
        <v>250</v>
      </c>
      <c r="R29" s="146"/>
      <c r="S29" s="147"/>
      <c r="T29" s="148"/>
    </row>
    <row r="30" spans="1:20" s="131" customFormat="1" ht="26.25" customHeight="1">
      <c r="A30" s="130" t="s">
        <v>270</v>
      </c>
      <c r="C30" s="132" t="s">
        <v>117</v>
      </c>
      <c r="D30" s="133"/>
      <c r="E30" s="141"/>
      <c r="F30" s="141"/>
      <c r="G30" s="141"/>
      <c r="H30" s="141"/>
      <c r="I30" s="141"/>
      <c r="J30" s="141"/>
      <c r="L30" s="135">
        <v>25</v>
      </c>
      <c r="M30" s="136">
        <v>125190</v>
      </c>
      <c r="N30" s="136">
        <v>62619</v>
      </c>
      <c r="O30" s="136">
        <v>62571</v>
      </c>
      <c r="P30" s="137"/>
      <c r="Q30" s="149" t="s">
        <v>33</v>
      </c>
      <c r="R30" s="150">
        <v>7878783</v>
      </c>
      <c r="S30" s="151">
        <v>3810013</v>
      </c>
      <c r="T30" s="152">
        <v>4068770</v>
      </c>
    </row>
    <row r="31" spans="1:20" s="131" customFormat="1" ht="26.25" customHeight="1">
      <c r="A31" s="18" t="s">
        <v>271</v>
      </c>
      <c r="C31" s="132" t="s">
        <v>118</v>
      </c>
      <c r="D31" s="133"/>
      <c r="E31" s="141"/>
      <c r="F31" s="141"/>
      <c r="G31" s="141"/>
      <c r="H31" s="141"/>
      <c r="I31" s="141"/>
      <c r="J31" s="141"/>
      <c r="L31" s="135">
        <v>26</v>
      </c>
      <c r="M31" s="136">
        <v>127692</v>
      </c>
      <c r="N31" s="136">
        <v>62895</v>
      </c>
      <c r="O31" s="136">
        <v>64797</v>
      </c>
      <c r="P31" s="137"/>
      <c r="Q31" s="153" t="s">
        <v>251</v>
      </c>
      <c r="R31" s="154">
        <v>603230</v>
      </c>
      <c r="S31" s="155">
        <v>309432</v>
      </c>
      <c r="T31" s="156">
        <v>293798</v>
      </c>
    </row>
    <row r="32" spans="1:20" ht="14.25" customHeight="1">
      <c r="A32" s="157" t="s">
        <v>272</v>
      </c>
      <c r="C32" s="6" t="s">
        <v>119</v>
      </c>
      <c r="L32" s="16">
        <v>27</v>
      </c>
      <c r="M32" s="17">
        <v>129742</v>
      </c>
      <c r="N32" s="17">
        <v>62993</v>
      </c>
      <c r="O32" s="17">
        <v>66749</v>
      </c>
      <c r="P32" s="9"/>
      <c r="Q32" s="158" t="s">
        <v>252</v>
      </c>
      <c r="R32" s="159">
        <v>598182</v>
      </c>
      <c r="S32" s="160">
        <v>306434</v>
      </c>
      <c r="T32" s="161">
        <v>291748</v>
      </c>
    </row>
    <row r="33" spans="1:20" ht="27" customHeight="1">
      <c r="A33" s="157" t="s">
        <v>273</v>
      </c>
      <c r="C33" s="113" t="s">
        <v>120</v>
      </c>
      <c r="L33" s="16">
        <v>28</v>
      </c>
      <c r="M33" s="17">
        <v>131768</v>
      </c>
      <c r="N33" s="17">
        <v>63030</v>
      </c>
      <c r="O33" s="17">
        <v>68738</v>
      </c>
      <c r="P33" s="9"/>
      <c r="Q33" s="158" t="s">
        <v>253</v>
      </c>
      <c r="R33" s="159">
        <v>605068</v>
      </c>
      <c r="S33" s="160">
        <v>309819</v>
      </c>
      <c r="T33" s="161">
        <v>295249</v>
      </c>
    </row>
    <row r="34" spans="1:20" ht="25.5">
      <c r="A34" s="157" t="s">
        <v>274</v>
      </c>
      <c r="C34" s="6" t="s">
        <v>53</v>
      </c>
      <c r="L34" s="16">
        <v>29</v>
      </c>
      <c r="M34" s="17">
        <v>132712</v>
      </c>
      <c r="N34" s="17">
        <v>62862</v>
      </c>
      <c r="O34" s="17">
        <v>69850</v>
      </c>
      <c r="P34" s="9"/>
      <c r="Q34" s="158" t="s">
        <v>254</v>
      </c>
      <c r="R34" s="159">
        <v>642476</v>
      </c>
      <c r="S34" s="160">
        <v>325752</v>
      </c>
      <c r="T34" s="161">
        <v>316724</v>
      </c>
    </row>
    <row r="35" spans="1:20" ht="12.75">
      <c r="A35" s="157" t="s">
        <v>275</v>
      </c>
      <c r="C35" s="6" t="s">
        <v>121</v>
      </c>
      <c r="L35" s="16">
        <v>30</v>
      </c>
      <c r="M35" s="17">
        <v>131882</v>
      </c>
      <c r="N35" s="17">
        <v>62354</v>
      </c>
      <c r="O35" s="17">
        <v>69528</v>
      </c>
      <c r="P35" s="9"/>
      <c r="Q35" s="158" t="s">
        <v>255</v>
      </c>
      <c r="R35" s="159">
        <v>669960</v>
      </c>
      <c r="S35" s="160">
        <v>338888</v>
      </c>
      <c r="T35" s="161">
        <v>331072</v>
      </c>
    </row>
    <row r="36" spans="1:20" ht="25.5">
      <c r="A36" s="157" t="s">
        <v>276</v>
      </c>
      <c r="C36" s="6" t="s">
        <v>122</v>
      </c>
      <c r="L36" s="16">
        <v>31</v>
      </c>
      <c r="M36" s="17">
        <v>129823</v>
      </c>
      <c r="N36" s="17">
        <v>61588</v>
      </c>
      <c r="O36" s="17">
        <v>68235</v>
      </c>
      <c r="P36" s="9"/>
      <c r="Q36" s="158" t="s">
        <v>256</v>
      </c>
      <c r="R36" s="159">
        <v>635633</v>
      </c>
      <c r="S36" s="160">
        <v>319048</v>
      </c>
      <c r="T36" s="161">
        <v>316585</v>
      </c>
    </row>
    <row r="37" spans="1:20" ht="25.5">
      <c r="A37" s="157" t="s">
        <v>277</v>
      </c>
      <c r="C37" s="6" t="s">
        <v>123</v>
      </c>
      <c r="D37" s="25"/>
      <c r="L37" s="16">
        <v>32</v>
      </c>
      <c r="M37" s="17">
        <v>127922</v>
      </c>
      <c r="N37" s="17">
        <v>60850</v>
      </c>
      <c r="O37" s="17">
        <v>67072</v>
      </c>
      <c r="P37" s="9"/>
      <c r="Q37" s="158" t="s">
        <v>257</v>
      </c>
      <c r="R37" s="159">
        <v>657874</v>
      </c>
      <c r="S37" s="160">
        <v>313458</v>
      </c>
      <c r="T37" s="161">
        <v>344416</v>
      </c>
    </row>
    <row r="38" spans="3:20" ht="12.75">
      <c r="C38" s="6" t="s">
        <v>124</v>
      </c>
      <c r="D38" s="26"/>
      <c r="L38" s="16">
        <v>33</v>
      </c>
      <c r="M38" s="17">
        <v>126082</v>
      </c>
      <c r="N38" s="17">
        <v>60165</v>
      </c>
      <c r="O38" s="17">
        <v>65917</v>
      </c>
      <c r="P38" s="9"/>
      <c r="Q38" s="158" t="s">
        <v>258</v>
      </c>
      <c r="R38" s="159">
        <v>614779</v>
      </c>
      <c r="S38" s="160">
        <v>293158</v>
      </c>
      <c r="T38" s="161">
        <v>321621</v>
      </c>
    </row>
    <row r="39" spans="1:20" ht="12.75">
      <c r="A39" s="113" t="s">
        <v>278</v>
      </c>
      <c r="C39" s="6" t="s">
        <v>125</v>
      </c>
      <c r="D39" s="26"/>
      <c r="L39" s="16">
        <v>34</v>
      </c>
      <c r="M39" s="17">
        <v>123600</v>
      </c>
      <c r="N39" s="17">
        <v>59117</v>
      </c>
      <c r="O39" s="17">
        <v>64483</v>
      </c>
      <c r="P39" s="9"/>
      <c r="Q39" s="158" t="s">
        <v>259</v>
      </c>
      <c r="R39" s="159">
        <v>536343</v>
      </c>
      <c r="S39" s="160">
        <v>254902</v>
      </c>
      <c r="T39" s="161">
        <v>281441</v>
      </c>
    </row>
    <row r="40" spans="1:20" ht="12.75">
      <c r="A40" s="5" t="s">
        <v>279</v>
      </c>
      <c r="C40" s="6" t="s">
        <v>126</v>
      </c>
      <c r="D40" s="26"/>
      <c r="L40" s="16">
        <v>35</v>
      </c>
      <c r="M40" s="17">
        <v>120324</v>
      </c>
      <c r="N40" s="17">
        <v>57551</v>
      </c>
      <c r="O40" s="17">
        <v>62773</v>
      </c>
      <c r="P40" s="9"/>
      <c r="Q40" s="158" t="s">
        <v>260</v>
      </c>
      <c r="R40" s="159">
        <v>516837</v>
      </c>
      <c r="S40" s="160">
        <v>242123</v>
      </c>
      <c r="T40" s="161">
        <v>274714</v>
      </c>
    </row>
    <row r="41" spans="1:20" ht="12.75">
      <c r="A41" s="11" t="s">
        <v>280</v>
      </c>
      <c r="L41" s="16">
        <v>36</v>
      </c>
      <c r="M41" s="17">
        <v>116606</v>
      </c>
      <c r="N41" s="17">
        <v>55686</v>
      </c>
      <c r="O41" s="17">
        <v>60920</v>
      </c>
      <c r="P41" s="9"/>
      <c r="Q41" s="158" t="s">
        <v>261</v>
      </c>
      <c r="R41" s="159">
        <v>489703</v>
      </c>
      <c r="S41" s="160">
        <v>225926</v>
      </c>
      <c r="T41" s="161">
        <v>263777</v>
      </c>
    </row>
    <row r="42" spans="1:20" ht="12.75">
      <c r="A42" s="19" t="s">
        <v>281</v>
      </c>
      <c r="L42" s="16">
        <v>37</v>
      </c>
      <c r="M42" s="17">
        <v>112852</v>
      </c>
      <c r="N42" s="17">
        <v>53849</v>
      </c>
      <c r="O42" s="17">
        <v>59003</v>
      </c>
      <c r="P42" s="9"/>
      <c r="Q42" s="158" t="s">
        <v>262</v>
      </c>
      <c r="R42" s="159">
        <v>406084</v>
      </c>
      <c r="S42" s="160">
        <v>183930</v>
      </c>
      <c r="T42" s="161">
        <v>222154</v>
      </c>
    </row>
    <row r="43" spans="1:20" ht="12.75">
      <c r="A43" s="19" t="s">
        <v>282</v>
      </c>
      <c r="L43" s="16">
        <v>38</v>
      </c>
      <c r="M43" s="17">
        <v>108852</v>
      </c>
      <c r="N43" s="17">
        <v>51919</v>
      </c>
      <c r="O43" s="17">
        <v>56933</v>
      </c>
      <c r="P43" s="9"/>
      <c r="Q43" s="158" t="s">
        <v>263</v>
      </c>
      <c r="R43" s="159">
        <v>309925</v>
      </c>
      <c r="S43" s="160">
        <v>138521</v>
      </c>
      <c r="T43" s="161">
        <v>171404</v>
      </c>
    </row>
    <row r="44" spans="1:20" ht="12.75">
      <c r="A44" s="19" t="s">
        <v>283</v>
      </c>
      <c r="L44" s="16">
        <v>39</v>
      </c>
      <c r="M44" s="17">
        <v>105945</v>
      </c>
      <c r="N44" s="17">
        <v>50470</v>
      </c>
      <c r="O44" s="17">
        <v>55475</v>
      </c>
      <c r="P44" s="9"/>
      <c r="Q44" s="158" t="s">
        <v>264</v>
      </c>
      <c r="R44" s="159">
        <v>230197</v>
      </c>
      <c r="S44" s="160">
        <v>101631</v>
      </c>
      <c r="T44" s="161">
        <v>128566</v>
      </c>
    </row>
    <row r="45" spans="1:20" ht="12.75">
      <c r="A45" s="113" t="s">
        <v>284</v>
      </c>
      <c r="L45" s="16">
        <v>40</v>
      </c>
      <c r="M45" s="17">
        <v>104800</v>
      </c>
      <c r="N45" s="17">
        <v>49806</v>
      </c>
      <c r="O45" s="17">
        <v>54994</v>
      </c>
      <c r="P45" s="9"/>
      <c r="Q45" s="158" t="s">
        <v>265</v>
      </c>
      <c r="R45" s="159">
        <v>158670</v>
      </c>
      <c r="S45" s="160">
        <v>68583</v>
      </c>
      <c r="T45" s="161">
        <v>90087</v>
      </c>
    </row>
    <row r="46" spans="1:20" ht="15">
      <c r="A46" s="162" t="s">
        <v>285</v>
      </c>
      <c r="L46" s="16">
        <v>41</v>
      </c>
      <c r="M46" s="17">
        <v>104794</v>
      </c>
      <c r="N46" s="17">
        <v>49648</v>
      </c>
      <c r="O46" s="17">
        <v>55146</v>
      </c>
      <c r="P46" s="9"/>
      <c r="Q46" s="158" t="s">
        <v>266</v>
      </c>
      <c r="R46" s="159">
        <v>103406</v>
      </c>
      <c r="S46" s="160">
        <v>41392</v>
      </c>
      <c r="T46" s="161">
        <v>62014</v>
      </c>
    </row>
    <row r="47" spans="1:20" ht="15.75" thickBot="1">
      <c r="A47" s="162" t="s">
        <v>286</v>
      </c>
      <c r="L47" s="16">
        <v>42</v>
      </c>
      <c r="M47" s="17">
        <v>104561</v>
      </c>
      <c r="N47" s="17">
        <v>49381</v>
      </c>
      <c r="O47" s="17">
        <v>55180</v>
      </c>
      <c r="P47" s="9"/>
      <c r="Q47" s="163" t="s">
        <v>127</v>
      </c>
      <c r="R47" s="164">
        <v>100416</v>
      </c>
      <c r="S47" s="165">
        <v>37016</v>
      </c>
      <c r="T47" s="166">
        <v>63400</v>
      </c>
    </row>
    <row r="48" spans="1:20" ht="15">
      <c r="A48" s="162" t="s">
        <v>287</v>
      </c>
      <c r="L48" s="16">
        <v>43</v>
      </c>
      <c r="M48" s="17">
        <v>104278</v>
      </c>
      <c r="N48" s="17">
        <v>49084</v>
      </c>
      <c r="O48" s="17">
        <v>55194</v>
      </c>
      <c r="P48" s="9"/>
      <c r="Q48" s="9"/>
      <c r="R48" s="9"/>
      <c r="S48" s="9"/>
      <c r="T48" s="9"/>
    </row>
    <row r="49" spans="1:20" ht="15">
      <c r="A49" s="162" t="s">
        <v>288</v>
      </c>
      <c r="L49" s="16">
        <v>44</v>
      </c>
      <c r="M49" s="17">
        <v>103962</v>
      </c>
      <c r="N49" s="17">
        <v>48778</v>
      </c>
      <c r="O49" s="17">
        <v>55184</v>
      </c>
      <c r="P49" s="9"/>
      <c r="Q49" s="9"/>
      <c r="R49" s="9"/>
      <c r="S49" s="9"/>
      <c r="T49" s="9"/>
    </row>
    <row r="50" spans="1:20" ht="15">
      <c r="A50" s="162" t="s">
        <v>289</v>
      </c>
      <c r="L50" s="16">
        <v>45</v>
      </c>
      <c r="M50" s="17">
        <v>103448</v>
      </c>
      <c r="N50" s="17">
        <v>48396</v>
      </c>
      <c r="O50" s="17">
        <v>55052</v>
      </c>
      <c r="P50" s="9"/>
      <c r="Q50" s="9"/>
      <c r="R50" s="9"/>
      <c r="S50" s="9"/>
      <c r="T50" s="9"/>
    </row>
    <row r="51" spans="1:20" ht="15">
      <c r="A51" s="162" t="s">
        <v>290</v>
      </c>
      <c r="L51" s="16">
        <v>46</v>
      </c>
      <c r="M51" s="17">
        <v>102715</v>
      </c>
      <c r="N51" s="17">
        <v>47923</v>
      </c>
      <c r="O51" s="17">
        <v>54792</v>
      </c>
      <c r="P51" s="9"/>
      <c r="Q51" s="9"/>
      <c r="R51" s="9"/>
      <c r="S51" s="9"/>
      <c r="T51" s="9"/>
    </row>
    <row r="52" spans="1:20" ht="15">
      <c r="A52" s="162" t="s">
        <v>291</v>
      </c>
      <c r="L52" s="16">
        <v>47</v>
      </c>
      <c r="M52" s="17">
        <v>101971</v>
      </c>
      <c r="N52" s="17">
        <v>47444</v>
      </c>
      <c r="O52" s="17">
        <v>54527</v>
      </c>
      <c r="P52" s="9"/>
      <c r="Q52" s="9"/>
      <c r="R52" s="9"/>
      <c r="S52" s="9"/>
      <c r="T52" s="9"/>
    </row>
    <row r="53" spans="1:20" ht="15">
      <c r="A53" s="162" t="s">
        <v>292</v>
      </c>
      <c r="L53" s="16">
        <v>48</v>
      </c>
      <c r="M53" s="17">
        <v>101260</v>
      </c>
      <c r="N53" s="17">
        <v>46986</v>
      </c>
      <c r="O53" s="17">
        <v>54274</v>
      </c>
      <c r="P53" s="9"/>
      <c r="Q53" s="9"/>
      <c r="R53" s="9"/>
      <c r="S53" s="9"/>
      <c r="T53" s="9"/>
    </row>
    <row r="54" spans="1:20" ht="15">
      <c r="A54" s="162" t="s">
        <v>293</v>
      </c>
      <c r="L54" s="16">
        <v>49</v>
      </c>
      <c r="M54" s="17">
        <v>99728</v>
      </c>
      <c r="N54" s="17">
        <v>46141</v>
      </c>
      <c r="O54" s="17">
        <v>53587</v>
      </c>
      <c r="P54" s="9"/>
      <c r="Q54" s="9"/>
      <c r="R54" s="9"/>
      <c r="S54" s="9"/>
      <c r="T54" s="9"/>
    </row>
    <row r="55" spans="1:20" ht="15">
      <c r="A55" s="162" t="s">
        <v>294</v>
      </c>
      <c r="L55" s="16">
        <v>50</v>
      </c>
      <c r="M55" s="17">
        <v>97001</v>
      </c>
      <c r="N55" s="17">
        <v>44730</v>
      </c>
      <c r="O55" s="17">
        <v>52271</v>
      </c>
      <c r="P55" s="9"/>
      <c r="Q55" s="9"/>
      <c r="R55" s="9"/>
      <c r="S55" s="9"/>
      <c r="T55" s="9"/>
    </row>
    <row r="56" spans="1:20" ht="12.75">
      <c r="A56" s="167" t="s">
        <v>295</v>
      </c>
      <c r="L56" s="16">
        <v>51</v>
      </c>
      <c r="M56" s="17">
        <v>93445</v>
      </c>
      <c r="N56" s="17">
        <v>42931</v>
      </c>
      <c r="O56" s="17">
        <v>50514</v>
      </c>
      <c r="P56" s="9"/>
      <c r="Q56" s="9"/>
      <c r="R56" s="9"/>
      <c r="S56" s="9"/>
      <c r="T56" s="9"/>
    </row>
    <row r="57" spans="1:20" ht="75">
      <c r="A57" s="194" t="s">
        <v>302</v>
      </c>
      <c r="L57" s="16">
        <v>52</v>
      </c>
      <c r="M57" s="17">
        <v>89853</v>
      </c>
      <c r="N57" s="17">
        <v>41126</v>
      </c>
      <c r="O57" s="17">
        <v>48727</v>
      </c>
      <c r="P57" s="9"/>
      <c r="Q57" s="9"/>
      <c r="R57" s="9"/>
      <c r="S57" s="9"/>
      <c r="T57" s="9"/>
    </row>
    <row r="58" spans="1:20" ht="45">
      <c r="A58" s="168" t="s">
        <v>296</v>
      </c>
      <c r="L58" s="16">
        <v>53</v>
      </c>
      <c r="M58" s="17">
        <v>86123</v>
      </c>
      <c r="N58" s="17">
        <v>39261</v>
      </c>
      <c r="O58" s="17">
        <v>46862</v>
      </c>
      <c r="P58" s="9"/>
      <c r="Q58" s="9"/>
      <c r="R58" s="9"/>
      <c r="S58" s="9"/>
      <c r="T58" s="9"/>
    </row>
    <row r="59" spans="1:20" ht="30">
      <c r="A59" s="168" t="s">
        <v>297</v>
      </c>
      <c r="L59" s="16">
        <v>54</v>
      </c>
      <c r="M59" s="17">
        <v>82296</v>
      </c>
      <c r="N59" s="17">
        <v>37385</v>
      </c>
      <c r="O59" s="17">
        <v>44911</v>
      </c>
      <c r="P59" s="9"/>
      <c r="Q59" s="9"/>
      <c r="R59" s="9"/>
      <c r="S59" s="9"/>
      <c r="T59" s="9"/>
    </row>
    <row r="60" spans="1:20" ht="60">
      <c r="A60" s="168" t="s">
        <v>298</v>
      </c>
      <c r="L60" s="16">
        <v>55</v>
      </c>
      <c r="M60" s="17">
        <v>78491</v>
      </c>
      <c r="N60" s="17">
        <v>35569</v>
      </c>
      <c r="O60" s="17">
        <v>42922</v>
      </c>
      <c r="P60" s="9"/>
      <c r="Q60" s="9"/>
      <c r="R60" s="9"/>
      <c r="S60" s="9"/>
      <c r="T60" s="9"/>
    </row>
    <row r="61" spans="1:20" ht="30">
      <c r="A61" s="168" t="s">
        <v>299</v>
      </c>
      <c r="L61" s="16">
        <v>56</v>
      </c>
      <c r="M61" s="17">
        <v>74708</v>
      </c>
      <c r="N61" s="17">
        <v>33799</v>
      </c>
      <c r="O61" s="17">
        <v>40909</v>
      </c>
      <c r="P61" s="9"/>
      <c r="Q61" s="9"/>
      <c r="R61" s="9"/>
      <c r="S61" s="9"/>
      <c r="T61" s="9"/>
    </row>
    <row r="62" spans="1:20" ht="30">
      <c r="A62" s="168" t="s">
        <v>300</v>
      </c>
      <c r="L62" s="16">
        <v>57</v>
      </c>
      <c r="M62" s="17">
        <v>70811</v>
      </c>
      <c r="N62" s="17">
        <v>31979</v>
      </c>
      <c r="O62" s="17">
        <v>38832</v>
      </c>
      <c r="P62" s="9"/>
      <c r="Q62" s="9"/>
      <c r="R62" s="9"/>
      <c r="S62" s="9"/>
      <c r="T62" s="9"/>
    </row>
    <row r="63" spans="1:20" ht="45">
      <c r="A63" s="168" t="s">
        <v>301</v>
      </c>
      <c r="L63" s="16">
        <v>58</v>
      </c>
      <c r="M63" s="17">
        <v>66807</v>
      </c>
      <c r="N63" s="17">
        <v>30117</v>
      </c>
      <c r="O63" s="17">
        <v>36690</v>
      </c>
      <c r="P63" s="9"/>
      <c r="Q63" s="9"/>
      <c r="R63" s="9"/>
      <c r="S63" s="9"/>
      <c r="T63" s="9"/>
    </row>
    <row r="64" spans="12:20" ht="12.75">
      <c r="L64" s="16">
        <v>59</v>
      </c>
      <c r="M64" s="17">
        <v>63071</v>
      </c>
      <c r="N64" s="17">
        <v>28387</v>
      </c>
      <c r="O64" s="17">
        <v>34684</v>
      </c>
      <c r="P64" s="9"/>
      <c r="Q64" s="9"/>
      <c r="R64" s="9"/>
      <c r="S64" s="9"/>
      <c r="T64" s="9"/>
    </row>
    <row r="65" spans="12:20" ht="12.75">
      <c r="L65" s="16">
        <v>60</v>
      </c>
      <c r="M65" s="17">
        <v>59761</v>
      </c>
      <c r="N65" s="17">
        <v>26856</v>
      </c>
      <c r="O65" s="17">
        <v>32905</v>
      </c>
      <c r="P65" s="9"/>
      <c r="Q65" s="9"/>
      <c r="R65" s="9"/>
      <c r="S65" s="9"/>
      <c r="T65" s="9"/>
    </row>
    <row r="66" spans="12:20" ht="12.75">
      <c r="L66" s="16">
        <v>61</v>
      </c>
      <c r="M66" s="17">
        <v>56749</v>
      </c>
      <c r="N66" s="17">
        <v>25466</v>
      </c>
      <c r="O66" s="17">
        <v>31283</v>
      </c>
      <c r="P66" s="9"/>
      <c r="Q66" s="9"/>
      <c r="R66" s="9"/>
      <c r="S66" s="9"/>
      <c r="T66" s="9"/>
    </row>
    <row r="67" spans="12:20" ht="12.75">
      <c r="L67" s="16">
        <v>62</v>
      </c>
      <c r="M67" s="17">
        <v>53748</v>
      </c>
      <c r="N67" s="17">
        <v>24086</v>
      </c>
      <c r="O67" s="17">
        <v>29662</v>
      </c>
      <c r="P67" s="9"/>
      <c r="Q67" s="9"/>
      <c r="R67" s="9"/>
      <c r="S67" s="9"/>
      <c r="T67" s="9"/>
    </row>
    <row r="68" spans="12:20" ht="12.75">
      <c r="L68" s="16">
        <v>63</v>
      </c>
      <c r="M68" s="17">
        <v>50833</v>
      </c>
      <c r="N68" s="17">
        <v>22745</v>
      </c>
      <c r="O68" s="17">
        <v>28088</v>
      </c>
      <c r="P68" s="9"/>
      <c r="Q68" s="9"/>
      <c r="R68" s="9"/>
      <c r="S68" s="9"/>
      <c r="T68" s="9"/>
    </row>
    <row r="69" spans="12:20" ht="12.75">
      <c r="L69" s="16">
        <v>64</v>
      </c>
      <c r="M69" s="17">
        <v>47916</v>
      </c>
      <c r="N69" s="17">
        <v>21407</v>
      </c>
      <c r="O69" s="17">
        <v>26509</v>
      </c>
      <c r="P69" s="9"/>
      <c r="Q69" s="9"/>
      <c r="R69" s="9"/>
      <c r="S69" s="9"/>
      <c r="T69" s="9"/>
    </row>
    <row r="70" spans="12:20" ht="12.75">
      <c r="L70" s="16">
        <v>65</v>
      </c>
      <c r="M70" s="17">
        <v>44929</v>
      </c>
      <c r="N70" s="17">
        <v>20042</v>
      </c>
      <c r="O70" s="17">
        <v>24887</v>
      </c>
      <c r="P70" s="9"/>
      <c r="Q70" s="9"/>
      <c r="R70" s="9"/>
      <c r="S70" s="9"/>
      <c r="T70" s="9"/>
    </row>
    <row r="71" spans="12:20" ht="12.75">
      <c r="L71" s="16">
        <v>66</v>
      </c>
      <c r="M71" s="17">
        <v>41939</v>
      </c>
      <c r="N71" s="17">
        <v>18676</v>
      </c>
      <c r="O71" s="17">
        <v>23263</v>
      </c>
      <c r="P71" s="9"/>
      <c r="Q71" s="9"/>
      <c r="R71" s="9"/>
      <c r="S71" s="9"/>
      <c r="T71" s="9"/>
    </row>
    <row r="72" spans="12:20" ht="12.75">
      <c r="L72" s="16">
        <v>67</v>
      </c>
      <c r="M72" s="17">
        <v>39086</v>
      </c>
      <c r="N72" s="17">
        <v>17369</v>
      </c>
      <c r="O72" s="17">
        <v>21717</v>
      </c>
      <c r="P72" s="9"/>
      <c r="Q72" s="9"/>
      <c r="R72" s="9"/>
      <c r="S72" s="9"/>
      <c r="T72" s="9"/>
    </row>
    <row r="73" spans="12:20" ht="12.75">
      <c r="L73" s="16">
        <v>68</v>
      </c>
      <c r="M73" s="17">
        <v>36348</v>
      </c>
      <c r="N73" s="17">
        <v>16117</v>
      </c>
      <c r="O73" s="17">
        <v>20231</v>
      </c>
      <c r="P73" s="9"/>
      <c r="Q73" s="9"/>
      <c r="R73" s="9"/>
      <c r="S73" s="9"/>
      <c r="T73" s="9"/>
    </row>
    <row r="74" spans="12:20" ht="12.75">
      <c r="L74" s="16">
        <v>69</v>
      </c>
      <c r="M74" s="17">
        <v>33755</v>
      </c>
      <c r="N74" s="17">
        <v>14898</v>
      </c>
      <c r="O74" s="17">
        <v>18857</v>
      </c>
      <c r="P74" s="9"/>
      <c r="Q74" s="9"/>
      <c r="R74" s="9"/>
      <c r="S74" s="9"/>
      <c r="T74" s="9"/>
    </row>
    <row r="75" spans="12:20" ht="12.75">
      <c r="L75" s="16">
        <v>70</v>
      </c>
      <c r="M75" s="17">
        <v>31333</v>
      </c>
      <c r="N75" s="17">
        <v>13708</v>
      </c>
      <c r="O75" s="17">
        <v>17625</v>
      </c>
      <c r="P75" s="9"/>
      <c r="Q75" s="9"/>
      <c r="R75" s="9"/>
      <c r="S75" s="9"/>
      <c r="T75" s="9"/>
    </row>
    <row r="76" spans="12:20" ht="12.75">
      <c r="L76" s="16">
        <v>71</v>
      </c>
      <c r="M76" s="17">
        <v>28832</v>
      </c>
      <c r="N76" s="17">
        <v>12440</v>
      </c>
      <c r="O76" s="17">
        <v>16392</v>
      </c>
      <c r="P76" s="9"/>
      <c r="Q76" s="9"/>
      <c r="R76" s="9"/>
      <c r="S76" s="9"/>
      <c r="T76" s="9"/>
    </row>
    <row r="77" spans="12:20" ht="12.75">
      <c r="L77" s="16">
        <v>72</v>
      </c>
      <c r="M77" s="17">
        <v>26662</v>
      </c>
      <c r="N77" s="17">
        <v>11342</v>
      </c>
      <c r="O77" s="17">
        <v>15320</v>
      </c>
      <c r="P77" s="9"/>
      <c r="Q77" s="9"/>
      <c r="R77" s="9"/>
      <c r="S77" s="9"/>
      <c r="T77" s="9"/>
    </row>
    <row r="78" spans="12:20" ht="12.75">
      <c r="L78" s="16">
        <v>73</v>
      </c>
      <c r="M78" s="17">
        <v>24625</v>
      </c>
      <c r="N78" s="17">
        <v>10306</v>
      </c>
      <c r="O78" s="17">
        <v>14319</v>
      </c>
      <c r="P78" s="9"/>
      <c r="Q78" s="9"/>
      <c r="R78" s="9"/>
      <c r="S78" s="9"/>
      <c r="T78" s="9"/>
    </row>
    <row r="79" spans="12:20" ht="12.75">
      <c r="L79" s="16">
        <v>74</v>
      </c>
      <c r="M79" s="17">
        <v>22734</v>
      </c>
      <c r="N79" s="17">
        <v>9334</v>
      </c>
      <c r="O79" s="17">
        <v>13400</v>
      </c>
      <c r="P79" s="9"/>
      <c r="Q79" s="9"/>
      <c r="R79" s="9"/>
      <c r="S79" s="9"/>
      <c r="T79" s="9"/>
    </row>
    <row r="80" spans="12:20" ht="12.75">
      <c r="L80" s="16">
        <v>75</v>
      </c>
      <c r="M80" s="17">
        <v>20994</v>
      </c>
      <c r="N80" s="17">
        <v>8432</v>
      </c>
      <c r="O80" s="17">
        <v>12562</v>
      </c>
      <c r="P80" s="9"/>
      <c r="Q80" s="9"/>
      <c r="R80" s="9"/>
      <c r="S80" s="9"/>
      <c r="T80" s="9"/>
    </row>
    <row r="81" spans="12:20" ht="12.75">
      <c r="L81" s="16">
        <v>76</v>
      </c>
      <c r="M81" s="17">
        <v>19408</v>
      </c>
      <c r="N81" s="17">
        <v>7603</v>
      </c>
      <c r="O81" s="17">
        <v>11805</v>
      </c>
      <c r="P81" s="9"/>
      <c r="Q81" s="9"/>
      <c r="R81" s="9"/>
      <c r="S81" s="9"/>
      <c r="T81" s="9"/>
    </row>
    <row r="82" spans="12:20" ht="12.75">
      <c r="L82" s="16">
        <v>77</v>
      </c>
      <c r="M82" s="17">
        <v>17988</v>
      </c>
      <c r="N82" s="17">
        <v>7002</v>
      </c>
      <c r="O82" s="17">
        <v>10986</v>
      </c>
      <c r="P82" s="9"/>
      <c r="Q82" s="9"/>
      <c r="R82" s="9"/>
      <c r="S82" s="9"/>
      <c r="T82" s="9"/>
    </row>
    <row r="83" spans="12:20" ht="12.75">
      <c r="L83" s="16">
        <v>78</v>
      </c>
      <c r="M83" s="17">
        <v>16675</v>
      </c>
      <c r="N83" s="17">
        <v>6510</v>
      </c>
      <c r="O83" s="17">
        <v>10165</v>
      </c>
      <c r="P83" s="9"/>
      <c r="Q83" s="9"/>
      <c r="R83" s="9"/>
      <c r="S83" s="9"/>
      <c r="T83" s="9"/>
    </row>
    <row r="84" spans="12:20" ht="12.75">
      <c r="L84" s="16">
        <v>79</v>
      </c>
      <c r="M84" s="17">
        <v>15472</v>
      </c>
      <c r="N84" s="17">
        <v>6134</v>
      </c>
      <c r="O84" s="17">
        <v>9338</v>
      </c>
      <c r="P84" s="9"/>
      <c r="Q84" s="9"/>
      <c r="R84" s="9"/>
      <c r="S84" s="9"/>
      <c r="T84" s="9"/>
    </row>
    <row r="85" spans="12:20" ht="12.75">
      <c r="L85" s="16" t="s">
        <v>127</v>
      </c>
      <c r="M85" s="13">
        <v>89747</v>
      </c>
      <c r="N85" s="13">
        <v>33084</v>
      </c>
      <c r="O85" s="13">
        <v>56663</v>
      </c>
      <c r="P85" s="9"/>
      <c r="Q85" s="9"/>
      <c r="R85" s="9"/>
      <c r="S85" s="9"/>
      <c r="T85" s="9"/>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B8:I13"/>
  <sheetViews>
    <sheetView zoomScalePageLayoutView="0" workbookViewId="0" topLeftCell="C1">
      <selection activeCell="F21" sqref="F21"/>
    </sheetView>
  </sheetViews>
  <sheetFormatPr defaultColWidth="11.421875" defaultRowHeight="15"/>
  <cols>
    <col min="1" max="1" width="11.421875" style="282" customWidth="1"/>
    <col min="2" max="2" width="103.421875" style="282" customWidth="1"/>
    <col min="3" max="16384" width="11.421875" style="282" customWidth="1"/>
  </cols>
  <sheetData>
    <row r="8" spans="2:9" ht="30">
      <c r="B8" s="284" t="s">
        <v>425</v>
      </c>
      <c r="C8" s="285" t="s">
        <v>426</v>
      </c>
      <c r="D8" s="285">
        <v>2016</v>
      </c>
      <c r="E8" s="285">
        <v>2017</v>
      </c>
      <c r="F8" s="285">
        <v>2018</v>
      </c>
      <c r="G8" s="285">
        <v>2019</v>
      </c>
      <c r="H8" s="285">
        <v>2020</v>
      </c>
      <c r="I8" s="285" t="s">
        <v>333</v>
      </c>
    </row>
    <row r="9" spans="2:9" ht="30">
      <c r="B9" s="289" t="s">
        <v>414</v>
      </c>
      <c r="C9" s="289">
        <v>4000</v>
      </c>
      <c r="D9" s="289">
        <v>154</v>
      </c>
      <c r="E9" s="289">
        <v>1295</v>
      </c>
      <c r="F9" s="289">
        <v>1426</v>
      </c>
      <c r="G9" s="289">
        <v>800</v>
      </c>
      <c r="H9" s="289">
        <v>325</v>
      </c>
      <c r="I9" s="289">
        <f>SUM(D9:H9)</f>
        <v>4000</v>
      </c>
    </row>
    <row r="10" spans="2:9" ht="30">
      <c r="B10" s="289" t="s">
        <v>427</v>
      </c>
      <c r="C10" s="289">
        <v>4000</v>
      </c>
      <c r="D10" s="289">
        <v>47</v>
      </c>
      <c r="E10" s="289">
        <v>884</v>
      </c>
      <c r="F10" s="289">
        <v>1987</v>
      </c>
      <c r="G10" s="289">
        <v>800</v>
      </c>
      <c r="H10" s="289">
        <v>282</v>
      </c>
      <c r="I10" s="289">
        <f>SUM(D10:H10)</f>
        <v>4000</v>
      </c>
    </row>
    <row r="11" spans="2:9" s="283" customFormat="1" ht="28.5" hidden="1">
      <c r="B11" s="342" t="s">
        <v>243</v>
      </c>
      <c r="C11" s="342">
        <v>18000</v>
      </c>
      <c r="D11" s="342">
        <v>2120</v>
      </c>
      <c r="E11" s="342">
        <v>4618</v>
      </c>
      <c r="F11" s="342">
        <v>4929</v>
      </c>
      <c r="G11" s="342">
        <v>5200</v>
      </c>
      <c r="H11" s="342">
        <v>1133</v>
      </c>
      <c r="I11" s="342">
        <f>SUM(D11:H11)</f>
        <v>18000</v>
      </c>
    </row>
    <row r="12" spans="2:9" ht="28.5" hidden="1">
      <c r="B12" s="286" t="s">
        <v>475</v>
      </c>
      <c r="C12" s="288">
        <v>1</v>
      </c>
      <c r="D12" s="287">
        <v>1</v>
      </c>
      <c r="E12" s="287">
        <v>1</v>
      </c>
      <c r="F12" s="287">
        <v>1</v>
      </c>
      <c r="G12" s="287">
        <v>1</v>
      </c>
      <c r="H12" s="287">
        <v>1</v>
      </c>
      <c r="I12" s="287">
        <v>1</v>
      </c>
    </row>
    <row r="13" spans="2:9" ht="28.5" hidden="1">
      <c r="B13" s="286" t="s">
        <v>476</v>
      </c>
      <c r="C13" s="288">
        <v>1</v>
      </c>
      <c r="D13" s="287">
        <v>1</v>
      </c>
      <c r="E13" s="287">
        <v>1</v>
      </c>
      <c r="F13" s="287">
        <v>1</v>
      </c>
      <c r="G13" s="287">
        <v>1</v>
      </c>
      <c r="H13" s="287">
        <v>1</v>
      </c>
      <c r="I13" s="287">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S16"/>
  <sheetViews>
    <sheetView zoomScalePageLayoutView="0" workbookViewId="0" topLeftCell="E10">
      <selection activeCell="L16" sqref="L16"/>
    </sheetView>
  </sheetViews>
  <sheetFormatPr defaultColWidth="11.421875" defaultRowHeight="15"/>
  <cols>
    <col min="1" max="1" width="1.8515625" style="363" customWidth="1"/>
    <col min="2" max="2" width="8.57421875" style="363" customWidth="1"/>
    <col min="3" max="3" width="30.140625" style="363" customWidth="1"/>
    <col min="4" max="4" width="19.57421875" style="363" customWidth="1"/>
    <col min="5" max="5" width="14.7109375" style="363" customWidth="1"/>
    <col min="6" max="6" width="16.00390625" style="363" customWidth="1"/>
    <col min="7" max="11" width="10.57421875" style="363" customWidth="1"/>
    <col min="12" max="12" width="17.00390625" style="363" customWidth="1"/>
    <col min="13" max="16384" width="11.421875" style="363" customWidth="1"/>
  </cols>
  <sheetData>
    <row r="2" spans="2:11" s="361" customFormat="1" ht="21.75" customHeight="1">
      <c r="B2" s="461"/>
      <c r="C2" s="461"/>
      <c r="D2" s="462" t="s">
        <v>469</v>
      </c>
      <c r="E2" s="462"/>
      <c r="F2" s="462"/>
      <c r="G2" s="462"/>
      <c r="H2" s="462"/>
      <c r="I2" s="462"/>
      <c r="J2" s="462"/>
      <c r="K2" s="462"/>
    </row>
    <row r="3" spans="2:11" s="361" customFormat="1" ht="18" customHeight="1">
      <c r="B3" s="461"/>
      <c r="C3" s="461"/>
      <c r="D3" s="462" t="s">
        <v>16</v>
      </c>
      <c r="E3" s="462"/>
      <c r="F3" s="462"/>
      <c r="G3" s="462"/>
      <c r="H3" s="462"/>
      <c r="I3" s="462"/>
      <c r="J3" s="462"/>
      <c r="K3" s="462"/>
    </row>
    <row r="4" spans="2:11" s="361" customFormat="1" ht="18" customHeight="1">
      <c r="B4" s="461"/>
      <c r="C4" s="461"/>
      <c r="D4" s="462" t="s">
        <v>470</v>
      </c>
      <c r="E4" s="462"/>
      <c r="F4" s="462"/>
      <c r="G4" s="462"/>
      <c r="H4" s="462"/>
      <c r="I4" s="462"/>
      <c r="J4" s="462"/>
      <c r="K4" s="462"/>
    </row>
    <row r="5" spans="2:11" s="361" customFormat="1" ht="18" customHeight="1">
      <c r="B5" s="461"/>
      <c r="C5" s="461"/>
      <c r="D5" s="463" t="s">
        <v>480</v>
      </c>
      <c r="E5" s="464"/>
      <c r="F5" s="464"/>
      <c r="G5" s="465"/>
      <c r="H5" s="466" t="s">
        <v>481</v>
      </c>
      <c r="I5" s="466"/>
      <c r="J5" s="466"/>
      <c r="K5" s="466"/>
    </row>
    <row r="6" s="361" customFormat="1" ht="33.75" customHeight="1" thickBot="1"/>
    <row r="7" spans="1:19" ht="24.75" customHeight="1" thickBot="1">
      <c r="A7" s="362"/>
      <c r="B7" s="456" t="s">
        <v>24</v>
      </c>
      <c r="C7" s="457"/>
      <c r="D7" s="456" t="str">
        <f>+Metas_Magnitud!C7</f>
        <v>Oficina de Gestión Social</v>
      </c>
      <c r="E7" s="458"/>
      <c r="F7" s="457"/>
      <c r="G7" s="361"/>
      <c r="H7" s="361"/>
      <c r="I7" s="361"/>
      <c r="J7" s="361"/>
      <c r="K7" s="361"/>
      <c r="L7" s="361"/>
      <c r="M7" s="361"/>
      <c r="N7" s="361"/>
      <c r="O7" s="361"/>
      <c r="P7" s="361"/>
      <c r="Q7" s="361"/>
      <c r="R7" s="361"/>
      <c r="S7" s="361"/>
    </row>
    <row r="8" spans="1:19" ht="30" customHeight="1" thickBot="1">
      <c r="A8" s="362"/>
      <c r="B8" s="456" t="s">
        <v>482</v>
      </c>
      <c r="C8" s="457"/>
      <c r="D8" s="456" t="s">
        <v>483</v>
      </c>
      <c r="E8" s="458"/>
      <c r="F8" s="457"/>
      <c r="G8" s="361"/>
      <c r="H8" s="361"/>
      <c r="I8" s="361"/>
      <c r="J8" s="361"/>
      <c r="K8" s="361"/>
      <c r="L8" s="361"/>
      <c r="M8" s="361"/>
      <c r="N8" s="361"/>
      <c r="O8" s="361"/>
      <c r="P8" s="361"/>
      <c r="Q8" s="361"/>
      <c r="R8" s="361"/>
      <c r="S8" s="361"/>
    </row>
    <row r="9" spans="1:19" ht="24.75" customHeight="1">
      <c r="A9" s="362"/>
      <c r="B9" s="361"/>
      <c r="C9" s="361"/>
      <c r="D9" s="361"/>
      <c r="E9" s="361"/>
      <c r="F9" s="361"/>
      <c r="G9" s="361"/>
      <c r="H9" s="361"/>
      <c r="I9" s="361"/>
      <c r="J9" s="361"/>
      <c r="K9" s="361"/>
      <c r="L9" s="361"/>
      <c r="M9" s="361"/>
      <c r="N9" s="361"/>
      <c r="O9" s="361"/>
      <c r="P9" s="361"/>
      <c r="Q9" s="361"/>
      <c r="R9" s="361"/>
      <c r="S9" s="361"/>
    </row>
    <row r="10" spans="2:19" s="364" customFormat="1" ht="36.75" customHeight="1">
      <c r="B10" s="459" t="s">
        <v>484</v>
      </c>
      <c r="C10" s="459"/>
      <c r="D10" s="459"/>
      <c r="E10" s="459"/>
      <c r="F10" s="459"/>
      <c r="G10" s="459"/>
      <c r="H10" s="459"/>
      <c r="I10" s="459"/>
      <c r="J10" s="459"/>
      <c r="K10" s="459"/>
      <c r="L10" s="460" t="s">
        <v>485</v>
      </c>
      <c r="M10" s="361"/>
      <c r="N10" s="361"/>
      <c r="O10" s="361"/>
      <c r="P10" s="361"/>
      <c r="Q10" s="361"/>
      <c r="R10" s="361"/>
      <c r="S10" s="361"/>
    </row>
    <row r="11" spans="2:19" s="364" customFormat="1" ht="38.25" customHeight="1">
      <c r="B11" s="365" t="s">
        <v>7</v>
      </c>
      <c r="C11" s="365" t="s">
        <v>129</v>
      </c>
      <c r="D11" s="365" t="s">
        <v>486</v>
      </c>
      <c r="E11" s="365" t="s">
        <v>487</v>
      </c>
      <c r="F11" s="365" t="s">
        <v>488</v>
      </c>
      <c r="G11" s="365" t="s">
        <v>489</v>
      </c>
      <c r="H11" s="365" t="s">
        <v>490</v>
      </c>
      <c r="I11" s="365" t="s">
        <v>491</v>
      </c>
      <c r="J11" s="365" t="s">
        <v>492</v>
      </c>
      <c r="K11" s="365" t="s">
        <v>493</v>
      </c>
      <c r="L11" s="460"/>
      <c r="M11" s="361"/>
      <c r="N11" s="361"/>
      <c r="O11" s="361"/>
      <c r="P11" s="361"/>
      <c r="Q11" s="361"/>
      <c r="R11" s="361"/>
      <c r="S11" s="361"/>
    </row>
    <row r="12" spans="2:19" s="366" customFormat="1" ht="64.5" customHeight="1">
      <c r="B12" s="367">
        <v>1</v>
      </c>
      <c r="C12" s="368" t="s">
        <v>414</v>
      </c>
      <c r="D12" s="369" t="s">
        <v>155</v>
      </c>
      <c r="E12" s="370" t="s">
        <v>494</v>
      </c>
      <c r="F12" s="371">
        <f>SUM(G12:K12)</f>
        <v>4000</v>
      </c>
      <c r="G12" s="371">
        <v>154</v>
      </c>
      <c r="H12" s="371">
        <v>1295</v>
      </c>
      <c r="I12" s="371">
        <v>1426</v>
      </c>
      <c r="J12" s="371">
        <v>800</v>
      </c>
      <c r="K12" s="371">
        <v>325</v>
      </c>
      <c r="L12" s="372">
        <f>+(G12+H12+I12+Metas_Magnitud!T13)/F12</f>
        <v>0.73625</v>
      </c>
      <c r="M12" s="361"/>
      <c r="N12" s="361"/>
      <c r="O12" s="361"/>
      <c r="P12" s="361"/>
      <c r="Q12" s="361"/>
      <c r="R12" s="361"/>
      <c r="S12" s="361"/>
    </row>
    <row r="13" spans="2:12" s="366" customFormat="1" ht="64.5" customHeight="1">
      <c r="B13" s="367">
        <v>2</v>
      </c>
      <c r="C13" s="368" t="s">
        <v>428</v>
      </c>
      <c r="D13" s="369" t="s">
        <v>155</v>
      </c>
      <c r="E13" s="370" t="s">
        <v>494</v>
      </c>
      <c r="F13" s="371">
        <f>SUM(G13:K13)</f>
        <v>4000</v>
      </c>
      <c r="G13" s="371">
        <v>47</v>
      </c>
      <c r="H13" s="371">
        <v>884</v>
      </c>
      <c r="I13" s="371">
        <v>1987</v>
      </c>
      <c r="J13" s="371">
        <v>800</v>
      </c>
      <c r="K13" s="371">
        <v>282</v>
      </c>
      <c r="L13" s="372">
        <f>+(G13+H13+I13+Metas_Magnitud!T16)/F13</f>
        <v>0.8125</v>
      </c>
    </row>
    <row r="14" spans="2:12" s="366" customFormat="1" ht="64.5" customHeight="1">
      <c r="B14" s="367">
        <v>3</v>
      </c>
      <c r="C14" s="368" t="s">
        <v>478</v>
      </c>
      <c r="D14" s="369" t="s">
        <v>142</v>
      </c>
      <c r="E14" s="370" t="s">
        <v>494</v>
      </c>
      <c r="F14" s="373">
        <v>1</v>
      </c>
      <c r="G14" s="372" t="s">
        <v>235</v>
      </c>
      <c r="H14" s="372" t="s">
        <v>235</v>
      </c>
      <c r="I14" s="372">
        <v>1</v>
      </c>
      <c r="J14" s="374">
        <v>1</v>
      </c>
      <c r="K14" s="374">
        <v>1</v>
      </c>
      <c r="L14" s="372">
        <f>+(I14+Anualización!U19)/2</f>
        <v>0.5</v>
      </c>
    </row>
    <row r="15" spans="2:12" s="366" customFormat="1" ht="64.5" customHeight="1">
      <c r="B15" s="367">
        <v>4</v>
      </c>
      <c r="C15" s="368" t="s">
        <v>479</v>
      </c>
      <c r="D15" s="369" t="s">
        <v>142</v>
      </c>
      <c r="E15" s="370" t="s">
        <v>494</v>
      </c>
      <c r="F15" s="373">
        <v>1</v>
      </c>
      <c r="G15" s="372" t="s">
        <v>235</v>
      </c>
      <c r="H15" s="372" t="s">
        <v>235</v>
      </c>
      <c r="I15" s="372" t="s">
        <v>235</v>
      </c>
      <c r="J15" s="374">
        <v>1</v>
      </c>
      <c r="K15" s="374">
        <v>1</v>
      </c>
      <c r="L15" s="372">
        <f>+Metas_Magnitud!T24</f>
        <v>0.06666666666666667</v>
      </c>
    </row>
    <row r="16" spans="2:12" s="366" customFormat="1" ht="62.25" customHeight="1">
      <c r="B16" s="367">
        <v>5</v>
      </c>
      <c r="C16" s="368" t="str">
        <f>+Metas_Magnitud!E25</f>
        <v>5. Realizar el 100% de las actividades programadas vinculadas a la realización e implementación de conceptos técnicos de gestión social requeridos por las áreas de la entidad</v>
      </c>
      <c r="D16" s="369" t="s">
        <v>142</v>
      </c>
      <c r="E16" s="370" t="s">
        <v>494</v>
      </c>
      <c r="F16" s="373">
        <v>1</v>
      </c>
      <c r="G16" s="372" t="s">
        <v>235</v>
      </c>
      <c r="H16" s="372" t="s">
        <v>235</v>
      </c>
      <c r="I16" s="372" t="s">
        <v>235</v>
      </c>
      <c r="J16" s="374">
        <v>1</v>
      </c>
      <c r="K16" s="374">
        <v>1</v>
      </c>
      <c r="L16" s="372">
        <f>+Metas_Magnitud!T27</f>
        <v>0.2</v>
      </c>
    </row>
  </sheetData>
  <sheetProtection/>
  <mergeCells count="12">
    <mergeCell ref="B2:C5"/>
    <mergeCell ref="D2:K2"/>
    <mergeCell ref="D3:K3"/>
    <mergeCell ref="D4:K4"/>
    <mergeCell ref="D5:G5"/>
    <mergeCell ref="H5:K5"/>
    <mergeCell ref="B7:C7"/>
    <mergeCell ref="D7:F7"/>
    <mergeCell ref="B8:C8"/>
    <mergeCell ref="D8:F8"/>
    <mergeCell ref="B10:K10"/>
    <mergeCell ref="L10:L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O67"/>
  <sheetViews>
    <sheetView zoomScale="93" zoomScaleNormal="93" zoomScalePageLayoutView="0" workbookViewId="0" topLeftCell="A37">
      <selection activeCell="C23" sqref="C23:E23"/>
    </sheetView>
  </sheetViews>
  <sheetFormatPr defaultColWidth="11.421875" defaultRowHeight="15"/>
  <cols>
    <col min="1" max="1" width="0.9921875" style="264" customWidth="1"/>
    <col min="2" max="2" width="25.421875" style="267" customWidth="1"/>
    <col min="3" max="3" width="19.421875" style="264" customWidth="1"/>
    <col min="4" max="4" width="20.140625" style="264" customWidth="1"/>
    <col min="5" max="5" width="16.421875" style="264" customWidth="1"/>
    <col min="6" max="6" width="25.00390625" style="264" customWidth="1"/>
    <col min="7" max="7" width="22.00390625" style="268" customWidth="1"/>
    <col min="8" max="8" width="20.57421875" style="264" customWidth="1"/>
    <col min="9" max="9" width="22.421875" style="264" customWidth="1"/>
    <col min="10" max="10" width="11.421875" style="261" customWidth="1"/>
    <col min="11" max="12" width="11.421875" style="262" customWidth="1"/>
    <col min="13" max="22" width="11.421875" style="263" customWidth="1"/>
    <col min="23" max="16384" width="11.421875" style="264" customWidth="1"/>
  </cols>
  <sheetData>
    <row r="1" spans="1:9" ht="6" customHeight="1">
      <c r="A1" s="27"/>
      <c r="B1" s="28"/>
      <c r="C1" s="27"/>
      <c r="D1" s="27"/>
      <c r="E1" s="27"/>
      <c r="F1" s="27"/>
      <c r="G1" s="29"/>
      <c r="H1" s="27"/>
      <c r="I1" s="27"/>
    </row>
    <row r="2" spans="1:9" ht="25.5" customHeight="1">
      <c r="A2" s="27"/>
      <c r="B2" s="486"/>
      <c r="C2" s="487" t="s">
        <v>469</v>
      </c>
      <c r="D2" s="487"/>
      <c r="E2" s="487"/>
      <c r="F2" s="487"/>
      <c r="G2" s="487"/>
      <c r="H2" s="487"/>
      <c r="I2" s="487"/>
    </row>
    <row r="3" spans="1:9" ht="25.5" customHeight="1">
      <c r="A3" s="27"/>
      <c r="B3" s="486"/>
      <c r="C3" s="476" t="s">
        <v>16</v>
      </c>
      <c r="D3" s="476"/>
      <c r="E3" s="476"/>
      <c r="F3" s="476"/>
      <c r="G3" s="476"/>
      <c r="H3" s="476"/>
      <c r="I3" s="476"/>
    </row>
    <row r="4" spans="1:15" ht="25.5" customHeight="1">
      <c r="A4" s="27"/>
      <c r="B4" s="486"/>
      <c r="C4" s="476" t="s">
        <v>134</v>
      </c>
      <c r="D4" s="476"/>
      <c r="E4" s="476"/>
      <c r="F4" s="476"/>
      <c r="G4" s="476"/>
      <c r="H4" s="476"/>
      <c r="I4" s="476"/>
      <c r="L4" s="265" t="s">
        <v>132</v>
      </c>
      <c r="M4" s="262"/>
      <c r="N4" s="262"/>
      <c r="O4" s="262"/>
    </row>
    <row r="5" spans="1:15" ht="25.5" customHeight="1">
      <c r="A5" s="27"/>
      <c r="B5" s="486"/>
      <c r="C5" s="476" t="s">
        <v>136</v>
      </c>
      <c r="D5" s="476"/>
      <c r="E5" s="476"/>
      <c r="F5" s="476"/>
      <c r="G5" s="563" t="s">
        <v>472</v>
      </c>
      <c r="H5" s="563"/>
      <c r="I5" s="563"/>
      <c r="L5" s="265" t="s">
        <v>133</v>
      </c>
      <c r="M5" s="262"/>
      <c r="N5" s="262"/>
      <c r="O5" s="262"/>
    </row>
    <row r="6" spans="1:15" ht="23.25" customHeight="1">
      <c r="A6" s="27"/>
      <c r="B6" s="477" t="s">
        <v>139</v>
      </c>
      <c r="C6" s="478"/>
      <c r="D6" s="478"/>
      <c r="E6" s="478"/>
      <c r="F6" s="478"/>
      <c r="G6" s="478"/>
      <c r="H6" s="478"/>
      <c r="I6" s="479"/>
      <c r="L6" s="265" t="s">
        <v>135</v>
      </c>
      <c r="M6" s="262"/>
      <c r="N6" s="262"/>
      <c r="O6" s="262"/>
    </row>
    <row r="7" spans="1:15" ht="24" customHeight="1">
      <c r="A7" s="27"/>
      <c r="B7" s="480" t="s">
        <v>140</v>
      </c>
      <c r="C7" s="481"/>
      <c r="D7" s="481"/>
      <c r="E7" s="481"/>
      <c r="F7" s="481"/>
      <c r="G7" s="481"/>
      <c r="H7" s="481"/>
      <c r="I7" s="482"/>
      <c r="L7" s="265" t="s">
        <v>138</v>
      </c>
      <c r="M7" s="262"/>
      <c r="N7" s="262"/>
      <c r="O7" s="262"/>
    </row>
    <row r="8" spans="1:15" ht="24" customHeight="1">
      <c r="A8" s="27"/>
      <c r="B8" s="483" t="s">
        <v>141</v>
      </c>
      <c r="C8" s="484"/>
      <c r="D8" s="484"/>
      <c r="E8" s="484"/>
      <c r="F8" s="484"/>
      <c r="G8" s="484"/>
      <c r="H8" s="484"/>
      <c r="I8" s="485"/>
      <c r="M8" s="262"/>
      <c r="N8" s="262"/>
      <c r="O8" s="262"/>
    </row>
    <row r="9" spans="1:15" ht="30.75" customHeight="1">
      <c r="A9" s="27"/>
      <c r="B9" s="46" t="s">
        <v>420</v>
      </c>
      <c r="C9" s="347">
        <v>1</v>
      </c>
      <c r="D9" s="493" t="s">
        <v>421</v>
      </c>
      <c r="E9" s="493"/>
      <c r="F9" s="494" t="s">
        <v>414</v>
      </c>
      <c r="G9" s="495"/>
      <c r="H9" s="495"/>
      <c r="I9" s="496"/>
      <c r="M9" s="262"/>
      <c r="N9" s="262"/>
      <c r="O9" s="262"/>
    </row>
    <row r="10" spans="1:15" ht="30.75" customHeight="1">
      <c r="A10" s="27"/>
      <c r="B10" s="46" t="s">
        <v>147</v>
      </c>
      <c r="C10" s="176" t="s">
        <v>166</v>
      </c>
      <c r="D10" s="493" t="s">
        <v>148</v>
      </c>
      <c r="E10" s="493"/>
      <c r="F10" s="491" t="s">
        <v>460</v>
      </c>
      <c r="G10" s="491"/>
      <c r="H10" s="44" t="s">
        <v>149</v>
      </c>
      <c r="I10" s="349" t="s">
        <v>166</v>
      </c>
      <c r="M10" s="262" t="s">
        <v>142</v>
      </c>
      <c r="N10" s="262"/>
      <c r="O10" s="262"/>
    </row>
    <row r="11" spans="1:15" ht="30.75" customHeight="1">
      <c r="A11" s="27"/>
      <c r="B11" s="46" t="s">
        <v>152</v>
      </c>
      <c r="C11" s="470" t="s">
        <v>304</v>
      </c>
      <c r="D11" s="470"/>
      <c r="E11" s="470"/>
      <c r="F11" s="470"/>
      <c r="G11" s="44" t="s">
        <v>153</v>
      </c>
      <c r="H11" s="497" t="s">
        <v>304</v>
      </c>
      <c r="I11" s="498"/>
      <c r="L11" s="265" t="s">
        <v>145</v>
      </c>
      <c r="M11" s="262" t="s">
        <v>146</v>
      </c>
      <c r="N11" s="262"/>
      <c r="O11" s="262"/>
    </row>
    <row r="12" spans="1:15" ht="30.75" customHeight="1">
      <c r="A12" s="27"/>
      <c r="B12" s="46" t="s">
        <v>156</v>
      </c>
      <c r="C12" s="471" t="s">
        <v>150</v>
      </c>
      <c r="D12" s="471"/>
      <c r="E12" s="471"/>
      <c r="F12" s="471"/>
      <c r="G12" s="44" t="s">
        <v>157</v>
      </c>
      <c r="H12" s="472" t="s">
        <v>477</v>
      </c>
      <c r="I12" s="473"/>
      <c r="L12" s="265" t="s">
        <v>150</v>
      </c>
      <c r="M12" s="262" t="s">
        <v>151</v>
      </c>
      <c r="N12" s="262"/>
      <c r="O12" s="262"/>
    </row>
    <row r="13" spans="1:15" ht="30.75" customHeight="1">
      <c r="A13" s="27"/>
      <c r="B13" s="46" t="s">
        <v>159</v>
      </c>
      <c r="C13" s="474" t="s">
        <v>188</v>
      </c>
      <c r="D13" s="474"/>
      <c r="E13" s="474"/>
      <c r="F13" s="474"/>
      <c r="G13" s="474"/>
      <c r="H13" s="474"/>
      <c r="I13" s="475"/>
      <c r="L13" s="265" t="s">
        <v>154</v>
      </c>
      <c r="M13" s="262" t="s">
        <v>155</v>
      </c>
      <c r="N13" s="262"/>
      <c r="O13" s="262"/>
    </row>
    <row r="14" spans="1:15" ht="30.75" customHeight="1">
      <c r="A14" s="27"/>
      <c r="B14" s="46" t="s">
        <v>160</v>
      </c>
      <c r="C14" s="488" t="s">
        <v>304</v>
      </c>
      <c r="D14" s="488"/>
      <c r="E14" s="488"/>
      <c r="F14" s="488"/>
      <c r="G14" s="488"/>
      <c r="H14" s="488"/>
      <c r="I14" s="489"/>
      <c r="L14" s="266" t="s">
        <v>158</v>
      </c>
      <c r="M14" s="262"/>
      <c r="N14" s="262"/>
      <c r="O14" s="262"/>
    </row>
    <row r="15" spans="1:15" ht="30.75" customHeight="1">
      <c r="A15" s="27"/>
      <c r="B15" s="46" t="s">
        <v>162</v>
      </c>
      <c r="C15" s="490" t="s">
        <v>240</v>
      </c>
      <c r="D15" s="490"/>
      <c r="E15" s="490"/>
      <c r="F15" s="490"/>
      <c r="G15" s="44" t="s">
        <v>163</v>
      </c>
      <c r="H15" s="491" t="s">
        <v>179</v>
      </c>
      <c r="I15" s="492"/>
      <c r="L15" s="266"/>
      <c r="M15" s="262"/>
      <c r="N15" s="262"/>
      <c r="O15" s="262"/>
    </row>
    <row r="16" spans="1:15" ht="30.75" customHeight="1">
      <c r="A16" s="27"/>
      <c r="B16" s="46" t="s">
        <v>167</v>
      </c>
      <c r="C16" s="508" t="s">
        <v>430</v>
      </c>
      <c r="D16" s="508"/>
      <c r="E16" s="508"/>
      <c r="F16" s="508"/>
      <c r="G16" s="44" t="s">
        <v>168</v>
      </c>
      <c r="H16" s="491" t="s">
        <v>155</v>
      </c>
      <c r="I16" s="492"/>
      <c r="L16" s="266"/>
      <c r="M16" s="262" t="s">
        <v>161</v>
      </c>
      <c r="N16" s="262"/>
      <c r="O16" s="262"/>
    </row>
    <row r="17" spans="1:15" ht="40.5" customHeight="1">
      <c r="A17" s="27"/>
      <c r="B17" s="46" t="s">
        <v>170</v>
      </c>
      <c r="C17" s="509" t="s">
        <v>495</v>
      </c>
      <c r="D17" s="510"/>
      <c r="E17" s="510"/>
      <c r="F17" s="510"/>
      <c r="G17" s="510"/>
      <c r="H17" s="510"/>
      <c r="I17" s="511"/>
      <c r="L17" s="266" t="s">
        <v>165</v>
      </c>
      <c r="M17" s="262" t="s">
        <v>166</v>
      </c>
      <c r="N17" s="262"/>
      <c r="O17" s="262"/>
    </row>
    <row r="18" spans="1:15" ht="30.75" customHeight="1">
      <c r="A18" s="27"/>
      <c r="B18" s="46" t="s">
        <v>173</v>
      </c>
      <c r="C18" s="494" t="s">
        <v>238</v>
      </c>
      <c r="D18" s="495"/>
      <c r="E18" s="495"/>
      <c r="F18" s="495"/>
      <c r="G18" s="495"/>
      <c r="H18" s="495"/>
      <c r="I18" s="496"/>
      <c r="L18" s="266" t="s">
        <v>169</v>
      </c>
      <c r="M18" s="262"/>
      <c r="N18" s="262"/>
      <c r="O18" s="262"/>
    </row>
    <row r="19" spans="1:15" ht="30.75" customHeight="1">
      <c r="A19" s="27"/>
      <c r="B19" s="46" t="s">
        <v>176</v>
      </c>
      <c r="C19" s="499" t="s">
        <v>417</v>
      </c>
      <c r="D19" s="500"/>
      <c r="E19" s="500"/>
      <c r="F19" s="500"/>
      <c r="G19" s="500"/>
      <c r="H19" s="500"/>
      <c r="I19" s="501"/>
      <c r="L19" s="266" t="s">
        <v>171</v>
      </c>
      <c r="M19" s="262" t="s">
        <v>172</v>
      </c>
      <c r="N19" s="262"/>
      <c r="O19" s="262"/>
    </row>
    <row r="20" spans="1:15" ht="30.75" customHeight="1">
      <c r="A20" s="27"/>
      <c r="B20" s="46" t="s">
        <v>178</v>
      </c>
      <c r="C20" s="502" t="s">
        <v>308</v>
      </c>
      <c r="D20" s="502"/>
      <c r="E20" s="502"/>
      <c r="F20" s="502"/>
      <c r="G20" s="502"/>
      <c r="H20" s="502"/>
      <c r="I20" s="503"/>
      <c r="L20" s="266" t="s">
        <v>174</v>
      </c>
      <c r="M20" s="262" t="s">
        <v>175</v>
      </c>
      <c r="N20" s="262"/>
      <c r="O20" s="262"/>
    </row>
    <row r="21" spans="1:15" ht="27.75" customHeight="1">
      <c r="A21" s="27"/>
      <c r="B21" s="530" t="s">
        <v>181</v>
      </c>
      <c r="C21" s="531" t="s">
        <v>182</v>
      </c>
      <c r="D21" s="531"/>
      <c r="E21" s="531"/>
      <c r="F21" s="532" t="s">
        <v>183</v>
      </c>
      <c r="G21" s="532"/>
      <c r="H21" s="532"/>
      <c r="I21" s="533"/>
      <c r="L21" s="266"/>
      <c r="M21" s="262" t="s">
        <v>406</v>
      </c>
      <c r="N21" s="262"/>
      <c r="O21" s="262"/>
    </row>
    <row r="22" spans="1:15" ht="27" customHeight="1">
      <c r="A22" s="27"/>
      <c r="B22" s="530"/>
      <c r="C22" s="534" t="s">
        <v>418</v>
      </c>
      <c r="D22" s="535"/>
      <c r="E22" s="535"/>
      <c r="F22" s="490" t="s">
        <v>419</v>
      </c>
      <c r="G22" s="536"/>
      <c r="H22" s="536"/>
      <c r="I22" s="537"/>
      <c r="L22" s="266" t="s">
        <v>179</v>
      </c>
      <c r="M22" s="262" t="s">
        <v>180</v>
      </c>
      <c r="N22" s="262"/>
      <c r="O22" s="262"/>
    </row>
    <row r="23" spans="1:15" ht="39.75" customHeight="1">
      <c r="A23" s="27"/>
      <c r="B23" s="46" t="s">
        <v>187</v>
      </c>
      <c r="C23" s="491" t="s">
        <v>239</v>
      </c>
      <c r="D23" s="491"/>
      <c r="E23" s="491"/>
      <c r="F23" s="491" t="s">
        <v>239</v>
      </c>
      <c r="G23" s="491"/>
      <c r="H23" s="491"/>
      <c r="I23" s="492"/>
      <c r="L23" s="266" t="s">
        <v>164</v>
      </c>
      <c r="M23" s="262" t="s">
        <v>407</v>
      </c>
      <c r="N23" s="262"/>
      <c r="O23" s="262"/>
    </row>
    <row r="24" spans="1:15" ht="48.75" customHeight="1">
      <c r="A24" s="27"/>
      <c r="B24" s="46" t="s">
        <v>189</v>
      </c>
      <c r="C24" s="504" t="s">
        <v>235</v>
      </c>
      <c r="D24" s="505"/>
      <c r="E24" s="506"/>
      <c r="F24" s="504" t="s">
        <v>235</v>
      </c>
      <c r="G24" s="505"/>
      <c r="H24" s="505"/>
      <c r="I24" s="507"/>
      <c r="L24" s="266" t="s">
        <v>185</v>
      </c>
      <c r="M24" s="262" t="s">
        <v>186</v>
      </c>
      <c r="N24" s="262"/>
      <c r="O24" s="262"/>
    </row>
    <row r="25" spans="1:15" ht="29.25" customHeight="1">
      <c r="A25" s="27"/>
      <c r="B25" s="46" t="s">
        <v>191</v>
      </c>
      <c r="C25" s="512">
        <v>43466</v>
      </c>
      <c r="D25" s="513"/>
      <c r="E25" s="514"/>
      <c r="F25" s="44" t="s">
        <v>192</v>
      </c>
      <c r="G25" s="467">
        <v>1426</v>
      </c>
      <c r="H25" s="468"/>
      <c r="I25" s="469"/>
      <c r="J25" s="31"/>
      <c r="K25" s="391"/>
      <c r="L25" s="266"/>
      <c r="M25" s="262" t="s">
        <v>188</v>
      </c>
      <c r="N25" s="277"/>
      <c r="O25" s="262"/>
    </row>
    <row r="26" spans="1:15" ht="27" customHeight="1">
      <c r="A26" s="27"/>
      <c r="B26" s="46" t="s">
        <v>193</v>
      </c>
      <c r="C26" s="512">
        <v>43800</v>
      </c>
      <c r="D26" s="513"/>
      <c r="E26" s="514"/>
      <c r="F26" s="44" t="s">
        <v>194</v>
      </c>
      <c r="G26" s="467">
        <v>800</v>
      </c>
      <c r="H26" s="468"/>
      <c r="I26" s="469"/>
      <c r="J26" s="31"/>
      <c r="K26" s="391"/>
      <c r="L26" s="266"/>
      <c r="M26" s="262" t="s">
        <v>190</v>
      </c>
      <c r="N26" s="276"/>
      <c r="O26" s="262"/>
    </row>
    <row r="27" spans="1:15" ht="84" customHeight="1">
      <c r="A27" s="27"/>
      <c r="B27" s="46" t="s">
        <v>195</v>
      </c>
      <c r="C27" s="524" t="s">
        <v>171</v>
      </c>
      <c r="D27" s="525"/>
      <c r="E27" s="526"/>
      <c r="F27" s="177" t="s">
        <v>196</v>
      </c>
      <c r="G27" s="527" t="s">
        <v>431</v>
      </c>
      <c r="H27" s="528"/>
      <c r="I27" s="529"/>
      <c r="J27" s="31"/>
      <c r="K27" s="391"/>
      <c r="L27" s="266"/>
      <c r="M27" s="262"/>
      <c r="N27" s="276"/>
      <c r="O27" s="262"/>
    </row>
    <row r="28" spans="1:9" ht="30" customHeight="1">
      <c r="A28" s="27"/>
      <c r="B28" s="541" t="s">
        <v>197</v>
      </c>
      <c r="C28" s="542"/>
      <c r="D28" s="542"/>
      <c r="E28" s="542"/>
      <c r="F28" s="542"/>
      <c r="G28" s="542"/>
      <c r="H28" s="542"/>
      <c r="I28" s="543"/>
    </row>
    <row r="29" spans="1:9" ht="56.25" customHeight="1">
      <c r="A29" s="27"/>
      <c r="B29" s="60" t="s">
        <v>198</v>
      </c>
      <c r="C29" s="348" t="s">
        <v>199</v>
      </c>
      <c r="D29" s="348" t="s">
        <v>200</v>
      </c>
      <c r="E29" s="348" t="s">
        <v>201</v>
      </c>
      <c r="F29" s="348" t="s">
        <v>202</v>
      </c>
      <c r="G29" s="62" t="s">
        <v>203</v>
      </c>
      <c r="H29" s="62" t="s">
        <v>204</v>
      </c>
      <c r="I29" s="63" t="s">
        <v>205</v>
      </c>
    </row>
    <row r="30" spans="1:9" ht="19.5" customHeight="1">
      <c r="A30" s="27"/>
      <c r="B30" s="64" t="s">
        <v>206</v>
      </c>
      <c r="C30" s="518">
        <v>70</v>
      </c>
      <c r="D30" s="518">
        <f>+C30</f>
        <v>70</v>
      </c>
      <c r="E30" s="521">
        <v>200</v>
      </c>
      <c r="F30" s="518">
        <f>+E30</f>
        <v>200</v>
      </c>
      <c r="G30" s="538">
        <f>+C30/E30</f>
        <v>0.35</v>
      </c>
      <c r="H30" s="538">
        <f>+D30/$F$41</f>
        <v>0.0875</v>
      </c>
      <c r="I30" s="515">
        <f>+H30/$G$26</f>
        <v>0.00010937499999999999</v>
      </c>
    </row>
    <row r="31" spans="1:9" ht="19.5" customHeight="1">
      <c r="A31" s="27"/>
      <c r="B31" s="64" t="s">
        <v>207</v>
      </c>
      <c r="C31" s="519"/>
      <c r="D31" s="519">
        <f>+C31+D30</f>
        <v>70</v>
      </c>
      <c r="E31" s="522"/>
      <c r="F31" s="519">
        <f>+E31+F30</f>
        <v>200</v>
      </c>
      <c r="G31" s="539" t="e">
        <f aca="true" t="shared" si="0" ref="G31:G41">+C31/E31</f>
        <v>#DIV/0!</v>
      </c>
      <c r="H31" s="539">
        <f aca="true" t="shared" si="1" ref="H31:H41">+D31/$F$41</f>
        <v>0.0875</v>
      </c>
      <c r="I31" s="516">
        <f aca="true" t="shared" si="2" ref="I31:I41">+H31/$G$26</f>
        <v>0.00010937499999999999</v>
      </c>
    </row>
    <row r="32" spans="1:9" ht="19.5" customHeight="1">
      <c r="A32" s="27"/>
      <c r="B32" s="64" t="s">
        <v>208</v>
      </c>
      <c r="C32" s="520"/>
      <c r="D32" s="520">
        <f aca="true" t="shared" si="3" ref="D32:D41">+C32+D31</f>
        <v>70</v>
      </c>
      <c r="E32" s="523"/>
      <c r="F32" s="520">
        <f aca="true" t="shared" si="4" ref="F32:F41">+E32+F31</f>
        <v>200</v>
      </c>
      <c r="G32" s="540" t="e">
        <f t="shared" si="0"/>
        <v>#DIV/0!</v>
      </c>
      <c r="H32" s="540">
        <f t="shared" si="1"/>
        <v>0.0875</v>
      </c>
      <c r="I32" s="517">
        <f t="shared" si="2"/>
        <v>0.00010937499999999999</v>
      </c>
    </row>
    <row r="33" spans="1:9" ht="19.5" customHeight="1">
      <c r="A33" s="27"/>
      <c r="B33" s="64" t="s">
        <v>209</v>
      </c>
      <c r="C33" s="518"/>
      <c r="D33" s="518">
        <f t="shared" si="3"/>
        <v>70</v>
      </c>
      <c r="E33" s="521">
        <v>200</v>
      </c>
      <c r="F33" s="518">
        <f t="shared" si="4"/>
        <v>400</v>
      </c>
      <c r="G33" s="538">
        <f t="shared" si="0"/>
        <v>0</v>
      </c>
      <c r="H33" s="538">
        <f t="shared" si="1"/>
        <v>0.0875</v>
      </c>
      <c r="I33" s="515">
        <f t="shared" si="2"/>
        <v>0.00010937499999999999</v>
      </c>
    </row>
    <row r="34" spans="1:9" ht="19.5" customHeight="1">
      <c r="A34" s="27"/>
      <c r="B34" s="64" t="s">
        <v>210</v>
      </c>
      <c r="C34" s="519"/>
      <c r="D34" s="519">
        <f t="shared" si="3"/>
        <v>70</v>
      </c>
      <c r="E34" s="522"/>
      <c r="F34" s="519">
        <f t="shared" si="4"/>
        <v>400</v>
      </c>
      <c r="G34" s="539" t="e">
        <f t="shared" si="0"/>
        <v>#DIV/0!</v>
      </c>
      <c r="H34" s="539">
        <f t="shared" si="1"/>
        <v>0.0875</v>
      </c>
      <c r="I34" s="516">
        <f t="shared" si="2"/>
        <v>0.00010937499999999999</v>
      </c>
    </row>
    <row r="35" spans="1:9" ht="19.5" customHeight="1">
      <c r="A35" s="27"/>
      <c r="B35" s="64" t="s">
        <v>211</v>
      </c>
      <c r="C35" s="520"/>
      <c r="D35" s="520">
        <f t="shared" si="3"/>
        <v>70</v>
      </c>
      <c r="E35" s="523"/>
      <c r="F35" s="520">
        <f t="shared" si="4"/>
        <v>400</v>
      </c>
      <c r="G35" s="540" t="e">
        <f t="shared" si="0"/>
        <v>#DIV/0!</v>
      </c>
      <c r="H35" s="540">
        <f t="shared" si="1"/>
        <v>0.0875</v>
      </c>
      <c r="I35" s="517">
        <f t="shared" si="2"/>
        <v>0.00010937499999999999</v>
      </c>
    </row>
    <row r="36" spans="1:9" ht="19.5" customHeight="1">
      <c r="A36" s="27"/>
      <c r="B36" s="64" t="s">
        <v>212</v>
      </c>
      <c r="C36" s="518"/>
      <c r="D36" s="518">
        <f t="shared" si="3"/>
        <v>70</v>
      </c>
      <c r="E36" s="521">
        <v>200</v>
      </c>
      <c r="F36" s="518">
        <f t="shared" si="4"/>
        <v>600</v>
      </c>
      <c r="G36" s="538">
        <f t="shared" si="0"/>
        <v>0</v>
      </c>
      <c r="H36" s="538">
        <f t="shared" si="1"/>
        <v>0.0875</v>
      </c>
      <c r="I36" s="515">
        <f t="shared" si="2"/>
        <v>0.00010937499999999999</v>
      </c>
    </row>
    <row r="37" spans="1:9" ht="19.5" customHeight="1">
      <c r="A37" s="27"/>
      <c r="B37" s="64" t="s">
        <v>213</v>
      </c>
      <c r="C37" s="519"/>
      <c r="D37" s="519">
        <f t="shared" si="3"/>
        <v>70</v>
      </c>
      <c r="E37" s="522"/>
      <c r="F37" s="519">
        <f t="shared" si="4"/>
        <v>600</v>
      </c>
      <c r="G37" s="539" t="e">
        <f t="shared" si="0"/>
        <v>#DIV/0!</v>
      </c>
      <c r="H37" s="539">
        <f t="shared" si="1"/>
        <v>0.0875</v>
      </c>
      <c r="I37" s="516">
        <f t="shared" si="2"/>
        <v>0.00010937499999999999</v>
      </c>
    </row>
    <row r="38" spans="1:9" ht="19.5" customHeight="1">
      <c r="A38" s="27"/>
      <c r="B38" s="64" t="s">
        <v>214</v>
      </c>
      <c r="C38" s="520"/>
      <c r="D38" s="520">
        <f t="shared" si="3"/>
        <v>70</v>
      </c>
      <c r="E38" s="523"/>
      <c r="F38" s="520">
        <f t="shared" si="4"/>
        <v>600</v>
      </c>
      <c r="G38" s="540" t="e">
        <f t="shared" si="0"/>
        <v>#DIV/0!</v>
      </c>
      <c r="H38" s="540">
        <f t="shared" si="1"/>
        <v>0.0875</v>
      </c>
      <c r="I38" s="517">
        <f t="shared" si="2"/>
        <v>0.00010937499999999999</v>
      </c>
    </row>
    <row r="39" spans="1:9" ht="19.5" customHeight="1">
      <c r="A39" s="27"/>
      <c r="B39" s="64" t="s">
        <v>215</v>
      </c>
      <c r="C39" s="518"/>
      <c r="D39" s="518">
        <f>+C39+D38</f>
        <v>70</v>
      </c>
      <c r="E39" s="521">
        <v>200</v>
      </c>
      <c r="F39" s="518">
        <f t="shared" si="4"/>
        <v>800</v>
      </c>
      <c r="G39" s="538">
        <f t="shared" si="0"/>
        <v>0</v>
      </c>
      <c r="H39" s="538">
        <f t="shared" si="1"/>
        <v>0.0875</v>
      </c>
      <c r="I39" s="515">
        <f t="shared" si="2"/>
        <v>0.00010937499999999999</v>
      </c>
    </row>
    <row r="40" spans="1:9" ht="19.5" customHeight="1">
      <c r="A40" s="27"/>
      <c r="B40" s="64" t="s">
        <v>216</v>
      </c>
      <c r="C40" s="519"/>
      <c r="D40" s="519">
        <f t="shared" si="3"/>
        <v>70</v>
      </c>
      <c r="E40" s="522"/>
      <c r="F40" s="519">
        <f t="shared" si="4"/>
        <v>800</v>
      </c>
      <c r="G40" s="539" t="e">
        <f t="shared" si="0"/>
        <v>#DIV/0!</v>
      </c>
      <c r="H40" s="539">
        <f t="shared" si="1"/>
        <v>0.0875</v>
      </c>
      <c r="I40" s="516">
        <f t="shared" si="2"/>
        <v>0.00010937499999999999</v>
      </c>
    </row>
    <row r="41" spans="1:9" ht="19.5" customHeight="1">
      <c r="A41" s="27"/>
      <c r="B41" s="64" t="s">
        <v>217</v>
      </c>
      <c r="C41" s="520"/>
      <c r="D41" s="520">
        <f t="shared" si="3"/>
        <v>70</v>
      </c>
      <c r="E41" s="523"/>
      <c r="F41" s="520">
        <f t="shared" si="4"/>
        <v>800</v>
      </c>
      <c r="G41" s="540" t="e">
        <f t="shared" si="0"/>
        <v>#DIV/0!</v>
      </c>
      <c r="H41" s="540">
        <f t="shared" si="1"/>
        <v>0.0875</v>
      </c>
      <c r="I41" s="517">
        <f t="shared" si="2"/>
        <v>0.00010937499999999999</v>
      </c>
    </row>
    <row r="42" spans="1:9" ht="108.75" customHeight="1">
      <c r="A42" s="27"/>
      <c r="B42" s="350" t="s">
        <v>218</v>
      </c>
      <c r="C42" s="546" t="s">
        <v>514</v>
      </c>
      <c r="D42" s="546"/>
      <c r="E42" s="546"/>
      <c r="F42" s="546"/>
      <c r="G42" s="546"/>
      <c r="H42" s="546"/>
      <c r="I42" s="547"/>
    </row>
    <row r="43" spans="1:9" ht="29.25" customHeight="1">
      <c r="A43" s="27"/>
      <c r="B43" s="483" t="s">
        <v>219</v>
      </c>
      <c r="C43" s="484"/>
      <c r="D43" s="484"/>
      <c r="E43" s="484"/>
      <c r="F43" s="484"/>
      <c r="G43" s="484"/>
      <c r="H43" s="484"/>
      <c r="I43" s="485"/>
    </row>
    <row r="44" spans="1:9" ht="45.75" customHeight="1">
      <c r="A44" s="27"/>
      <c r="B44" s="564"/>
      <c r="C44" s="565"/>
      <c r="D44" s="565"/>
      <c r="E44" s="565"/>
      <c r="F44" s="565"/>
      <c r="G44" s="565"/>
      <c r="H44" s="565"/>
      <c r="I44" s="566"/>
    </row>
    <row r="45" spans="1:9" ht="45.75" customHeight="1">
      <c r="A45" s="27"/>
      <c r="B45" s="564"/>
      <c r="C45" s="565"/>
      <c r="D45" s="565"/>
      <c r="E45" s="565"/>
      <c r="F45" s="565"/>
      <c r="G45" s="565"/>
      <c r="H45" s="565"/>
      <c r="I45" s="566"/>
    </row>
    <row r="46" spans="1:9" ht="45.75" customHeight="1">
      <c r="A46" s="27"/>
      <c r="B46" s="564"/>
      <c r="C46" s="565"/>
      <c r="D46" s="565"/>
      <c r="E46" s="565"/>
      <c r="F46" s="565"/>
      <c r="G46" s="565"/>
      <c r="H46" s="565"/>
      <c r="I46" s="566"/>
    </row>
    <row r="47" spans="1:9" ht="45.75" customHeight="1">
      <c r="A47" s="27"/>
      <c r="B47" s="564"/>
      <c r="C47" s="565"/>
      <c r="D47" s="565"/>
      <c r="E47" s="565"/>
      <c r="F47" s="565"/>
      <c r="G47" s="565"/>
      <c r="H47" s="565"/>
      <c r="I47" s="566"/>
    </row>
    <row r="48" spans="1:9" ht="45.75" customHeight="1">
      <c r="A48" s="27"/>
      <c r="B48" s="564"/>
      <c r="C48" s="565"/>
      <c r="D48" s="565"/>
      <c r="E48" s="565"/>
      <c r="F48" s="565"/>
      <c r="G48" s="565"/>
      <c r="H48" s="565"/>
      <c r="I48" s="566"/>
    </row>
    <row r="49" spans="1:9" ht="103.5" customHeight="1">
      <c r="A49" s="27"/>
      <c r="B49" s="46" t="s">
        <v>220</v>
      </c>
      <c r="C49" s="546" t="s">
        <v>514</v>
      </c>
      <c r="D49" s="546"/>
      <c r="E49" s="546"/>
      <c r="F49" s="546"/>
      <c r="G49" s="546"/>
      <c r="H49" s="546"/>
      <c r="I49" s="547"/>
    </row>
    <row r="50" spans="1:9" ht="30" customHeight="1">
      <c r="A50" s="27"/>
      <c r="B50" s="46" t="s">
        <v>221</v>
      </c>
      <c r="C50" s="554" t="s">
        <v>235</v>
      </c>
      <c r="D50" s="554"/>
      <c r="E50" s="554"/>
      <c r="F50" s="554"/>
      <c r="G50" s="554"/>
      <c r="H50" s="554"/>
      <c r="I50" s="555"/>
    </row>
    <row r="51" spans="1:9" ht="46.5" customHeight="1">
      <c r="A51" s="27"/>
      <c r="B51" s="351" t="s">
        <v>222</v>
      </c>
      <c r="C51" s="554" t="s">
        <v>415</v>
      </c>
      <c r="D51" s="554"/>
      <c r="E51" s="554"/>
      <c r="F51" s="554"/>
      <c r="G51" s="554"/>
      <c r="H51" s="554"/>
      <c r="I51" s="555"/>
    </row>
    <row r="52" spans="1:9" ht="29.25" customHeight="1">
      <c r="A52" s="27"/>
      <c r="B52" s="483" t="s">
        <v>223</v>
      </c>
      <c r="C52" s="484"/>
      <c r="D52" s="484"/>
      <c r="E52" s="484"/>
      <c r="F52" s="484"/>
      <c r="G52" s="484"/>
      <c r="H52" s="484"/>
      <c r="I52" s="485"/>
    </row>
    <row r="53" spans="1:9" ht="33" customHeight="1">
      <c r="A53" s="27"/>
      <c r="B53" s="560" t="s">
        <v>224</v>
      </c>
      <c r="C53" s="346" t="s">
        <v>225</v>
      </c>
      <c r="D53" s="556" t="s">
        <v>226</v>
      </c>
      <c r="E53" s="556"/>
      <c r="F53" s="556"/>
      <c r="G53" s="556" t="s">
        <v>227</v>
      </c>
      <c r="H53" s="556"/>
      <c r="I53" s="557"/>
    </row>
    <row r="54" spans="1:9" ht="21.75" customHeight="1">
      <c r="A54" s="27"/>
      <c r="B54" s="560"/>
      <c r="C54" s="274"/>
      <c r="D54" s="561"/>
      <c r="E54" s="561"/>
      <c r="F54" s="561"/>
      <c r="G54" s="561"/>
      <c r="H54" s="561"/>
      <c r="I54" s="562"/>
    </row>
    <row r="55" spans="1:9" ht="31.5" customHeight="1">
      <c r="A55" s="27"/>
      <c r="B55" s="351" t="s">
        <v>228</v>
      </c>
      <c r="C55" s="544" t="s">
        <v>462</v>
      </c>
      <c r="D55" s="544"/>
      <c r="E55" s="559" t="s">
        <v>229</v>
      </c>
      <c r="F55" s="559"/>
      <c r="G55" s="544" t="s">
        <v>462</v>
      </c>
      <c r="H55" s="544"/>
      <c r="I55" s="545"/>
    </row>
    <row r="56" spans="1:9" ht="31.5" customHeight="1">
      <c r="A56" s="27"/>
      <c r="B56" s="351" t="s">
        <v>230</v>
      </c>
      <c r="C56" s="544" t="s">
        <v>461</v>
      </c>
      <c r="D56" s="544"/>
      <c r="E56" s="558" t="s">
        <v>231</v>
      </c>
      <c r="F56" s="558"/>
      <c r="G56" s="544" t="s">
        <v>424</v>
      </c>
      <c r="H56" s="544"/>
      <c r="I56" s="545"/>
    </row>
    <row r="57" spans="1:9" ht="31.5" customHeight="1">
      <c r="A57" s="27"/>
      <c r="B57" s="351" t="s">
        <v>232</v>
      </c>
      <c r="C57" s="548"/>
      <c r="D57" s="548"/>
      <c r="E57" s="549" t="s">
        <v>233</v>
      </c>
      <c r="F57" s="549"/>
      <c r="G57" s="548"/>
      <c r="H57" s="548"/>
      <c r="I57" s="551"/>
    </row>
    <row r="58" spans="1:9" ht="31.5" customHeight="1" thickBot="1">
      <c r="A58" s="27"/>
      <c r="B58" s="352" t="s">
        <v>234</v>
      </c>
      <c r="C58" s="552"/>
      <c r="D58" s="552"/>
      <c r="E58" s="550"/>
      <c r="F58" s="550"/>
      <c r="G58" s="552"/>
      <c r="H58" s="552"/>
      <c r="I58" s="553"/>
    </row>
    <row r="59" spans="1:9" ht="15" hidden="1">
      <c r="A59" s="27"/>
      <c r="B59" s="80"/>
      <c r="C59" s="80"/>
      <c r="D59" s="1"/>
      <c r="E59" s="1"/>
      <c r="F59" s="1"/>
      <c r="G59" s="1"/>
      <c r="H59" s="1"/>
      <c r="I59" s="81"/>
    </row>
    <row r="60" spans="1:9" ht="12.75" hidden="1">
      <c r="A60" s="27"/>
      <c r="B60" s="83"/>
      <c r="C60" s="84"/>
      <c r="D60" s="84"/>
      <c r="E60" s="85"/>
      <c r="F60" s="85"/>
      <c r="G60" s="86"/>
      <c r="H60" s="87"/>
      <c r="I60" s="84"/>
    </row>
    <row r="61" spans="1:9" ht="12.75" hidden="1">
      <c r="A61" s="27"/>
      <c r="B61" s="83"/>
      <c r="C61" s="84"/>
      <c r="D61" s="84"/>
      <c r="E61" s="85"/>
      <c r="F61" s="85"/>
      <c r="G61" s="86"/>
      <c r="H61" s="87"/>
      <c r="I61" s="84"/>
    </row>
    <row r="62" spans="1:9" ht="12.75" hidden="1">
      <c r="A62" s="27"/>
      <c r="B62" s="83"/>
      <c r="C62" s="84"/>
      <c r="D62" s="84"/>
      <c r="E62" s="85"/>
      <c r="F62" s="85"/>
      <c r="G62" s="86"/>
      <c r="H62" s="87"/>
      <c r="I62" s="84"/>
    </row>
    <row r="63" spans="1:9" ht="12.75" hidden="1">
      <c r="A63" s="27"/>
      <c r="B63" s="83"/>
      <c r="C63" s="84"/>
      <c r="D63" s="84"/>
      <c r="E63" s="85"/>
      <c r="F63" s="85"/>
      <c r="G63" s="86"/>
      <c r="H63" s="87"/>
      <c r="I63" s="84"/>
    </row>
    <row r="64" spans="1:9" ht="12.75" hidden="1">
      <c r="A64" s="27"/>
      <c r="B64" s="83"/>
      <c r="C64" s="84"/>
      <c r="D64" s="84"/>
      <c r="E64" s="85"/>
      <c r="F64" s="85"/>
      <c r="G64" s="86"/>
      <c r="H64" s="87"/>
      <c r="I64" s="84"/>
    </row>
    <row r="65" spans="1:9" ht="12.75" hidden="1">
      <c r="A65" s="27"/>
      <c r="B65" s="83"/>
      <c r="C65" s="84"/>
      <c r="D65" s="84"/>
      <c r="E65" s="85"/>
      <c r="F65" s="85"/>
      <c r="G65" s="86"/>
      <c r="H65" s="87"/>
      <c r="I65" s="84"/>
    </row>
    <row r="66" spans="1:9" ht="12.75" hidden="1">
      <c r="A66" s="27"/>
      <c r="B66" s="83"/>
      <c r="C66" s="84"/>
      <c r="D66" s="84"/>
      <c r="E66" s="85"/>
      <c r="F66" s="85"/>
      <c r="G66" s="86"/>
      <c r="H66" s="87"/>
      <c r="I66" s="84"/>
    </row>
    <row r="67" spans="1:9" ht="12.75" hidden="1">
      <c r="A67" s="27"/>
      <c r="B67" s="83"/>
      <c r="C67" s="84"/>
      <c r="D67" s="84"/>
      <c r="E67" s="85"/>
      <c r="F67" s="85"/>
      <c r="G67" s="86"/>
      <c r="H67" s="87"/>
      <c r="I67" s="84"/>
    </row>
  </sheetData>
  <sheetProtection/>
  <mergeCells count="93">
    <mergeCell ref="G5:I5"/>
    <mergeCell ref="B43:I43"/>
    <mergeCell ref="B44:I48"/>
    <mergeCell ref="C49:I49"/>
    <mergeCell ref="D33:D35"/>
    <mergeCell ref="E36:E38"/>
    <mergeCell ref="G36:G38"/>
    <mergeCell ref="H36:H38"/>
    <mergeCell ref="I36:I38"/>
    <mergeCell ref="C39:C41"/>
    <mergeCell ref="G55:I55"/>
    <mergeCell ref="C51:I51"/>
    <mergeCell ref="B52:I52"/>
    <mergeCell ref="B53:B54"/>
    <mergeCell ref="D39:D41"/>
    <mergeCell ref="C55:D55"/>
    <mergeCell ref="D54:F54"/>
    <mergeCell ref="G54:I54"/>
    <mergeCell ref="C57:D57"/>
    <mergeCell ref="E57:F58"/>
    <mergeCell ref="G57:I58"/>
    <mergeCell ref="C58:D58"/>
    <mergeCell ref="C50:I50"/>
    <mergeCell ref="D53:F53"/>
    <mergeCell ref="G53:I53"/>
    <mergeCell ref="C56:D56"/>
    <mergeCell ref="E56:F56"/>
    <mergeCell ref="E55:F55"/>
    <mergeCell ref="G56:I56"/>
    <mergeCell ref="F39:F41"/>
    <mergeCell ref="F36:F38"/>
    <mergeCell ref="H39:H41"/>
    <mergeCell ref="I39:I41"/>
    <mergeCell ref="C36:C38"/>
    <mergeCell ref="D36:D38"/>
    <mergeCell ref="G39:G41"/>
    <mergeCell ref="C42:I42"/>
    <mergeCell ref="E39:E41"/>
    <mergeCell ref="E33:E35"/>
    <mergeCell ref="H33:H35"/>
    <mergeCell ref="C33:C35"/>
    <mergeCell ref="B28:I28"/>
    <mergeCell ref="F33:F35"/>
    <mergeCell ref="G33:G35"/>
    <mergeCell ref="I33:I35"/>
    <mergeCell ref="G30:G32"/>
    <mergeCell ref="H30:H32"/>
    <mergeCell ref="B21:B22"/>
    <mergeCell ref="C21:E21"/>
    <mergeCell ref="F21:I21"/>
    <mergeCell ref="C22:E22"/>
    <mergeCell ref="F22:I22"/>
    <mergeCell ref="C23:E23"/>
    <mergeCell ref="F23:I23"/>
    <mergeCell ref="C25:E25"/>
    <mergeCell ref="I30:I32"/>
    <mergeCell ref="C30:C32"/>
    <mergeCell ref="D30:D32"/>
    <mergeCell ref="E30:E32"/>
    <mergeCell ref="F30:F32"/>
    <mergeCell ref="C26:E26"/>
    <mergeCell ref="G26:I26"/>
    <mergeCell ref="C27:E27"/>
    <mergeCell ref="G27:I27"/>
    <mergeCell ref="H11:I11"/>
    <mergeCell ref="C19:I19"/>
    <mergeCell ref="C20:I20"/>
    <mergeCell ref="C24:E24"/>
    <mergeCell ref="F24:I24"/>
    <mergeCell ref="C16:F16"/>
    <mergeCell ref="H16:I16"/>
    <mergeCell ref="C17:I17"/>
    <mergeCell ref="C18:I18"/>
    <mergeCell ref="C2:I2"/>
    <mergeCell ref="C3:I3"/>
    <mergeCell ref="C4:I4"/>
    <mergeCell ref="C14:I14"/>
    <mergeCell ref="C15:F15"/>
    <mergeCell ref="H15:I15"/>
    <mergeCell ref="D9:E9"/>
    <mergeCell ref="D10:E10"/>
    <mergeCell ref="F9:I9"/>
    <mergeCell ref="F10:G10"/>
    <mergeCell ref="G25:I25"/>
    <mergeCell ref="C11:F11"/>
    <mergeCell ref="C12:F12"/>
    <mergeCell ref="H12:I12"/>
    <mergeCell ref="C13:I13"/>
    <mergeCell ref="C5:F5"/>
    <mergeCell ref="B6:I6"/>
    <mergeCell ref="B7:I7"/>
    <mergeCell ref="B8:I8"/>
    <mergeCell ref="B2:B5"/>
  </mergeCells>
  <dataValidations count="7">
    <dataValidation type="list" allowBlank="1" showInputMessage="1" showErrorMessage="1" sqref="C27:E27">
      <formula1>$L$17:$L$20</formula1>
    </dataValidation>
    <dataValidation type="list" allowBlank="1" showInputMessage="1" showErrorMessage="1" sqref="H15:I15">
      <formula1>$L$22:$L$24</formula1>
    </dataValidation>
    <dataValidation type="list" allowBlank="1" showInputMessage="1" showErrorMessage="1" sqref="C10">
      <formula1>$M$16:$M$17</formula1>
    </dataValidation>
    <dataValidation type="list" allowBlank="1" showInputMessage="1" showErrorMessage="1" sqref="C12:F12">
      <formula1>$L$11:$L$14</formula1>
    </dataValidation>
    <dataValidation type="list" allowBlank="1" showInputMessage="1" showErrorMessage="1" sqref="C13:I13">
      <formula1>$M$19:$M$26</formula1>
    </dataValidation>
    <dataValidation type="list" allowBlank="1" showInputMessage="1" showErrorMessage="1" sqref="I10">
      <formula1>$M$16:$M$17</formula1>
    </dataValidation>
    <dataValidation type="list" allowBlank="1" showInputMessage="1" showErrorMessage="1" sqref="H16:I16">
      <formula1>$M$10:$M$13</formula1>
    </dataValidation>
  </dataValidations>
  <printOptions/>
  <pageMargins left="0.7" right="0.7" top="0.75" bottom="0.75" header="0.3" footer="0.3"/>
  <pageSetup horizontalDpi="600" verticalDpi="600" orientation="portrait" scale="50" r:id="rId4"/>
  <drawing r:id="rId3"/>
  <legacyDrawing r:id="rId2"/>
</worksheet>
</file>

<file path=xl/worksheets/sheet4.xml><?xml version="1.0" encoding="utf-8"?>
<worksheet xmlns="http://schemas.openxmlformats.org/spreadsheetml/2006/main" xmlns:r="http://schemas.openxmlformats.org/officeDocument/2006/relationships">
  <sheetPr>
    <tabColor theme="3" tint="-0.4999699890613556"/>
  </sheetPr>
  <dimension ref="A1:N22"/>
  <sheetViews>
    <sheetView zoomScale="55" zoomScaleNormal="55" zoomScalePageLayoutView="0" workbookViewId="0" topLeftCell="A1">
      <selection activeCell="F14" sqref="F14"/>
    </sheetView>
  </sheetViews>
  <sheetFormatPr defaultColWidth="0" defaultRowHeight="15"/>
  <cols>
    <col min="1" max="1" width="1.28515625" style="197" customWidth="1"/>
    <col min="2" max="2" width="17.8515625" style="218" customWidth="1"/>
    <col min="3" max="3" width="34.57421875" style="197" customWidth="1"/>
    <col min="4" max="4" width="26.28125" style="197" customWidth="1"/>
    <col min="5" max="5" width="5.8515625" style="219" customWidth="1"/>
    <col min="6" max="6" width="79.00390625" style="243" customWidth="1"/>
    <col min="7" max="7" width="28.421875" style="197" customWidth="1"/>
    <col min="8" max="8" width="18.140625" style="197" customWidth="1"/>
    <col min="9" max="9" width="16.28125" style="197" customWidth="1"/>
    <col min="10" max="10" width="15.7109375" style="197" customWidth="1"/>
    <col min="11" max="11" width="21.00390625" style="197" customWidth="1"/>
    <col min="12" max="12" width="35.8515625" style="197" customWidth="1"/>
    <col min="13" max="14" width="16.421875" style="197" customWidth="1"/>
    <col min="15" max="19" width="11.421875" style="197" customWidth="1"/>
    <col min="20" max="107" width="0" style="197" hidden="1" customWidth="1"/>
    <col min="108" max="108" width="11.421875" style="197" hidden="1" customWidth="1"/>
    <col min="109" max="197" width="0" style="197" hidden="1" customWidth="1"/>
    <col min="198" max="198" width="1.421875" style="197" hidden="1" customWidth="1"/>
    <col min="199" max="16384" width="0" style="197" hidden="1" customWidth="1"/>
  </cols>
  <sheetData>
    <row r="1" spans="2:10" ht="39" customHeight="1" thickBot="1">
      <c r="B1" s="567"/>
      <c r="C1" s="570" t="s">
        <v>473</v>
      </c>
      <c r="D1" s="571"/>
      <c r="E1" s="571"/>
      <c r="F1" s="571"/>
      <c r="G1" s="571"/>
      <c r="H1" s="571"/>
      <c r="I1" s="571"/>
      <c r="J1" s="572"/>
    </row>
    <row r="2" spans="2:10" ht="39" customHeight="1" thickBot="1">
      <c r="B2" s="568"/>
      <c r="C2" s="573" t="s">
        <v>16</v>
      </c>
      <c r="D2" s="574"/>
      <c r="E2" s="574"/>
      <c r="F2" s="574"/>
      <c r="G2" s="574"/>
      <c r="H2" s="574"/>
      <c r="I2" s="574"/>
      <c r="J2" s="575"/>
    </row>
    <row r="3" spans="2:10" ht="39" customHeight="1" thickBot="1">
      <c r="B3" s="568"/>
      <c r="C3" s="573" t="s">
        <v>313</v>
      </c>
      <c r="D3" s="574"/>
      <c r="E3" s="574"/>
      <c r="F3" s="574"/>
      <c r="G3" s="574"/>
      <c r="H3" s="574"/>
      <c r="I3" s="574"/>
      <c r="J3" s="575"/>
    </row>
    <row r="4" spans="2:10" ht="39" customHeight="1" thickBot="1">
      <c r="B4" s="569"/>
      <c r="C4" s="573" t="s">
        <v>474</v>
      </c>
      <c r="D4" s="574"/>
      <c r="E4" s="574"/>
      <c r="F4" s="574"/>
      <c r="G4" s="574"/>
      <c r="H4" s="576" t="s">
        <v>472</v>
      </c>
      <c r="I4" s="577"/>
      <c r="J4" s="578"/>
    </row>
    <row r="5" spans="2:10" ht="15.75" thickBot="1">
      <c r="B5" s="226"/>
      <c r="C5" s="221"/>
      <c r="D5" s="221"/>
      <c r="E5" s="221"/>
      <c r="F5" s="221"/>
      <c r="G5" s="221"/>
      <c r="H5" s="221"/>
      <c r="I5" s="221"/>
      <c r="J5" s="222"/>
    </row>
    <row r="6" spans="1:10" ht="52.5" customHeight="1" thickBot="1">
      <c r="A6" s="197"/>
      <c r="B6" s="579" t="s">
        <v>316</v>
      </c>
      <c r="C6" s="580"/>
      <c r="D6" s="581" t="s">
        <v>465</v>
      </c>
      <c r="E6" s="582"/>
      <c r="F6" s="583"/>
      <c r="G6" s="221"/>
      <c r="H6" s="221"/>
      <c r="I6" s="221"/>
      <c r="J6" s="222"/>
    </row>
    <row r="7" spans="1:10" ht="52.5" customHeight="1" thickBot="1">
      <c r="A7" s="197"/>
      <c r="B7" s="579" t="s">
        <v>24</v>
      </c>
      <c r="C7" s="580"/>
      <c r="D7" s="581" t="s">
        <v>464</v>
      </c>
      <c r="E7" s="582"/>
      <c r="F7" s="583"/>
      <c r="G7" s="221"/>
      <c r="H7" s="221"/>
      <c r="I7" s="221"/>
      <c r="J7" s="222"/>
    </row>
    <row r="8" spans="1:10" ht="52.5" customHeight="1" thickBot="1">
      <c r="A8" s="197"/>
      <c r="B8" s="579" t="s">
        <v>317</v>
      </c>
      <c r="C8" s="580"/>
      <c r="D8" s="581" t="s">
        <v>463</v>
      </c>
      <c r="E8" s="582"/>
      <c r="F8" s="583"/>
      <c r="G8" s="221"/>
      <c r="H8" s="221"/>
      <c r="I8" s="221"/>
      <c r="J8" s="222"/>
    </row>
    <row r="9" spans="1:10" ht="52.5" customHeight="1" thickBot="1">
      <c r="A9" s="197"/>
      <c r="B9" s="579" t="s">
        <v>318</v>
      </c>
      <c r="C9" s="580"/>
      <c r="D9" s="581" t="s">
        <v>424</v>
      </c>
      <c r="E9" s="582"/>
      <c r="F9" s="583"/>
      <c r="G9" s="221"/>
      <c r="H9" s="221"/>
      <c r="I9" s="221"/>
      <c r="J9" s="222"/>
    </row>
    <row r="10" spans="1:12" ht="84" customHeight="1" thickBot="1">
      <c r="A10" s="197"/>
      <c r="B10" s="579" t="s">
        <v>319</v>
      </c>
      <c r="C10" s="580"/>
      <c r="D10" s="584" t="s">
        <v>414</v>
      </c>
      <c r="E10" s="585"/>
      <c r="F10" s="586"/>
      <c r="G10" s="221"/>
      <c r="H10" s="221"/>
      <c r="I10" s="221"/>
      <c r="J10" s="222"/>
      <c r="L10" s="389"/>
    </row>
    <row r="11" ht="15">
      <c r="L11" s="389"/>
    </row>
    <row r="12" spans="2:12" s="293" customFormat="1" ht="43.5" customHeight="1">
      <c r="B12" s="587" t="s">
        <v>432</v>
      </c>
      <c r="C12" s="587"/>
      <c r="D12" s="587"/>
      <c r="E12" s="587"/>
      <c r="F12" s="587"/>
      <c r="G12" s="587"/>
      <c r="H12" s="587"/>
      <c r="I12" s="588" t="s">
        <v>321</v>
      </c>
      <c r="J12" s="589"/>
      <c r="K12" s="589"/>
      <c r="L12" s="389"/>
    </row>
    <row r="13" spans="2:12" s="294" customFormat="1" ht="43.5" customHeight="1" thickBot="1">
      <c r="B13" s="317" t="s">
        <v>322</v>
      </c>
      <c r="C13" s="317" t="s">
        <v>323</v>
      </c>
      <c r="D13" s="317" t="s">
        <v>324</v>
      </c>
      <c r="E13" s="317" t="s">
        <v>325</v>
      </c>
      <c r="F13" s="317" t="s">
        <v>326</v>
      </c>
      <c r="G13" s="317" t="s">
        <v>327</v>
      </c>
      <c r="H13" s="317" t="s">
        <v>328</v>
      </c>
      <c r="I13" s="318" t="s">
        <v>329</v>
      </c>
      <c r="J13" s="318" t="s">
        <v>330</v>
      </c>
      <c r="K13" s="318" t="s">
        <v>331</v>
      </c>
      <c r="L13" s="390"/>
    </row>
    <row r="14" spans="1:12" s="293" customFormat="1" ht="96" customHeight="1">
      <c r="A14" s="303"/>
      <c r="B14" s="592">
        <v>1</v>
      </c>
      <c r="C14" s="319" t="s">
        <v>435</v>
      </c>
      <c r="D14" s="590" t="s">
        <v>235</v>
      </c>
      <c r="E14" s="304">
        <v>1</v>
      </c>
      <c r="F14" s="320" t="s">
        <v>433</v>
      </c>
      <c r="G14" s="375" t="s">
        <v>235</v>
      </c>
      <c r="H14" s="339">
        <v>43554</v>
      </c>
      <c r="I14" s="321"/>
      <c r="J14" s="322"/>
      <c r="K14" s="307"/>
      <c r="L14" s="389"/>
    </row>
    <row r="15" spans="1:12" s="293" customFormat="1" ht="111" customHeight="1" thickBot="1">
      <c r="A15" s="303"/>
      <c r="B15" s="593"/>
      <c r="C15" s="295" t="s">
        <v>434</v>
      </c>
      <c r="D15" s="591"/>
      <c r="E15" s="281">
        <v>2</v>
      </c>
      <c r="F15" s="296" t="s">
        <v>498</v>
      </c>
      <c r="G15" s="357" t="s">
        <v>235</v>
      </c>
      <c r="H15" s="324">
        <v>43554</v>
      </c>
      <c r="I15" s="297"/>
      <c r="J15" s="298"/>
      <c r="K15" s="308"/>
      <c r="L15" s="389"/>
    </row>
    <row r="16" spans="1:14" s="293" customFormat="1" ht="79.5" customHeight="1">
      <c r="A16" s="303"/>
      <c r="B16" s="592">
        <v>2</v>
      </c>
      <c r="C16" s="319" t="s">
        <v>445</v>
      </c>
      <c r="D16" s="590" t="s">
        <v>235</v>
      </c>
      <c r="E16" s="304">
        <v>1</v>
      </c>
      <c r="F16" s="320" t="s">
        <v>433</v>
      </c>
      <c r="G16" s="375" t="s">
        <v>235</v>
      </c>
      <c r="H16" s="340">
        <v>43646</v>
      </c>
      <c r="I16" s="305"/>
      <c r="J16" s="306"/>
      <c r="K16" s="307"/>
      <c r="L16" s="389"/>
      <c r="N16" s="301"/>
    </row>
    <row r="17" spans="1:14" s="293" customFormat="1" ht="96.75" customHeight="1" thickBot="1">
      <c r="A17" s="303"/>
      <c r="B17" s="593"/>
      <c r="C17" s="295" t="s">
        <v>444</v>
      </c>
      <c r="D17" s="591"/>
      <c r="E17" s="281">
        <v>2</v>
      </c>
      <c r="F17" s="296" t="s">
        <v>498</v>
      </c>
      <c r="G17" s="357" t="s">
        <v>235</v>
      </c>
      <c r="H17" s="325">
        <v>43646</v>
      </c>
      <c r="I17" s="302"/>
      <c r="J17" s="300"/>
      <c r="K17" s="308"/>
      <c r="N17" s="301"/>
    </row>
    <row r="18" spans="1:14" s="293" customFormat="1" ht="80.25" customHeight="1">
      <c r="A18" s="303"/>
      <c r="B18" s="592">
        <v>3</v>
      </c>
      <c r="C18" s="319" t="s">
        <v>442</v>
      </c>
      <c r="D18" s="590" t="s">
        <v>235</v>
      </c>
      <c r="E18" s="304">
        <v>1</v>
      </c>
      <c r="F18" s="320" t="s">
        <v>433</v>
      </c>
      <c r="G18" s="375" t="s">
        <v>235</v>
      </c>
      <c r="H18" s="340">
        <v>43723</v>
      </c>
      <c r="I18" s="305"/>
      <c r="J18" s="306"/>
      <c r="K18" s="307"/>
      <c r="N18" s="301"/>
    </row>
    <row r="19" spans="1:14" s="293" customFormat="1" ht="95.25" customHeight="1" thickBot="1">
      <c r="A19" s="303"/>
      <c r="B19" s="593"/>
      <c r="C19" s="295" t="s">
        <v>443</v>
      </c>
      <c r="D19" s="591"/>
      <c r="E19" s="281">
        <v>2</v>
      </c>
      <c r="F19" s="296" t="s">
        <v>498</v>
      </c>
      <c r="G19" s="357" t="s">
        <v>235</v>
      </c>
      <c r="H19" s="325">
        <v>43723</v>
      </c>
      <c r="I19" s="299"/>
      <c r="J19" s="300"/>
      <c r="K19" s="308"/>
      <c r="N19" s="301"/>
    </row>
    <row r="20" spans="1:11" s="293" customFormat="1" ht="70.5" customHeight="1">
      <c r="A20" s="303"/>
      <c r="B20" s="592">
        <v>4</v>
      </c>
      <c r="C20" s="319" t="s">
        <v>441</v>
      </c>
      <c r="D20" s="590" t="s">
        <v>235</v>
      </c>
      <c r="E20" s="304">
        <v>1</v>
      </c>
      <c r="F20" s="320" t="s">
        <v>433</v>
      </c>
      <c r="G20" s="375" t="s">
        <v>235</v>
      </c>
      <c r="H20" s="340">
        <v>43829</v>
      </c>
      <c r="I20" s="315"/>
      <c r="J20" s="306"/>
      <c r="K20" s="307"/>
    </row>
    <row r="21" spans="1:11" s="293" customFormat="1" ht="93.75" customHeight="1" thickBot="1">
      <c r="A21" s="303"/>
      <c r="B21" s="599"/>
      <c r="C21" s="323" t="s">
        <v>440</v>
      </c>
      <c r="D21" s="594"/>
      <c r="E21" s="311">
        <v>2</v>
      </c>
      <c r="F21" s="316" t="s">
        <v>498</v>
      </c>
      <c r="G21" s="396" t="s">
        <v>235</v>
      </c>
      <c r="H21" s="341">
        <v>43829</v>
      </c>
      <c r="I21" s="326"/>
      <c r="J21" s="309"/>
      <c r="K21" s="310"/>
    </row>
    <row r="22" spans="2:11" s="293" customFormat="1" ht="40.5" customHeight="1">
      <c r="B22" s="595" t="s">
        <v>333</v>
      </c>
      <c r="C22" s="596"/>
      <c r="D22" s="312">
        <f>SUM(D14:D21)</f>
        <v>0</v>
      </c>
      <c r="E22" s="597" t="s">
        <v>333</v>
      </c>
      <c r="F22" s="598"/>
      <c r="G22" s="312">
        <f>SUM(G14:G21)</f>
        <v>0</v>
      </c>
      <c r="H22" s="313"/>
      <c r="I22" s="312">
        <f>SUM(I14:I21)</f>
        <v>0</v>
      </c>
      <c r="J22" s="314"/>
      <c r="K22" s="314"/>
    </row>
  </sheetData>
  <sheetProtection/>
  <mergeCells count="28">
    <mergeCell ref="B18:B19"/>
    <mergeCell ref="D18:D19"/>
    <mergeCell ref="D20:D21"/>
    <mergeCell ref="B22:C22"/>
    <mergeCell ref="E22:F22"/>
    <mergeCell ref="B20:B21"/>
    <mergeCell ref="B12:H12"/>
    <mergeCell ref="I12:K12"/>
    <mergeCell ref="D14:D15"/>
    <mergeCell ref="B16:B17"/>
    <mergeCell ref="D16:D17"/>
    <mergeCell ref="B14:B15"/>
    <mergeCell ref="B9:C9"/>
    <mergeCell ref="D9:F9"/>
    <mergeCell ref="B10:C10"/>
    <mergeCell ref="D10:F10"/>
    <mergeCell ref="B6:C6"/>
    <mergeCell ref="D6:F6"/>
    <mergeCell ref="B7:C7"/>
    <mergeCell ref="D7:F7"/>
    <mergeCell ref="B8:C8"/>
    <mergeCell ref="D8:F8"/>
    <mergeCell ref="B1:B4"/>
    <mergeCell ref="C1:J1"/>
    <mergeCell ref="C2:J2"/>
    <mergeCell ref="C3:J3"/>
    <mergeCell ref="C4:G4"/>
    <mergeCell ref="H4:J4"/>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theme="0" tint="-0.4999699890613556"/>
  </sheetPr>
  <dimension ref="A1:O67"/>
  <sheetViews>
    <sheetView zoomScale="70" zoomScaleNormal="70" zoomScalePageLayoutView="0" workbookViewId="0" topLeftCell="A4">
      <selection activeCell="C3" sqref="C3:I3"/>
    </sheetView>
  </sheetViews>
  <sheetFormatPr defaultColWidth="11.421875" defaultRowHeight="15"/>
  <cols>
    <col min="1" max="1" width="0.9921875" style="264" customWidth="1"/>
    <col min="2" max="2" width="25.421875" style="267" customWidth="1"/>
    <col min="3" max="3" width="14.57421875" style="264" customWidth="1"/>
    <col min="4" max="4" width="20.140625" style="264" customWidth="1"/>
    <col min="5" max="5" width="16.421875" style="264" customWidth="1"/>
    <col min="6" max="6" width="25.00390625" style="264" customWidth="1"/>
    <col min="7" max="7" width="22.00390625" style="268" customWidth="1"/>
    <col min="8" max="8" width="20.57421875" style="264" customWidth="1"/>
    <col min="9" max="9" width="22.421875" style="264" customWidth="1"/>
    <col min="10" max="10" width="11.421875" style="261" customWidth="1"/>
    <col min="11" max="12" width="11.421875" style="262" customWidth="1"/>
    <col min="13" max="14" width="11.421875" style="263" customWidth="1"/>
    <col min="15" max="16384" width="11.421875" style="264" customWidth="1"/>
  </cols>
  <sheetData>
    <row r="1" spans="1:9" ht="6" customHeight="1">
      <c r="A1" s="27"/>
      <c r="B1" s="28"/>
      <c r="C1" s="27"/>
      <c r="D1" s="27"/>
      <c r="E1" s="27"/>
      <c r="F1" s="27"/>
      <c r="G1" s="29"/>
      <c r="H1" s="27"/>
      <c r="I1" s="27"/>
    </row>
    <row r="2" spans="1:9" ht="25.5" customHeight="1">
      <c r="A2" s="27"/>
      <c r="B2" s="486"/>
      <c r="C2" s="487" t="s">
        <v>497</v>
      </c>
      <c r="D2" s="487"/>
      <c r="E2" s="487"/>
      <c r="F2" s="487"/>
      <c r="G2" s="487"/>
      <c r="H2" s="487"/>
      <c r="I2" s="487"/>
    </row>
    <row r="3" spans="1:9" ht="25.5" customHeight="1">
      <c r="A3" s="27"/>
      <c r="B3" s="486"/>
      <c r="C3" s="476" t="s">
        <v>16</v>
      </c>
      <c r="D3" s="476"/>
      <c r="E3" s="476"/>
      <c r="F3" s="476"/>
      <c r="G3" s="476"/>
      <c r="H3" s="476"/>
      <c r="I3" s="476"/>
    </row>
    <row r="4" spans="1:15" ht="25.5" customHeight="1">
      <c r="A4" s="27"/>
      <c r="B4" s="486"/>
      <c r="C4" s="476" t="s">
        <v>134</v>
      </c>
      <c r="D4" s="476"/>
      <c r="E4" s="476"/>
      <c r="F4" s="476"/>
      <c r="G4" s="476"/>
      <c r="H4" s="476"/>
      <c r="I4" s="476"/>
      <c r="L4" s="265" t="s">
        <v>132</v>
      </c>
      <c r="M4" s="262"/>
      <c r="N4" s="262"/>
      <c r="O4" s="261"/>
    </row>
    <row r="5" spans="1:15" ht="25.5" customHeight="1">
      <c r="A5" s="27"/>
      <c r="B5" s="486"/>
      <c r="C5" s="476" t="s">
        <v>136</v>
      </c>
      <c r="D5" s="476"/>
      <c r="E5" s="476"/>
      <c r="F5" s="476"/>
      <c r="G5" s="563" t="s">
        <v>472</v>
      </c>
      <c r="H5" s="563"/>
      <c r="I5" s="563"/>
      <c r="L5" s="265" t="s">
        <v>133</v>
      </c>
      <c r="M5" s="262"/>
      <c r="N5" s="262"/>
      <c r="O5" s="261"/>
    </row>
    <row r="6" spans="1:15" ht="23.25" customHeight="1">
      <c r="A6" s="27"/>
      <c r="B6" s="477" t="s">
        <v>139</v>
      </c>
      <c r="C6" s="478"/>
      <c r="D6" s="478"/>
      <c r="E6" s="478"/>
      <c r="F6" s="478"/>
      <c r="G6" s="478"/>
      <c r="H6" s="478"/>
      <c r="I6" s="479"/>
      <c r="L6" s="265" t="s">
        <v>135</v>
      </c>
      <c r="M6" s="262"/>
      <c r="N6" s="262"/>
      <c r="O6" s="261"/>
    </row>
    <row r="7" spans="1:15" ht="24" customHeight="1">
      <c r="A7" s="27"/>
      <c r="B7" s="480" t="s">
        <v>140</v>
      </c>
      <c r="C7" s="481"/>
      <c r="D7" s="481"/>
      <c r="E7" s="481"/>
      <c r="F7" s="481"/>
      <c r="G7" s="481"/>
      <c r="H7" s="481"/>
      <c r="I7" s="482"/>
      <c r="L7" s="265" t="s">
        <v>138</v>
      </c>
      <c r="M7" s="262"/>
      <c r="N7" s="262"/>
      <c r="O7" s="261"/>
    </row>
    <row r="8" spans="1:15" ht="24" customHeight="1">
      <c r="A8" s="27"/>
      <c r="B8" s="484" t="s">
        <v>141</v>
      </c>
      <c r="C8" s="484"/>
      <c r="D8" s="484"/>
      <c r="E8" s="484"/>
      <c r="F8" s="484"/>
      <c r="G8" s="484"/>
      <c r="H8" s="484"/>
      <c r="I8" s="484"/>
      <c r="M8" s="262"/>
      <c r="N8" s="262"/>
      <c r="O8" s="261"/>
    </row>
    <row r="9" spans="1:15" ht="30.75" customHeight="1">
      <c r="A9" s="27"/>
      <c r="B9" s="42" t="s">
        <v>422</v>
      </c>
      <c r="C9" s="171" t="s">
        <v>235</v>
      </c>
      <c r="D9" s="493" t="s">
        <v>421</v>
      </c>
      <c r="E9" s="493"/>
      <c r="F9" s="494" t="s">
        <v>428</v>
      </c>
      <c r="G9" s="495"/>
      <c r="H9" s="495"/>
      <c r="I9" s="601"/>
      <c r="M9" s="262"/>
      <c r="N9" s="262"/>
      <c r="O9" s="261"/>
    </row>
    <row r="10" spans="1:15" ht="30.75" customHeight="1">
      <c r="A10" s="27"/>
      <c r="B10" s="42" t="s">
        <v>147</v>
      </c>
      <c r="C10" s="176" t="s">
        <v>166</v>
      </c>
      <c r="D10" s="493" t="s">
        <v>148</v>
      </c>
      <c r="E10" s="493"/>
      <c r="F10" s="491" t="s">
        <v>460</v>
      </c>
      <c r="G10" s="491"/>
      <c r="H10" s="44" t="s">
        <v>149</v>
      </c>
      <c r="I10" s="176" t="s">
        <v>166</v>
      </c>
      <c r="M10" s="262" t="s">
        <v>142</v>
      </c>
      <c r="N10" s="262"/>
      <c r="O10" s="261"/>
    </row>
    <row r="11" spans="1:15" ht="30.75" customHeight="1">
      <c r="A11" s="27"/>
      <c r="B11" s="42" t="s">
        <v>152</v>
      </c>
      <c r="C11" s="470" t="s">
        <v>304</v>
      </c>
      <c r="D11" s="470"/>
      <c r="E11" s="470"/>
      <c r="F11" s="470"/>
      <c r="G11" s="44" t="s">
        <v>153</v>
      </c>
      <c r="H11" s="497" t="s">
        <v>304</v>
      </c>
      <c r="I11" s="497"/>
      <c r="L11" s="265" t="s">
        <v>145</v>
      </c>
      <c r="M11" s="262" t="s">
        <v>146</v>
      </c>
      <c r="N11" s="262"/>
      <c r="O11" s="261"/>
    </row>
    <row r="12" spans="1:15" ht="30.75" customHeight="1">
      <c r="A12" s="27"/>
      <c r="B12" s="42" t="s">
        <v>156</v>
      </c>
      <c r="C12" s="471" t="s">
        <v>150</v>
      </c>
      <c r="D12" s="471"/>
      <c r="E12" s="471"/>
      <c r="F12" s="471"/>
      <c r="G12" s="44" t="s">
        <v>157</v>
      </c>
      <c r="H12" s="472" t="s">
        <v>477</v>
      </c>
      <c r="I12" s="472"/>
      <c r="L12" s="265" t="s">
        <v>150</v>
      </c>
      <c r="M12" s="262" t="s">
        <v>151</v>
      </c>
      <c r="N12" s="262"/>
      <c r="O12" s="261"/>
    </row>
    <row r="13" spans="1:15" ht="30.75" customHeight="1">
      <c r="A13" s="27"/>
      <c r="B13" s="42" t="s">
        <v>159</v>
      </c>
      <c r="C13" s="474" t="s">
        <v>188</v>
      </c>
      <c r="D13" s="474"/>
      <c r="E13" s="474"/>
      <c r="F13" s="474"/>
      <c r="G13" s="474"/>
      <c r="H13" s="474"/>
      <c r="I13" s="474"/>
      <c r="L13" s="265" t="s">
        <v>154</v>
      </c>
      <c r="M13" s="262" t="s">
        <v>155</v>
      </c>
      <c r="N13" s="262"/>
      <c r="O13" s="261"/>
    </row>
    <row r="14" spans="1:15" ht="30.75" customHeight="1">
      <c r="A14" s="27"/>
      <c r="B14" s="42" t="s">
        <v>160</v>
      </c>
      <c r="C14" s="488" t="s">
        <v>304</v>
      </c>
      <c r="D14" s="488"/>
      <c r="E14" s="488"/>
      <c r="F14" s="488"/>
      <c r="G14" s="488"/>
      <c r="H14" s="488"/>
      <c r="I14" s="488"/>
      <c r="L14" s="266" t="s">
        <v>158</v>
      </c>
      <c r="M14" s="262"/>
      <c r="N14" s="262"/>
      <c r="O14" s="261"/>
    </row>
    <row r="15" spans="1:15" ht="30.75" customHeight="1">
      <c r="A15" s="27"/>
      <c r="B15" s="42" t="s">
        <v>162</v>
      </c>
      <c r="C15" s="490" t="s">
        <v>237</v>
      </c>
      <c r="D15" s="490"/>
      <c r="E15" s="490"/>
      <c r="F15" s="490"/>
      <c r="G15" s="44" t="s">
        <v>163</v>
      </c>
      <c r="H15" s="491" t="s">
        <v>179</v>
      </c>
      <c r="I15" s="491"/>
      <c r="L15" s="266"/>
      <c r="M15" s="262"/>
      <c r="N15" s="262"/>
      <c r="O15" s="261"/>
    </row>
    <row r="16" spans="1:15" ht="30.75" customHeight="1">
      <c r="A16" s="27"/>
      <c r="B16" s="42" t="s">
        <v>167</v>
      </c>
      <c r="C16" s="508" t="s">
        <v>430</v>
      </c>
      <c r="D16" s="508"/>
      <c r="E16" s="508"/>
      <c r="F16" s="508"/>
      <c r="G16" s="44" t="s">
        <v>168</v>
      </c>
      <c r="H16" s="491" t="s">
        <v>155</v>
      </c>
      <c r="I16" s="491"/>
      <c r="L16" s="266"/>
      <c r="M16" s="262" t="s">
        <v>161</v>
      </c>
      <c r="N16" s="262"/>
      <c r="O16" s="261"/>
    </row>
    <row r="17" spans="1:15" ht="40.5" customHeight="1">
      <c r="A17" s="27"/>
      <c r="B17" s="42" t="s">
        <v>170</v>
      </c>
      <c r="C17" s="604" t="s">
        <v>503</v>
      </c>
      <c r="D17" s="604"/>
      <c r="E17" s="604"/>
      <c r="F17" s="604"/>
      <c r="G17" s="604"/>
      <c r="H17" s="604"/>
      <c r="I17" s="605"/>
      <c r="L17" s="266" t="s">
        <v>165</v>
      </c>
      <c r="M17" s="262" t="s">
        <v>166</v>
      </c>
      <c r="N17" s="262"/>
      <c r="O17" s="261"/>
    </row>
    <row r="18" spans="1:15" ht="30.75" customHeight="1">
      <c r="A18" s="27"/>
      <c r="B18" s="42" t="s">
        <v>173</v>
      </c>
      <c r="C18" s="490" t="s">
        <v>238</v>
      </c>
      <c r="D18" s="490"/>
      <c r="E18" s="490"/>
      <c r="F18" s="490"/>
      <c r="G18" s="490"/>
      <c r="H18" s="490"/>
      <c r="I18" s="603"/>
      <c r="L18" s="266" t="s">
        <v>169</v>
      </c>
      <c r="M18" s="262"/>
      <c r="N18" s="262"/>
      <c r="O18" s="261"/>
    </row>
    <row r="19" spans="1:15" ht="30.75" customHeight="1">
      <c r="A19" s="27"/>
      <c r="B19" s="42" t="s">
        <v>176</v>
      </c>
      <c r="C19" s="499" t="s">
        <v>303</v>
      </c>
      <c r="D19" s="500"/>
      <c r="E19" s="500"/>
      <c r="F19" s="500"/>
      <c r="G19" s="500"/>
      <c r="H19" s="500"/>
      <c r="I19" s="501"/>
      <c r="L19" s="266" t="s">
        <v>171</v>
      </c>
      <c r="M19" s="262" t="s">
        <v>172</v>
      </c>
      <c r="N19" s="262"/>
      <c r="O19" s="261"/>
    </row>
    <row r="20" spans="1:15" ht="30.75" customHeight="1">
      <c r="A20" s="27"/>
      <c r="B20" s="42" t="s">
        <v>178</v>
      </c>
      <c r="C20" s="502" t="s">
        <v>308</v>
      </c>
      <c r="D20" s="502"/>
      <c r="E20" s="502"/>
      <c r="F20" s="502"/>
      <c r="G20" s="502"/>
      <c r="H20" s="502"/>
      <c r="I20" s="503"/>
      <c r="L20" s="266" t="s">
        <v>174</v>
      </c>
      <c r="M20" s="262" t="s">
        <v>175</v>
      </c>
      <c r="N20" s="262"/>
      <c r="O20" s="261"/>
    </row>
    <row r="21" spans="1:15" ht="27.75" customHeight="1">
      <c r="A21" s="27"/>
      <c r="B21" s="602" t="s">
        <v>181</v>
      </c>
      <c r="C21" s="531" t="s">
        <v>182</v>
      </c>
      <c r="D21" s="531"/>
      <c r="E21" s="531"/>
      <c r="F21" s="532" t="s">
        <v>183</v>
      </c>
      <c r="G21" s="532"/>
      <c r="H21" s="532"/>
      <c r="I21" s="532"/>
      <c r="L21" s="266"/>
      <c r="M21" s="262" t="s">
        <v>406</v>
      </c>
      <c r="N21" s="262"/>
      <c r="O21" s="261"/>
    </row>
    <row r="22" spans="1:15" ht="27" customHeight="1">
      <c r="A22" s="27"/>
      <c r="B22" s="602"/>
      <c r="C22" s="490" t="s">
        <v>241</v>
      </c>
      <c r="D22" s="536"/>
      <c r="E22" s="536"/>
      <c r="F22" s="490" t="s">
        <v>242</v>
      </c>
      <c r="G22" s="536"/>
      <c r="H22" s="536"/>
      <c r="I22" s="537"/>
      <c r="L22" s="266" t="s">
        <v>179</v>
      </c>
      <c r="M22" s="262" t="s">
        <v>180</v>
      </c>
      <c r="N22" s="262"/>
      <c r="O22" s="261"/>
    </row>
    <row r="23" spans="1:15" ht="39.75" customHeight="1">
      <c r="A23" s="27"/>
      <c r="B23" s="42" t="s">
        <v>187</v>
      </c>
      <c r="C23" s="491" t="s">
        <v>239</v>
      </c>
      <c r="D23" s="491"/>
      <c r="E23" s="491"/>
      <c r="F23" s="491" t="s">
        <v>239</v>
      </c>
      <c r="G23" s="491"/>
      <c r="H23" s="491"/>
      <c r="I23" s="492"/>
      <c r="L23" s="266" t="s">
        <v>164</v>
      </c>
      <c r="M23" s="262" t="s">
        <v>407</v>
      </c>
      <c r="N23" s="262"/>
      <c r="O23" s="261"/>
    </row>
    <row r="24" spans="1:15" ht="48.75" customHeight="1">
      <c r="A24" s="27"/>
      <c r="B24" s="42" t="s">
        <v>189</v>
      </c>
      <c r="C24" s="504" t="s">
        <v>235</v>
      </c>
      <c r="D24" s="505"/>
      <c r="E24" s="506"/>
      <c r="F24" s="504" t="s">
        <v>235</v>
      </c>
      <c r="G24" s="505"/>
      <c r="H24" s="505"/>
      <c r="I24" s="507"/>
      <c r="L24" s="266" t="s">
        <v>185</v>
      </c>
      <c r="M24" s="262" t="s">
        <v>186</v>
      </c>
      <c r="N24" s="262"/>
      <c r="O24" s="261"/>
    </row>
    <row r="25" spans="1:15" ht="29.25" customHeight="1">
      <c r="A25" s="27"/>
      <c r="B25" s="42" t="s">
        <v>191</v>
      </c>
      <c r="C25" s="512">
        <v>43101</v>
      </c>
      <c r="D25" s="513"/>
      <c r="E25" s="514"/>
      <c r="F25" s="44" t="s">
        <v>192</v>
      </c>
      <c r="G25" s="467">
        <v>1987</v>
      </c>
      <c r="H25" s="468"/>
      <c r="I25" s="469"/>
      <c r="J25" s="31"/>
      <c r="L25" s="266"/>
      <c r="M25" s="262" t="s">
        <v>188</v>
      </c>
      <c r="N25" s="262"/>
      <c r="O25" s="261"/>
    </row>
    <row r="26" spans="1:15" ht="27" customHeight="1">
      <c r="A26" s="27"/>
      <c r="B26" s="42" t="s">
        <v>193</v>
      </c>
      <c r="C26" s="512">
        <v>43435</v>
      </c>
      <c r="D26" s="513"/>
      <c r="E26" s="514"/>
      <c r="F26" s="44" t="s">
        <v>194</v>
      </c>
      <c r="G26" s="609">
        <v>800</v>
      </c>
      <c r="H26" s="610"/>
      <c r="I26" s="611"/>
      <c r="J26" s="31"/>
      <c r="L26" s="266"/>
      <c r="M26" s="262" t="s">
        <v>190</v>
      </c>
      <c r="N26" s="262"/>
      <c r="O26" s="261"/>
    </row>
    <row r="27" spans="1:15" ht="96" customHeight="1">
      <c r="A27" s="27"/>
      <c r="B27" s="42" t="s">
        <v>195</v>
      </c>
      <c r="C27" s="524" t="s">
        <v>171</v>
      </c>
      <c r="D27" s="525"/>
      <c r="E27" s="526"/>
      <c r="F27" s="177" t="s">
        <v>196</v>
      </c>
      <c r="G27" s="618" t="s">
        <v>521</v>
      </c>
      <c r="H27" s="619"/>
      <c r="I27" s="620"/>
      <c r="J27" s="392"/>
      <c r="L27" s="266"/>
      <c r="M27" s="262"/>
      <c r="N27" s="262"/>
      <c r="O27" s="261"/>
    </row>
    <row r="28" spans="1:10" ht="30" customHeight="1">
      <c r="A28" s="27"/>
      <c r="B28" s="542" t="s">
        <v>197</v>
      </c>
      <c r="C28" s="542"/>
      <c r="D28" s="542"/>
      <c r="E28" s="542"/>
      <c r="F28" s="542"/>
      <c r="G28" s="542"/>
      <c r="H28" s="542"/>
      <c r="I28" s="542"/>
      <c r="J28" s="31"/>
    </row>
    <row r="29" spans="1:9" ht="56.25" customHeight="1">
      <c r="A29" s="27"/>
      <c r="B29" s="170" t="s">
        <v>198</v>
      </c>
      <c r="C29" s="170" t="s">
        <v>199</v>
      </c>
      <c r="D29" s="170" t="s">
        <v>200</v>
      </c>
      <c r="E29" s="170" t="s">
        <v>201</v>
      </c>
      <c r="F29" s="170" t="s">
        <v>202</v>
      </c>
      <c r="G29" s="62" t="s">
        <v>203</v>
      </c>
      <c r="H29" s="62" t="s">
        <v>204</v>
      </c>
      <c r="I29" s="170" t="s">
        <v>205</v>
      </c>
    </row>
    <row r="30" spans="1:9" ht="19.5" customHeight="1">
      <c r="A30" s="27"/>
      <c r="B30" s="172" t="s">
        <v>206</v>
      </c>
      <c r="C30" s="612">
        <v>332</v>
      </c>
      <c r="D30" s="615">
        <f>+C30</f>
        <v>332</v>
      </c>
      <c r="E30" s="606">
        <v>200</v>
      </c>
      <c r="F30" s="615">
        <f>+E30</f>
        <v>200</v>
      </c>
      <c r="G30" s="538">
        <f>+C30/E30</f>
        <v>1.66</v>
      </c>
      <c r="H30" s="538">
        <f>+D30/$F$41</f>
        <v>0.415</v>
      </c>
      <c r="I30" s="538">
        <f>+H30/$G$26</f>
        <v>0.00051875</v>
      </c>
    </row>
    <row r="31" spans="1:9" ht="19.5" customHeight="1">
      <c r="A31" s="27"/>
      <c r="B31" s="172" t="s">
        <v>207</v>
      </c>
      <c r="C31" s="613"/>
      <c r="D31" s="616">
        <f>+C31+D30</f>
        <v>332</v>
      </c>
      <c r="E31" s="607"/>
      <c r="F31" s="616">
        <f>+E31+F30</f>
        <v>200</v>
      </c>
      <c r="G31" s="539" t="e">
        <f aca="true" t="shared" si="0" ref="G31:G41">+C31/E31</f>
        <v>#DIV/0!</v>
      </c>
      <c r="H31" s="539">
        <f aca="true" t="shared" si="1" ref="H31:H41">+D31/$F$41</f>
        <v>0.415</v>
      </c>
      <c r="I31" s="539">
        <f aca="true" t="shared" si="2" ref="I31:I41">+H31/$G$26</f>
        <v>0.00051875</v>
      </c>
    </row>
    <row r="32" spans="1:9" ht="19.5" customHeight="1">
      <c r="A32" s="27"/>
      <c r="B32" s="172" t="s">
        <v>208</v>
      </c>
      <c r="C32" s="614"/>
      <c r="D32" s="617">
        <f aca="true" t="shared" si="3" ref="D32:D41">+C32+D31</f>
        <v>332</v>
      </c>
      <c r="E32" s="608"/>
      <c r="F32" s="617">
        <f aca="true" t="shared" si="4" ref="F32:F41">+E32+F31</f>
        <v>200</v>
      </c>
      <c r="G32" s="540" t="e">
        <f t="shared" si="0"/>
        <v>#DIV/0!</v>
      </c>
      <c r="H32" s="540">
        <f t="shared" si="1"/>
        <v>0.415</v>
      </c>
      <c r="I32" s="540">
        <f t="shared" si="2"/>
        <v>0.00051875</v>
      </c>
    </row>
    <row r="33" spans="1:9" ht="19.5" customHeight="1">
      <c r="A33" s="27"/>
      <c r="B33" s="172" t="s">
        <v>209</v>
      </c>
      <c r="C33" s="612"/>
      <c r="D33" s="615">
        <f t="shared" si="3"/>
        <v>332</v>
      </c>
      <c r="E33" s="606">
        <v>200</v>
      </c>
      <c r="F33" s="615">
        <f t="shared" si="4"/>
        <v>400</v>
      </c>
      <c r="G33" s="538">
        <f t="shared" si="0"/>
        <v>0</v>
      </c>
      <c r="H33" s="538">
        <f t="shared" si="1"/>
        <v>0.415</v>
      </c>
      <c r="I33" s="538">
        <f t="shared" si="2"/>
        <v>0.00051875</v>
      </c>
    </row>
    <row r="34" spans="1:9" ht="19.5" customHeight="1">
      <c r="A34" s="27"/>
      <c r="B34" s="172" t="s">
        <v>210</v>
      </c>
      <c r="C34" s="613"/>
      <c r="D34" s="616">
        <f t="shared" si="3"/>
        <v>332</v>
      </c>
      <c r="E34" s="607"/>
      <c r="F34" s="616">
        <f t="shared" si="4"/>
        <v>400</v>
      </c>
      <c r="G34" s="539" t="e">
        <f t="shared" si="0"/>
        <v>#DIV/0!</v>
      </c>
      <c r="H34" s="539">
        <f t="shared" si="1"/>
        <v>0.415</v>
      </c>
      <c r="I34" s="539">
        <f t="shared" si="2"/>
        <v>0.00051875</v>
      </c>
    </row>
    <row r="35" spans="1:9" ht="19.5" customHeight="1">
      <c r="A35" s="27"/>
      <c r="B35" s="172" t="s">
        <v>211</v>
      </c>
      <c r="C35" s="614"/>
      <c r="D35" s="617">
        <f t="shared" si="3"/>
        <v>332</v>
      </c>
      <c r="E35" s="608"/>
      <c r="F35" s="617">
        <f t="shared" si="4"/>
        <v>400</v>
      </c>
      <c r="G35" s="540" t="e">
        <f t="shared" si="0"/>
        <v>#DIV/0!</v>
      </c>
      <c r="H35" s="540">
        <f t="shared" si="1"/>
        <v>0.415</v>
      </c>
      <c r="I35" s="540">
        <f t="shared" si="2"/>
        <v>0.00051875</v>
      </c>
    </row>
    <row r="36" spans="1:9" ht="19.5" customHeight="1">
      <c r="A36" s="27"/>
      <c r="B36" s="172" t="s">
        <v>212</v>
      </c>
      <c r="C36" s="612"/>
      <c r="D36" s="615">
        <f t="shared" si="3"/>
        <v>332</v>
      </c>
      <c r="E36" s="606">
        <v>200</v>
      </c>
      <c r="F36" s="615">
        <f t="shared" si="4"/>
        <v>600</v>
      </c>
      <c r="G36" s="538">
        <f t="shared" si="0"/>
        <v>0</v>
      </c>
      <c r="H36" s="538">
        <f>+D36/$F$41</f>
        <v>0.415</v>
      </c>
      <c r="I36" s="538">
        <f t="shared" si="2"/>
        <v>0.00051875</v>
      </c>
    </row>
    <row r="37" spans="1:9" ht="19.5" customHeight="1">
      <c r="A37" s="27"/>
      <c r="B37" s="172" t="s">
        <v>213</v>
      </c>
      <c r="C37" s="613"/>
      <c r="D37" s="616">
        <f t="shared" si="3"/>
        <v>332</v>
      </c>
      <c r="E37" s="607"/>
      <c r="F37" s="616">
        <f t="shared" si="4"/>
        <v>600</v>
      </c>
      <c r="G37" s="539" t="e">
        <f t="shared" si="0"/>
        <v>#DIV/0!</v>
      </c>
      <c r="H37" s="539">
        <f t="shared" si="1"/>
        <v>0.415</v>
      </c>
      <c r="I37" s="539">
        <f t="shared" si="2"/>
        <v>0.00051875</v>
      </c>
    </row>
    <row r="38" spans="1:9" ht="19.5" customHeight="1">
      <c r="A38" s="27"/>
      <c r="B38" s="172" t="s">
        <v>214</v>
      </c>
      <c r="C38" s="614"/>
      <c r="D38" s="617">
        <f t="shared" si="3"/>
        <v>332</v>
      </c>
      <c r="E38" s="608"/>
      <c r="F38" s="617">
        <f t="shared" si="4"/>
        <v>600</v>
      </c>
      <c r="G38" s="540" t="e">
        <f t="shared" si="0"/>
        <v>#DIV/0!</v>
      </c>
      <c r="H38" s="540">
        <f t="shared" si="1"/>
        <v>0.415</v>
      </c>
      <c r="I38" s="540">
        <f t="shared" si="2"/>
        <v>0.00051875</v>
      </c>
    </row>
    <row r="39" spans="1:9" ht="19.5" customHeight="1">
      <c r="A39" s="27"/>
      <c r="B39" s="172" t="s">
        <v>215</v>
      </c>
      <c r="C39" s="612"/>
      <c r="D39" s="615">
        <f t="shared" si="3"/>
        <v>332</v>
      </c>
      <c r="E39" s="606">
        <v>200</v>
      </c>
      <c r="F39" s="518">
        <f t="shared" si="4"/>
        <v>800</v>
      </c>
      <c r="G39" s="538">
        <f t="shared" si="0"/>
        <v>0</v>
      </c>
      <c r="H39" s="538">
        <f t="shared" si="1"/>
        <v>0.415</v>
      </c>
      <c r="I39" s="538">
        <f t="shared" si="2"/>
        <v>0.00051875</v>
      </c>
    </row>
    <row r="40" spans="1:9" ht="19.5" customHeight="1">
      <c r="A40" s="27"/>
      <c r="B40" s="172" t="s">
        <v>216</v>
      </c>
      <c r="C40" s="613"/>
      <c r="D40" s="616">
        <f t="shared" si="3"/>
        <v>332</v>
      </c>
      <c r="E40" s="607"/>
      <c r="F40" s="519">
        <f t="shared" si="4"/>
        <v>800</v>
      </c>
      <c r="G40" s="539" t="e">
        <f t="shared" si="0"/>
        <v>#DIV/0!</v>
      </c>
      <c r="H40" s="539">
        <f t="shared" si="1"/>
        <v>0.415</v>
      </c>
      <c r="I40" s="539">
        <f t="shared" si="2"/>
        <v>0.00051875</v>
      </c>
    </row>
    <row r="41" spans="1:9" ht="19.5" customHeight="1">
      <c r="A41" s="27"/>
      <c r="B41" s="172" t="s">
        <v>217</v>
      </c>
      <c r="C41" s="614"/>
      <c r="D41" s="617">
        <f t="shared" si="3"/>
        <v>332</v>
      </c>
      <c r="E41" s="608"/>
      <c r="F41" s="520">
        <f t="shared" si="4"/>
        <v>800</v>
      </c>
      <c r="G41" s="540" t="e">
        <f t="shared" si="0"/>
        <v>#DIV/0!</v>
      </c>
      <c r="H41" s="540">
        <f t="shared" si="1"/>
        <v>0.415</v>
      </c>
      <c r="I41" s="540">
        <f t="shared" si="2"/>
        <v>0.00051875</v>
      </c>
    </row>
    <row r="42" spans="1:9" ht="88.5" customHeight="1">
      <c r="A42" s="27"/>
      <c r="B42" s="174" t="s">
        <v>218</v>
      </c>
      <c r="C42" s="546" t="s">
        <v>515</v>
      </c>
      <c r="D42" s="546"/>
      <c r="E42" s="546"/>
      <c r="F42" s="546"/>
      <c r="G42" s="546"/>
      <c r="H42" s="546"/>
      <c r="I42" s="546"/>
    </row>
    <row r="43" spans="1:9" ht="29.25" customHeight="1">
      <c r="A43" s="27"/>
      <c r="B43" s="484" t="s">
        <v>219</v>
      </c>
      <c r="C43" s="484"/>
      <c r="D43" s="484"/>
      <c r="E43" s="484"/>
      <c r="F43" s="484"/>
      <c r="G43" s="484"/>
      <c r="H43" s="484"/>
      <c r="I43" s="484"/>
    </row>
    <row r="44" spans="1:9" ht="45.75" customHeight="1">
      <c r="A44" s="27"/>
      <c r="B44" s="565"/>
      <c r="C44" s="565"/>
      <c r="D44" s="565"/>
      <c r="E44" s="565"/>
      <c r="F44" s="565"/>
      <c r="G44" s="565"/>
      <c r="H44" s="565"/>
      <c r="I44" s="565"/>
    </row>
    <row r="45" spans="1:9" ht="45.75" customHeight="1">
      <c r="A45" s="27"/>
      <c r="B45" s="565"/>
      <c r="C45" s="565"/>
      <c r="D45" s="565"/>
      <c r="E45" s="565"/>
      <c r="F45" s="565"/>
      <c r="G45" s="565"/>
      <c r="H45" s="565"/>
      <c r="I45" s="565"/>
    </row>
    <row r="46" spans="1:9" ht="45.75" customHeight="1">
      <c r="A46" s="27"/>
      <c r="B46" s="565"/>
      <c r="C46" s="565"/>
      <c r="D46" s="565"/>
      <c r="E46" s="565"/>
      <c r="F46" s="565"/>
      <c r="G46" s="565"/>
      <c r="H46" s="565"/>
      <c r="I46" s="565"/>
    </row>
    <row r="47" spans="1:9" ht="45.75" customHeight="1">
      <c r="A47" s="27"/>
      <c r="B47" s="565"/>
      <c r="C47" s="565"/>
      <c r="D47" s="565"/>
      <c r="E47" s="565"/>
      <c r="F47" s="565"/>
      <c r="G47" s="565"/>
      <c r="H47" s="565"/>
      <c r="I47" s="565"/>
    </row>
    <row r="48" spans="1:9" ht="45.75" customHeight="1">
      <c r="A48" s="27"/>
      <c r="B48" s="565"/>
      <c r="C48" s="565"/>
      <c r="D48" s="565"/>
      <c r="E48" s="565"/>
      <c r="F48" s="565"/>
      <c r="G48" s="565"/>
      <c r="H48" s="565"/>
      <c r="I48" s="565"/>
    </row>
    <row r="49" spans="1:9" ht="90.75" customHeight="1">
      <c r="A49" s="27"/>
      <c r="B49" s="42" t="s">
        <v>220</v>
      </c>
      <c r="C49" s="546" t="s">
        <v>515</v>
      </c>
      <c r="D49" s="546"/>
      <c r="E49" s="546"/>
      <c r="F49" s="546"/>
      <c r="G49" s="546"/>
      <c r="H49" s="546"/>
      <c r="I49" s="546"/>
    </row>
    <row r="50" spans="1:9" ht="30" customHeight="1">
      <c r="A50" s="27"/>
      <c r="B50" s="42" t="s">
        <v>221</v>
      </c>
      <c r="C50" s="554" t="s">
        <v>235</v>
      </c>
      <c r="D50" s="554"/>
      <c r="E50" s="554"/>
      <c r="F50" s="554"/>
      <c r="G50" s="554"/>
      <c r="H50" s="554"/>
      <c r="I50" s="554"/>
    </row>
    <row r="51" spans="1:9" ht="46.5" customHeight="1">
      <c r="A51" s="27"/>
      <c r="B51" s="175" t="s">
        <v>222</v>
      </c>
      <c r="C51" s="621" t="s">
        <v>416</v>
      </c>
      <c r="D51" s="622"/>
      <c r="E51" s="622"/>
      <c r="F51" s="622"/>
      <c r="G51" s="622"/>
      <c r="H51" s="622"/>
      <c r="I51" s="623"/>
    </row>
    <row r="52" spans="1:9" ht="29.25" customHeight="1">
      <c r="A52" s="27"/>
      <c r="B52" s="484" t="s">
        <v>223</v>
      </c>
      <c r="C52" s="484"/>
      <c r="D52" s="484"/>
      <c r="E52" s="484"/>
      <c r="F52" s="484"/>
      <c r="G52" s="484"/>
      <c r="H52" s="484"/>
      <c r="I52" s="484"/>
    </row>
    <row r="53" spans="1:9" ht="33" customHeight="1">
      <c r="A53" s="27"/>
      <c r="B53" s="600" t="s">
        <v>224</v>
      </c>
      <c r="C53" s="173" t="s">
        <v>225</v>
      </c>
      <c r="D53" s="556" t="s">
        <v>226</v>
      </c>
      <c r="E53" s="556"/>
      <c r="F53" s="556"/>
      <c r="G53" s="556" t="s">
        <v>227</v>
      </c>
      <c r="H53" s="556"/>
      <c r="I53" s="556"/>
    </row>
    <row r="54" spans="1:9" ht="48.75" customHeight="1">
      <c r="A54" s="27"/>
      <c r="B54" s="600"/>
      <c r="C54" s="274">
        <v>43447</v>
      </c>
      <c r="D54" s="561" t="s">
        <v>194</v>
      </c>
      <c r="E54" s="561"/>
      <c r="F54" s="561"/>
      <c r="G54" s="561" t="s">
        <v>429</v>
      </c>
      <c r="H54" s="624"/>
      <c r="I54" s="624"/>
    </row>
    <row r="55" spans="1:9" ht="31.5" customHeight="1">
      <c r="A55" s="27"/>
      <c r="B55" s="175" t="s">
        <v>228</v>
      </c>
      <c r="C55" s="544" t="s">
        <v>522</v>
      </c>
      <c r="D55" s="544"/>
      <c r="E55" s="559" t="s">
        <v>229</v>
      </c>
      <c r="F55" s="559"/>
      <c r="G55" s="544" t="s">
        <v>522</v>
      </c>
      <c r="H55" s="544"/>
      <c r="I55" s="545"/>
    </row>
    <row r="56" spans="1:9" ht="31.5" customHeight="1">
      <c r="A56" s="27"/>
      <c r="B56" s="175" t="s">
        <v>230</v>
      </c>
      <c r="C56" s="544" t="s">
        <v>461</v>
      </c>
      <c r="D56" s="544"/>
      <c r="E56" s="558" t="s">
        <v>231</v>
      </c>
      <c r="F56" s="558"/>
      <c r="G56" s="544" t="s">
        <v>424</v>
      </c>
      <c r="H56" s="544"/>
      <c r="I56" s="545"/>
    </row>
    <row r="57" spans="1:9" ht="31.5" customHeight="1">
      <c r="A57" s="27"/>
      <c r="B57" s="175" t="s">
        <v>232</v>
      </c>
      <c r="C57" s="548"/>
      <c r="D57" s="548"/>
      <c r="E57" s="549" t="s">
        <v>233</v>
      </c>
      <c r="F57" s="549"/>
      <c r="G57" s="548"/>
      <c r="H57" s="548"/>
      <c r="I57" s="548"/>
    </row>
    <row r="58" spans="1:9" ht="31.5" customHeight="1">
      <c r="A58" s="27"/>
      <c r="B58" s="175" t="s">
        <v>234</v>
      </c>
      <c r="C58" s="548"/>
      <c r="D58" s="548"/>
      <c r="E58" s="549"/>
      <c r="F58" s="549"/>
      <c r="G58" s="548"/>
      <c r="H58" s="548"/>
      <c r="I58" s="548"/>
    </row>
    <row r="59" spans="1:9" ht="15" hidden="1">
      <c r="A59" s="27"/>
      <c r="B59" s="80"/>
      <c r="C59" s="80"/>
      <c r="D59" s="1"/>
      <c r="E59" s="1"/>
      <c r="F59" s="1"/>
      <c r="G59" s="1"/>
      <c r="H59" s="1"/>
      <c r="I59" s="81"/>
    </row>
    <row r="60" spans="1:9" ht="12.75" hidden="1">
      <c r="A60" s="27"/>
      <c r="B60" s="83"/>
      <c r="C60" s="84"/>
      <c r="D60" s="84"/>
      <c r="E60" s="85"/>
      <c r="F60" s="85"/>
      <c r="G60" s="86"/>
      <c r="H60" s="87"/>
      <c r="I60" s="84"/>
    </row>
    <row r="61" spans="1:9" ht="12.75" hidden="1">
      <c r="A61" s="27"/>
      <c r="B61" s="83"/>
      <c r="C61" s="84"/>
      <c r="D61" s="84"/>
      <c r="E61" s="85"/>
      <c r="F61" s="85"/>
      <c r="G61" s="86"/>
      <c r="H61" s="87"/>
      <c r="I61" s="84"/>
    </row>
    <row r="62" spans="1:9" ht="12.75" hidden="1">
      <c r="A62" s="27"/>
      <c r="B62" s="83"/>
      <c r="C62" s="84"/>
      <c r="D62" s="84"/>
      <c r="E62" s="85"/>
      <c r="F62" s="85"/>
      <c r="G62" s="86"/>
      <c r="H62" s="87"/>
      <c r="I62" s="84"/>
    </row>
    <row r="63" spans="1:9" ht="12.75" hidden="1">
      <c r="A63" s="27"/>
      <c r="B63" s="83"/>
      <c r="C63" s="84"/>
      <c r="D63" s="84"/>
      <c r="E63" s="85"/>
      <c r="F63" s="85"/>
      <c r="G63" s="86"/>
      <c r="H63" s="87"/>
      <c r="I63" s="84"/>
    </row>
    <row r="64" spans="1:9" ht="12.75" hidden="1">
      <c r="A64" s="27"/>
      <c r="B64" s="83"/>
      <c r="C64" s="84"/>
      <c r="D64" s="84"/>
      <c r="E64" s="85"/>
      <c r="F64" s="85"/>
      <c r="G64" s="86"/>
      <c r="H64" s="87"/>
      <c r="I64" s="84"/>
    </row>
    <row r="65" spans="1:9" ht="12.75" hidden="1">
      <c r="A65" s="27"/>
      <c r="B65" s="83"/>
      <c r="C65" s="84"/>
      <c r="D65" s="84"/>
      <c r="E65" s="85"/>
      <c r="F65" s="85"/>
      <c r="G65" s="86"/>
      <c r="H65" s="87"/>
      <c r="I65" s="84"/>
    </row>
    <row r="66" spans="1:9" ht="12.75" hidden="1">
      <c r="A66" s="27"/>
      <c r="B66" s="83"/>
      <c r="C66" s="84"/>
      <c r="D66" s="84"/>
      <c r="E66" s="85"/>
      <c r="F66" s="85"/>
      <c r="G66" s="86"/>
      <c r="H66" s="87"/>
      <c r="I66" s="84"/>
    </row>
    <row r="67" spans="1:9" ht="12.75" hidden="1">
      <c r="A67" s="27"/>
      <c r="B67" s="83"/>
      <c r="C67" s="84"/>
      <c r="D67" s="84"/>
      <c r="E67" s="85"/>
      <c r="F67" s="85"/>
      <c r="G67" s="86"/>
      <c r="H67" s="87"/>
      <c r="I67" s="84"/>
    </row>
  </sheetData>
  <sheetProtection/>
  <mergeCells count="93">
    <mergeCell ref="G36:G38"/>
    <mergeCell ref="C2:I2"/>
    <mergeCell ref="C3:I3"/>
    <mergeCell ref="C4:I4"/>
    <mergeCell ref="G5:I5"/>
    <mergeCell ref="C58:D58"/>
    <mergeCell ref="I36:I38"/>
    <mergeCell ref="C57:D57"/>
    <mergeCell ref="D54:F54"/>
    <mergeCell ref="G54:I54"/>
    <mergeCell ref="D36:D38"/>
    <mergeCell ref="G39:G41"/>
    <mergeCell ref="H39:H41"/>
    <mergeCell ref="C51:I51"/>
    <mergeCell ref="B43:I43"/>
    <mergeCell ref="G30:G32"/>
    <mergeCell ref="C36:C38"/>
    <mergeCell ref="C42:I42"/>
    <mergeCell ref="E36:E38"/>
    <mergeCell ref="F36:F38"/>
    <mergeCell ref="D30:D32"/>
    <mergeCell ref="H36:H38"/>
    <mergeCell ref="C33:C35"/>
    <mergeCell ref="D33:D35"/>
    <mergeCell ref="F33:F35"/>
    <mergeCell ref="I39:I41"/>
    <mergeCell ref="C39:C41"/>
    <mergeCell ref="E33:E35"/>
    <mergeCell ref="D39:D41"/>
    <mergeCell ref="E39:E41"/>
    <mergeCell ref="F24:I24"/>
    <mergeCell ref="C25:E25"/>
    <mergeCell ref="G25:I25"/>
    <mergeCell ref="G27:I27"/>
    <mergeCell ref="B28:I28"/>
    <mergeCell ref="C24:E24"/>
    <mergeCell ref="E30:E32"/>
    <mergeCell ref="G33:G35"/>
    <mergeCell ref="H33:H35"/>
    <mergeCell ref="I33:I35"/>
    <mergeCell ref="C26:E26"/>
    <mergeCell ref="G26:I26"/>
    <mergeCell ref="C27:E27"/>
    <mergeCell ref="C30:C32"/>
    <mergeCell ref="F30:F32"/>
    <mergeCell ref="H30:H32"/>
    <mergeCell ref="I30:I32"/>
    <mergeCell ref="B6:I6"/>
    <mergeCell ref="B7:I7"/>
    <mergeCell ref="B8:I8"/>
    <mergeCell ref="D9:E9"/>
    <mergeCell ref="D10:E10"/>
    <mergeCell ref="C17:I17"/>
    <mergeCell ref="C15:F15"/>
    <mergeCell ref="H15:I15"/>
    <mergeCell ref="C16:F16"/>
    <mergeCell ref="B21:B22"/>
    <mergeCell ref="C21:E21"/>
    <mergeCell ref="F21:I21"/>
    <mergeCell ref="C22:E22"/>
    <mergeCell ref="F22:I22"/>
    <mergeCell ref="C18:I18"/>
    <mergeCell ref="C19:I19"/>
    <mergeCell ref="C20:I20"/>
    <mergeCell ref="B44:I48"/>
    <mergeCell ref="C23:E23"/>
    <mergeCell ref="F23:I23"/>
    <mergeCell ref="F39:F41"/>
    <mergeCell ref="C11:F11"/>
    <mergeCell ref="B2:B5"/>
    <mergeCell ref="C5:F5"/>
    <mergeCell ref="H11:I11"/>
    <mergeCell ref="F9:I9"/>
    <mergeCell ref="F10:G10"/>
    <mergeCell ref="E57:F58"/>
    <mergeCell ref="G57:I58"/>
    <mergeCell ref="G55:I55"/>
    <mergeCell ref="C55:D55"/>
    <mergeCell ref="E55:F55"/>
    <mergeCell ref="C12:F12"/>
    <mergeCell ref="H12:I12"/>
    <mergeCell ref="C13:I13"/>
    <mergeCell ref="C14:I14"/>
    <mergeCell ref="H16:I16"/>
    <mergeCell ref="C56:D56"/>
    <mergeCell ref="E56:F56"/>
    <mergeCell ref="C49:I49"/>
    <mergeCell ref="B52:I52"/>
    <mergeCell ref="B53:B54"/>
    <mergeCell ref="D53:F53"/>
    <mergeCell ref="G53:I53"/>
    <mergeCell ref="C50:I50"/>
    <mergeCell ref="G56:I56"/>
  </mergeCells>
  <dataValidations count="7">
    <dataValidation type="list" allowBlank="1" showInputMessage="1" showErrorMessage="1" sqref="C27:E27">
      <formula1>$L$17:$L$20</formula1>
    </dataValidation>
    <dataValidation type="list" allowBlank="1" showInputMessage="1" showErrorMessage="1" sqref="H15:I15">
      <formula1>$L$22:$L$24</formula1>
    </dataValidation>
    <dataValidation type="list" allowBlank="1" showInputMessage="1" showErrorMessage="1" sqref="I10">
      <formula1>$M$16:$M$17</formula1>
    </dataValidation>
    <dataValidation type="list" allowBlank="1" showInputMessage="1" showErrorMessage="1" sqref="C10">
      <formula1>$M$16:$M$17</formula1>
    </dataValidation>
    <dataValidation type="list" allowBlank="1" showInputMessage="1" showErrorMessage="1" sqref="C12:F12">
      <formula1>$L$11:$L$14</formula1>
    </dataValidation>
    <dataValidation type="list" allowBlank="1" showInputMessage="1" showErrorMessage="1" sqref="C13:I13">
      <formula1>$M$19:$M$26</formula1>
    </dataValidation>
    <dataValidation type="list" allowBlank="1" showInputMessage="1" showErrorMessage="1" sqref="H16:I16">
      <formula1>$M$10:$M$13</formula1>
    </dataValidation>
  </dataValidations>
  <printOptions/>
  <pageMargins left="0.7" right="0.7" top="0.75" bottom="0.75" header="0.3" footer="0.3"/>
  <pageSetup horizontalDpi="600" verticalDpi="600" orientation="portrait" scale="50" r:id="rId4"/>
  <drawing r:id="rId3"/>
  <legacyDrawing r:id="rId2"/>
</worksheet>
</file>

<file path=xl/worksheets/sheet6.xml><?xml version="1.0" encoding="utf-8"?>
<worksheet xmlns="http://schemas.openxmlformats.org/spreadsheetml/2006/main" xmlns:r="http://schemas.openxmlformats.org/officeDocument/2006/relationships">
  <sheetPr>
    <tabColor theme="3" tint="-0.4999699890613556"/>
  </sheetPr>
  <dimension ref="A1:N18"/>
  <sheetViews>
    <sheetView zoomScale="70" zoomScaleNormal="70" zoomScalePageLayoutView="0" workbookViewId="0" topLeftCell="A4">
      <selection activeCell="F14" sqref="F14"/>
    </sheetView>
  </sheetViews>
  <sheetFormatPr defaultColWidth="0" defaultRowHeight="15"/>
  <cols>
    <col min="1" max="1" width="1.28515625" style="197" customWidth="1"/>
    <col min="2" max="2" width="17.8515625" style="218" customWidth="1"/>
    <col min="3" max="3" width="34.57421875" style="197" customWidth="1"/>
    <col min="4" max="4" width="26.28125" style="197" customWidth="1"/>
    <col min="5" max="5" width="5.8515625" style="219" customWidth="1"/>
    <col min="6" max="6" width="62.57421875" style="243" customWidth="1"/>
    <col min="7" max="7" width="28.421875" style="197" customWidth="1"/>
    <col min="8" max="8" width="18.140625" style="197" customWidth="1"/>
    <col min="9" max="9" width="16.28125" style="197" customWidth="1"/>
    <col min="10" max="10" width="15.7109375" style="197" customWidth="1"/>
    <col min="11" max="11" width="21.00390625" style="197" customWidth="1"/>
    <col min="12" max="12" width="35.8515625" style="197" customWidth="1"/>
    <col min="13" max="14" width="16.421875" style="197" customWidth="1"/>
    <col min="15" max="19" width="11.421875" style="197" customWidth="1"/>
    <col min="20" max="107" width="0" style="197" hidden="1" customWidth="1"/>
    <col min="108" max="108" width="11.421875" style="197" hidden="1" customWidth="1"/>
    <col min="109" max="197" width="0" style="197" hidden="1" customWidth="1"/>
    <col min="198" max="198" width="1.421875" style="197" hidden="1" customWidth="1"/>
    <col min="199" max="16384" width="0" style="197" hidden="1" customWidth="1"/>
  </cols>
  <sheetData>
    <row r="1" spans="2:11" ht="26.25" customHeight="1" thickBot="1">
      <c r="B1" s="197"/>
      <c r="C1" s="567"/>
      <c r="D1" s="570" t="s">
        <v>473</v>
      </c>
      <c r="E1" s="571"/>
      <c r="F1" s="571"/>
      <c r="G1" s="571"/>
      <c r="H1" s="571"/>
      <c r="I1" s="571"/>
      <c r="J1" s="571"/>
      <c r="K1" s="572"/>
    </row>
    <row r="2" spans="2:11" ht="26.25" customHeight="1" thickBot="1">
      <c r="B2" s="197"/>
      <c r="C2" s="568"/>
      <c r="D2" s="573" t="s">
        <v>16</v>
      </c>
      <c r="E2" s="574"/>
      <c r="F2" s="574"/>
      <c r="G2" s="574"/>
      <c r="H2" s="574"/>
      <c r="I2" s="574"/>
      <c r="J2" s="574"/>
      <c r="K2" s="575"/>
    </row>
    <row r="3" spans="2:11" ht="26.25" customHeight="1" thickBot="1">
      <c r="B3" s="197"/>
      <c r="C3" s="568"/>
      <c r="D3" s="573" t="s">
        <v>313</v>
      </c>
      <c r="E3" s="574"/>
      <c r="F3" s="574"/>
      <c r="G3" s="574"/>
      <c r="H3" s="574"/>
      <c r="I3" s="574"/>
      <c r="J3" s="574"/>
      <c r="K3" s="575"/>
    </row>
    <row r="4" spans="2:11" ht="26.25" customHeight="1" thickBot="1">
      <c r="B4" s="197"/>
      <c r="C4" s="569"/>
      <c r="D4" s="573" t="s">
        <v>474</v>
      </c>
      <c r="E4" s="574"/>
      <c r="F4" s="574"/>
      <c r="G4" s="574"/>
      <c r="H4" s="574"/>
      <c r="I4" s="630" t="s">
        <v>472</v>
      </c>
      <c r="J4" s="631"/>
      <c r="K4" s="632"/>
    </row>
    <row r="5" spans="2:10" ht="15.75" thickBot="1">
      <c r="B5" s="226"/>
      <c r="C5" s="221"/>
      <c r="D5" s="221"/>
      <c r="E5" s="221"/>
      <c r="F5" s="221"/>
      <c r="G5" s="221"/>
      <c r="H5" s="221"/>
      <c r="I5" s="221"/>
      <c r="J5" s="222"/>
    </row>
    <row r="6" spans="1:10" ht="33.75" customHeight="1" thickBot="1">
      <c r="A6" s="197"/>
      <c r="B6" s="628" t="s">
        <v>316</v>
      </c>
      <c r="C6" s="629"/>
      <c r="D6" s="625" t="s">
        <v>465</v>
      </c>
      <c r="E6" s="626"/>
      <c r="F6" s="627"/>
      <c r="G6" s="221"/>
      <c r="H6" s="221"/>
      <c r="I6" s="221"/>
      <c r="J6" s="222"/>
    </row>
    <row r="7" spans="1:10" ht="33.75" customHeight="1" thickBot="1">
      <c r="A7" s="197"/>
      <c r="B7" s="628" t="s">
        <v>24</v>
      </c>
      <c r="C7" s="629"/>
      <c r="D7" s="625" t="s">
        <v>464</v>
      </c>
      <c r="E7" s="626"/>
      <c r="F7" s="627"/>
      <c r="G7" s="221"/>
      <c r="H7" s="221"/>
      <c r="I7" s="221"/>
      <c r="J7" s="222"/>
    </row>
    <row r="8" spans="1:10" ht="33.75" customHeight="1" thickBot="1">
      <c r="A8" s="197"/>
      <c r="B8" s="628" t="s">
        <v>317</v>
      </c>
      <c r="C8" s="629"/>
      <c r="D8" s="625" t="s">
        <v>463</v>
      </c>
      <c r="E8" s="626"/>
      <c r="F8" s="627"/>
      <c r="G8" s="221"/>
      <c r="H8" s="221"/>
      <c r="I8" s="221"/>
      <c r="J8" s="222"/>
    </row>
    <row r="9" spans="1:10" ht="33.75" customHeight="1" thickBot="1">
      <c r="A9" s="197"/>
      <c r="B9" s="628" t="s">
        <v>318</v>
      </c>
      <c r="C9" s="629"/>
      <c r="D9" s="625" t="s">
        <v>424</v>
      </c>
      <c r="E9" s="626"/>
      <c r="F9" s="627"/>
      <c r="G9" s="221"/>
      <c r="H9" s="221"/>
      <c r="I9" s="221"/>
      <c r="J9" s="222"/>
    </row>
    <row r="10" spans="1:10" ht="33.75" customHeight="1" thickBot="1">
      <c r="A10" s="197"/>
      <c r="B10" s="628" t="s">
        <v>319</v>
      </c>
      <c r="C10" s="629"/>
      <c r="D10" s="625" t="s">
        <v>428</v>
      </c>
      <c r="E10" s="626"/>
      <c r="F10" s="627"/>
      <c r="G10" s="221"/>
      <c r="H10" s="221"/>
      <c r="I10" s="221"/>
      <c r="J10" s="222"/>
    </row>
    <row r="12" spans="2:11" s="293" customFormat="1" ht="25.5" customHeight="1">
      <c r="B12" s="587" t="s">
        <v>432</v>
      </c>
      <c r="C12" s="587"/>
      <c r="D12" s="587"/>
      <c r="E12" s="587"/>
      <c r="F12" s="587"/>
      <c r="G12" s="587"/>
      <c r="H12" s="587"/>
      <c r="I12" s="588" t="s">
        <v>321</v>
      </c>
      <c r="J12" s="589"/>
      <c r="K12" s="589"/>
    </row>
    <row r="13" spans="2:11" s="294" customFormat="1" ht="30" customHeight="1" thickBot="1">
      <c r="B13" s="317" t="s">
        <v>322</v>
      </c>
      <c r="C13" s="317" t="s">
        <v>323</v>
      </c>
      <c r="D13" s="317" t="s">
        <v>324</v>
      </c>
      <c r="E13" s="317" t="s">
        <v>325</v>
      </c>
      <c r="F13" s="317" t="s">
        <v>326</v>
      </c>
      <c r="G13" s="317" t="s">
        <v>327</v>
      </c>
      <c r="H13" s="317" t="s">
        <v>328</v>
      </c>
      <c r="I13" s="318" t="s">
        <v>329</v>
      </c>
      <c r="J13" s="318" t="s">
        <v>330</v>
      </c>
      <c r="K13" s="318" t="s">
        <v>331</v>
      </c>
    </row>
    <row r="14" spans="2:11" s="293" customFormat="1" ht="97.5" customHeight="1" thickBot="1">
      <c r="B14" s="337">
        <v>1</v>
      </c>
      <c r="C14" s="327" t="s">
        <v>436</v>
      </c>
      <c r="D14" s="328" t="s">
        <v>235</v>
      </c>
      <c r="E14" s="338">
        <v>1</v>
      </c>
      <c r="F14" s="329" t="s">
        <v>499</v>
      </c>
      <c r="G14" s="328" t="s">
        <v>235</v>
      </c>
      <c r="H14" s="330">
        <v>43554</v>
      </c>
      <c r="I14" s="331"/>
      <c r="J14" s="332"/>
      <c r="K14" s="333"/>
    </row>
    <row r="15" spans="2:14" s="293" customFormat="1" ht="100.5" customHeight="1" thickBot="1">
      <c r="B15" s="337">
        <v>2</v>
      </c>
      <c r="C15" s="334" t="s">
        <v>439</v>
      </c>
      <c r="D15" s="328" t="s">
        <v>235</v>
      </c>
      <c r="E15" s="338">
        <v>2</v>
      </c>
      <c r="F15" s="329" t="s">
        <v>523</v>
      </c>
      <c r="G15" s="328" t="s">
        <v>235</v>
      </c>
      <c r="H15" s="330">
        <v>43646</v>
      </c>
      <c r="I15" s="335"/>
      <c r="J15" s="332"/>
      <c r="K15" s="333"/>
      <c r="N15" s="301"/>
    </row>
    <row r="16" spans="2:14" s="293" customFormat="1" ht="107.25" customHeight="1" thickBot="1">
      <c r="B16" s="337">
        <v>3</v>
      </c>
      <c r="C16" s="334" t="s">
        <v>438</v>
      </c>
      <c r="D16" s="328" t="s">
        <v>235</v>
      </c>
      <c r="E16" s="338">
        <v>3</v>
      </c>
      <c r="F16" s="329" t="s">
        <v>523</v>
      </c>
      <c r="G16" s="328" t="s">
        <v>235</v>
      </c>
      <c r="H16" s="330">
        <v>43738</v>
      </c>
      <c r="I16" s="335"/>
      <c r="J16" s="332"/>
      <c r="K16" s="333"/>
      <c r="N16" s="301"/>
    </row>
    <row r="17" spans="2:11" s="293" customFormat="1" ht="92.25" customHeight="1" thickBot="1">
      <c r="B17" s="337">
        <v>4</v>
      </c>
      <c r="C17" s="334" t="s">
        <v>437</v>
      </c>
      <c r="D17" s="328" t="s">
        <v>235</v>
      </c>
      <c r="E17" s="338">
        <v>4</v>
      </c>
      <c r="F17" s="329" t="s">
        <v>523</v>
      </c>
      <c r="G17" s="328" t="s">
        <v>235</v>
      </c>
      <c r="H17" s="330">
        <v>43829</v>
      </c>
      <c r="I17" s="336"/>
      <c r="J17" s="332"/>
      <c r="K17" s="333"/>
    </row>
    <row r="18" spans="2:11" s="293" customFormat="1" ht="40.5" customHeight="1">
      <c r="B18" s="595" t="s">
        <v>333</v>
      </c>
      <c r="C18" s="596"/>
      <c r="D18" s="312">
        <f>SUM(D14:D17)</f>
        <v>0</v>
      </c>
      <c r="E18" s="597" t="s">
        <v>333</v>
      </c>
      <c r="F18" s="598"/>
      <c r="G18" s="312">
        <f>SUM(G14:G17)</f>
        <v>0</v>
      </c>
      <c r="H18" s="313"/>
      <c r="I18" s="312">
        <f>SUM(I14:I17)</f>
        <v>0</v>
      </c>
      <c r="J18" s="314"/>
      <c r="K18" s="314"/>
    </row>
  </sheetData>
  <sheetProtection/>
  <mergeCells count="20">
    <mergeCell ref="D3:K3"/>
    <mergeCell ref="D4:H4"/>
    <mergeCell ref="I4:K4"/>
    <mergeCell ref="B18:C18"/>
    <mergeCell ref="E18:F18"/>
    <mergeCell ref="B12:H12"/>
    <mergeCell ref="I12:K12"/>
    <mergeCell ref="B9:C9"/>
    <mergeCell ref="D9:F9"/>
    <mergeCell ref="B10:C10"/>
    <mergeCell ref="C1:C4"/>
    <mergeCell ref="D1:K1"/>
    <mergeCell ref="D2:K2"/>
    <mergeCell ref="D10:F10"/>
    <mergeCell ref="B6:C6"/>
    <mergeCell ref="D6:F6"/>
    <mergeCell ref="B7:C7"/>
    <mergeCell ref="D7:F7"/>
    <mergeCell ref="B8:C8"/>
    <mergeCell ref="D8:F8"/>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27" customWidth="1"/>
    <col min="2" max="2" width="25.421875" style="28" customWidth="1"/>
    <col min="3" max="3" width="14.57421875" style="27" customWidth="1"/>
    <col min="4" max="4" width="20.140625" style="27" customWidth="1"/>
    <col min="5" max="5" width="16.421875" style="27" customWidth="1"/>
    <col min="6" max="6" width="25.00390625" style="27" customWidth="1"/>
    <col min="7" max="7" width="22.00390625" style="29" customWidth="1"/>
    <col min="8" max="8" width="20.57421875" style="27" customWidth="1"/>
    <col min="9" max="9" width="22.421875" style="27" customWidth="1"/>
    <col min="10" max="11" width="22.421875" style="30" customWidth="1"/>
    <col min="12" max="21" width="11.421875" style="31" customWidth="1"/>
    <col min="22" max="24" width="11.421875" style="32" customWidth="1"/>
    <col min="25" max="16384" width="11.421875" style="27" customWidth="1"/>
  </cols>
  <sheetData>
    <row r="1" ht="6" customHeight="1"/>
    <row r="2" spans="2:13" ht="25.5" customHeight="1">
      <c r="B2" s="486"/>
      <c r="C2" s="487" t="s">
        <v>15</v>
      </c>
      <c r="D2" s="487"/>
      <c r="E2" s="487"/>
      <c r="F2" s="487"/>
      <c r="G2" s="487"/>
      <c r="H2" s="487"/>
      <c r="I2" s="633"/>
      <c r="J2" s="33"/>
      <c r="K2" s="33"/>
      <c r="M2" s="34" t="s">
        <v>132</v>
      </c>
    </row>
    <row r="3" spans="2:13" ht="25.5" customHeight="1">
      <c r="B3" s="486"/>
      <c r="C3" s="476" t="s">
        <v>16</v>
      </c>
      <c r="D3" s="476"/>
      <c r="E3" s="476"/>
      <c r="F3" s="476"/>
      <c r="G3" s="476"/>
      <c r="H3" s="476"/>
      <c r="I3" s="633"/>
      <c r="J3" s="33"/>
      <c r="K3" s="33"/>
      <c r="M3" s="34" t="s">
        <v>133</v>
      </c>
    </row>
    <row r="4" spans="2:13" ht="25.5" customHeight="1">
      <c r="B4" s="486"/>
      <c r="C4" s="476" t="s">
        <v>134</v>
      </c>
      <c r="D4" s="476"/>
      <c r="E4" s="476"/>
      <c r="F4" s="476"/>
      <c r="G4" s="476"/>
      <c r="H4" s="476"/>
      <c r="I4" s="633"/>
      <c r="J4" s="33"/>
      <c r="K4" s="33"/>
      <c r="M4" s="34" t="s">
        <v>135</v>
      </c>
    </row>
    <row r="5" spans="2:13" ht="25.5" customHeight="1">
      <c r="B5" s="486"/>
      <c r="C5" s="476" t="s">
        <v>136</v>
      </c>
      <c r="D5" s="476"/>
      <c r="E5" s="476"/>
      <c r="F5" s="476"/>
      <c r="G5" s="563" t="s">
        <v>137</v>
      </c>
      <c r="H5" s="563"/>
      <c r="I5" s="633"/>
      <c r="J5" s="33"/>
      <c r="K5" s="33"/>
      <c r="M5" s="34" t="s">
        <v>138</v>
      </c>
    </row>
    <row r="6" spans="2:11" ht="23.25" customHeight="1">
      <c r="B6" s="477" t="s">
        <v>139</v>
      </c>
      <c r="C6" s="478"/>
      <c r="D6" s="478"/>
      <c r="E6" s="478"/>
      <c r="F6" s="478"/>
      <c r="G6" s="478"/>
      <c r="H6" s="478"/>
      <c r="I6" s="479"/>
      <c r="J6" s="35"/>
      <c r="K6" s="35"/>
    </row>
    <row r="7" spans="2:11" ht="24" customHeight="1">
      <c r="B7" s="480" t="s">
        <v>140</v>
      </c>
      <c r="C7" s="481"/>
      <c r="D7" s="481"/>
      <c r="E7" s="481"/>
      <c r="F7" s="481"/>
      <c r="G7" s="481"/>
      <c r="H7" s="481"/>
      <c r="I7" s="482"/>
      <c r="J7" s="36"/>
      <c r="K7" s="36"/>
    </row>
    <row r="8" spans="2:14" ht="24" customHeight="1">
      <c r="B8" s="634" t="s">
        <v>141</v>
      </c>
      <c r="C8" s="634"/>
      <c r="D8" s="634"/>
      <c r="E8" s="634"/>
      <c r="F8" s="634"/>
      <c r="G8" s="634"/>
      <c r="H8" s="634"/>
      <c r="I8" s="634"/>
      <c r="J8" s="37"/>
      <c r="K8" s="37"/>
      <c r="N8" s="38" t="s">
        <v>142</v>
      </c>
    </row>
    <row r="9" spans="2:14" ht="30.75" customHeight="1">
      <c r="B9" s="39" t="s">
        <v>143</v>
      </c>
      <c r="C9" s="40" t="s">
        <v>235</v>
      </c>
      <c r="D9" s="635" t="s">
        <v>144</v>
      </c>
      <c r="E9" s="635"/>
      <c r="F9" s="640"/>
      <c r="G9" s="641"/>
      <c r="H9" s="641"/>
      <c r="I9" s="642"/>
      <c r="J9" s="41"/>
      <c r="K9" s="41"/>
      <c r="M9" s="34" t="s">
        <v>145</v>
      </c>
      <c r="N9" s="38" t="s">
        <v>146</v>
      </c>
    </row>
    <row r="10" spans="2:14" ht="30.75" customHeight="1">
      <c r="B10" s="42" t="s">
        <v>147</v>
      </c>
      <c r="C10" s="43" t="s">
        <v>166</v>
      </c>
      <c r="D10" s="636" t="s">
        <v>148</v>
      </c>
      <c r="E10" s="637"/>
      <c r="F10" s="638"/>
      <c r="G10" s="639"/>
      <c r="H10" s="44" t="s">
        <v>149</v>
      </c>
      <c r="I10" s="43" t="s">
        <v>166</v>
      </c>
      <c r="J10" s="45"/>
      <c r="K10" s="45"/>
      <c r="M10" s="34" t="s">
        <v>150</v>
      </c>
      <c r="N10" s="38" t="s">
        <v>151</v>
      </c>
    </row>
    <row r="11" spans="2:14" ht="30.75" customHeight="1">
      <c r="B11" s="46" t="s">
        <v>152</v>
      </c>
      <c r="C11" s="643" t="s">
        <v>235</v>
      </c>
      <c r="D11" s="643"/>
      <c r="E11" s="643"/>
      <c r="F11" s="643"/>
      <c r="G11" s="44" t="s">
        <v>153</v>
      </c>
      <c r="H11" s="644" t="s">
        <v>235</v>
      </c>
      <c r="I11" s="645"/>
      <c r="J11" s="47"/>
      <c r="K11" s="47"/>
      <c r="M11" s="34" t="s">
        <v>154</v>
      </c>
      <c r="N11" s="38" t="s">
        <v>155</v>
      </c>
    </row>
    <row r="12" spans="2:13" ht="30.75" customHeight="1">
      <c r="B12" s="46" t="s">
        <v>156</v>
      </c>
      <c r="C12" s="646"/>
      <c r="D12" s="646"/>
      <c r="E12" s="646"/>
      <c r="F12" s="646"/>
      <c r="G12" s="44" t="s">
        <v>157</v>
      </c>
      <c r="H12" s="647"/>
      <c r="I12" s="648"/>
      <c r="J12" s="48"/>
      <c r="K12" s="48"/>
      <c r="M12" s="49" t="s">
        <v>158</v>
      </c>
    </row>
    <row r="13" spans="2:13" ht="30.75" customHeight="1">
      <c r="B13" s="46" t="s">
        <v>159</v>
      </c>
      <c r="C13" s="649"/>
      <c r="D13" s="649"/>
      <c r="E13" s="649"/>
      <c r="F13" s="649"/>
      <c r="G13" s="649"/>
      <c r="H13" s="649"/>
      <c r="I13" s="650"/>
      <c r="J13" s="50"/>
      <c r="K13" s="50"/>
      <c r="M13" s="49"/>
    </row>
    <row r="14" spans="2:14" ht="30.75" customHeight="1">
      <c r="B14" s="46" t="s">
        <v>160</v>
      </c>
      <c r="C14" s="651" t="s">
        <v>235</v>
      </c>
      <c r="D14" s="652"/>
      <c r="E14" s="652"/>
      <c r="F14" s="652"/>
      <c r="G14" s="652"/>
      <c r="H14" s="652"/>
      <c r="I14" s="653"/>
      <c r="J14" s="45"/>
      <c r="K14" s="45"/>
      <c r="M14" s="49"/>
      <c r="N14" s="38" t="s">
        <v>161</v>
      </c>
    </row>
    <row r="15" spans="2:14" ht="30.75" customHeight="1">
      <c r="B15" s="46" t="s">
        <v>162</v>
      </c>
      <c r="C15" s="654"/>
      <c r="D15" s="654"/>
      <c r="E15" s="654"/>
      <c r="F15" s="654"/>
      <c r="G15" s="44" t="s">
        <v>163</v>
      </c>
      <c r="H15" s="491" t="s">
        <v>164</v>
      </c>
      <c r="I15" s="492"/>
      <c r="J15" s="45"/>
      <c r="K15" s="45"/>
      <c r="M15" s="49" t="s">
        <v>165</v>
      </c>
      <c r="N15" s="38" t="s">
        <v>166</v>
      </c>
    </row>
    <row r="16" spans="2:13" ht="30.75" customHeight="1">
      <c r="B16" s="46" t="s">
        <v>167</v>
      </c>
      <c r="C16" s="655" t="s">
        <v>236</v>
      </c>
      <c r="D16" s="656"/>
      <c r="E16" s="656"/>
      <c r="F16" s="656"/>
      <c r="G16" s="44" t="s">
        <v>168</v>
      </c>
      <c r="H16" s="491" t="s">
        <v>142</v>
      </c>
      <c r="I16" s="492"/>
      <c r="J16" s="45"/>
      <c r="K16" s="45"/>
      <c r="M16" s="49" t="s">
        <v>169</v>
      </c>
    </row>
    <row r="17" spans="2:14" ht="40.5" customHeight="1">
      <c r="B17" s="46" t="s">
        <v>170</v>
      </c>
      <c r="C17" s="657"/>
      <c r="D17" s="657"/>
      <c r="E17" s="657"/>
      <c r="F17" s="657"/>
      <c r="G17" s="657"/>
      <c r="H17" s="657"/>
      <c r="I17" s="658"/>
      <c r="J17" s="50"/>
      <c r="K17" s="50"/>
      <c r="M17" s="49" t="s">
        <v>171</v>
      </c>
      <c r="N17" s="38" t="s">
        <v>172</v>
      </c>
    </row>
    <row r="18" spans="2:14" ht="30.75" customHeight="1">
      <c r="B18" s="46" t="s">
        <v>173</v>
      </c>
      <c r="C18" s="654"/>
      <c r="D18" s="654"/>
      <c r="E18" s="654"/>
      <c r="F18" s="654"/>
      <c r="G18" s="654"/>
      <c r="H18" s="654"/>
      <c r="I18" s="659"/>
      <c r="J18" s="51"/>
      <c r="K18" s="51"/>
      <c r="M18" s="49" t="s">
        <v>174</v>
      </c>
      <c r="N18" s="38" t="s">
        <v>175</v>
      </c>
    </row>
    <row r="19" spans="2:14" ht="30.75" customHeight="1">
      <c r="B19" s="46" t="s">
        <v>176</v>
      </c>
      <c r="C19" s="660"/>
      <c r="D19" s="660"/>
      <c r="E19" s="660"/>
      <c r="F19" s="660"/>
      <c r="G19" s="660"/>
      <c r="H19" s="660"/>
      <c r="I19" s="661"/>
      <c r="J19" s="52"/>
      <c r="K19" s="52"/>
      <c r="M19" s="49"/>
      <c r="N19" s="38" t="s">
        <v>177</v>
      </c>
    </row>
    <row r="20" spans="2:14" ht="30.75" customHeight="1">
      <c r="B20" s="46" t="s">
        <v>178</v>
      </c>
      <c r="C20" s="662"/>
      <c r="D20" s="662"/>
      <c r="E20" s="662"/>
      <c r="F20" s="662"/>
      <c r="G20" s="662"/>
      <c r="H20" s="662"/>
      <c r="I20" s="663"/>
      <c r="J20" s="53"/>
      <c r="K20" s="53"/>
      <c r="M20" s="49" t="s">
        <v>179</v>
      </c>
      <c r="N20" s="38" t="s">
        <v>180</v>
      </c>
    </row>
    <row r="21" spans="2:14" ht="27.75" customHeight="1">
      <c r="B21" s="664" t="s">
        <v>181</v>
      </c>
      <c r="C21" s="531" t="s">
        <v>182</v>
      </c>
      <c r="D21" s="531"/>
      <c r="E21" s="531"/>
      <c r="F21" s="532" t="s">
        <v>183</v>
      </c>
      <c r="G21" s="532"/>
      <c r="H21" s="532"/>
      <c r="I21" s="533"/>
      <c r="J21" s="54"/>
      <c r="K21" s="54"/>
      <c r="M21" s="49" t="s">
        <v>164</v>
      </c>
      <c r="N21" s="38" t="s">
        <v>184</v>
      </c>
    </row>
    <row r="22" spans="2:14" ht="27" customHeight="1">
      <c r="B22" s="665"/>
      <c r="C22" s="500"/>
      <c r="D22" s="500"/>
      <c r="E22" s="500"/>
      <c r="F22" s="500"/>
      <c r="G22" s="500"/>
      <c r="H22" s="500"/>
      <c r="I22" s="501"/>
      <c r="J22" s="52"/>
      <c r="K22" s="52"/>
      <c r="M22" s="49" t="s">
        <v>185</v>
      </c>
      <c r="N22" s="38" t="s">
        <v>186</v>
      </c>
    </row>
    <row r="23" spans="2:14" ht="39.75" customHeight="1">
      <c r="B23" s="46" t="s">
        <v>187</v>
      </c>
      <c r="C23" s="491"/>
      <c r="D23" s="491"/>
      <c r="E23" s="491"/>
      <c r="F23" s="491"/>
      <c r="G23" s="491"/>
      <c r="H23" s="491"/>
      <c r="I23" s="492"/>
      <c r="J23" s="45"/>
      <c r="K23" s="45"/>
      <c r="M23" s="49"/>
      <c r="N23" s="38" t="s">
        <v>188</v>
      </c>
    </row>
    <row r="24" spans="2:14" ht="44.25" customHeight="1">
      <c r="B24" s="46" t="s">
        <v>189</v>
      </c>
      <c r="C24" s="666"/>
      <c r="D24" s="667"/>
      <c r="E24" s="668"/>
      <c r="F24" s="504"/>
      <c r="G24" s="505"/>
      <c r="H24" s="505"/>
      <c r="I24" s="507"/>
      <c r="J24" s="51"/>
      <c r="K24" s="51"/>
      <c r="M24" s="55"/>
      <c r="N24" s="38" t="s">
        <v>190</v>
      </c>
    </row>
    <row r="25" spans="2:13" ht="29.25" customHeight="1">
      <c r="B25" s="46" t="s">
        <v>191</v>
      </c>
      <c r="C25" s="669">
        <v>42736</v>
      </c>
      <c r="D25" s="670"/>
      <c r="E25" s="671"/>
      <c r="F25" s="44" t="s">
        <v>192</v>
      </c>
      <c r="G25" s="672"/>
      <c r="H25" s="673"/>
      <c r="I25" s="674"/>
      <c r="J25" s="56"/>
      <c r="K25" s="56"/>
      <c r="M25" s="55"/>
    </row>
    <row r="26" spans="2:13" ht="27" customHeight="1">
      <c r="B26" s="46" t="s">
        <v>193</v>
      </c>
      <c r="C26" s="512">
        <v>43070</v>
      </c>
      <c r="D26" s="495"/>
      <c r="E26" s="601"/>
      <c r="F26" s="44" t="s">
        <v>194</v>
      </c>
      <c r="G26" s="675"/>
      <c r="H26" s="676"/>
      <c r="I26" s="677"/>
      <c r="J26" s="57"/>
      <c r="K26" s="57"/>
      <c r="M26" s="55"/>
    </row>
    <row r="27" spans="2:13" ht="47.25" customHeight="1">
      <c r="B27" s="58" t="s">
        <v>195</v>
      </c>
      <c r="C27" s="524"/>
      <c r="D27" s="525"/>
      <c r="E27" s="526"/>
      <c r="F27" s="59" t="s">
        <v>196</v>
      </c>
      <c r="G27" s="678"/>
      <c r="H27" s="679"/>
      <c r="I27" s="680"/>
      <c r="J27" s="54"/>
      <c r="K27" s="54"/>
      <c r="M27" s="55"/>
    </row>
    <row r="28" spans="2:13" ht="30" customHeight="1">
      <c r="B28" s="483" t="s">
        <v>197</v>
      </c>
      <c r="C28" s="484"/>
      <c r="D28" s="484"/>
      <c r="E28" s="484"/>
      <c r="F28" s="484"/>
      <c r="G28" s="484"/>
      <c r="H28" s="484"/>
      <c r="I28" s="485"/>
      <c r="J28" s="37"/>
      <c r="K28" s="37"/>
      <c r="M28" s="55"/>
    </row>
    <row r="29" spans="2:13" ht="56.25" customHeight="1">
      <c r="B29" s="60" t="s">
        <v>198</v>
      </c>
      <c r="C29" s="61" t="s">
        <v>199</v>
      </c>
      <c r="D29" s="61" t="s">
        <v>200</v>
      </c>
      <c r="E29" s="61" t="s">
        <v>201</v>
      </c>
      <c r="F29" s="61" t="s">
        <v>202</v>
      </c>
      <c r="G29" s="62" t="s">
        <v>203</v>
      </c>
      <c r="H29" s="62" t="s">
        <v>204</v>
      </c>
      <c r="I29" s="63" t="s">
        <v>205</v>
      </c>
      <c r="J29" s="52"/>
      <c r="K29" s="52"/>
      <c r="M29" s="55"/>
    </row>
    <row r="30" spans="2:13" ht="19.5" customHeight="1">
      <c r="B30" s="64" t="s">
        <v>206</v>
      </c>
      <c r="C30" s="89">
        <v>0</v>
      </c>
      <c r="D30" s="90">
        <f>+C30</f>
        <v>0</v>
      </c>
      <c r="E30" s="89">
        <v>0</v>
      </c>
      <c r="F30" s="65">
        <f>+E30</f>
        <v>0</v>
      </c>
      <c r="G30" s="66" t="e">
        <f>+C30/E30</f>
        <v>#DIV/0!</v>
      </c>
      <c r="H30" s="67" t="e">
        <f>+D30/F30</f>
        <v>#DIV/0!</v>
      </c>
      <c r="I30" s="68" t="e">
        <f>+F30/$G$26</f>
        <v>#DIV/0!</v>
      </c>
      <c r="J30" s="69"/>
      <c r="K30" s="69"/>
      <c r="M30" s="55"/>
    </row>
    <row r="31" spans="2:13" ht="19.5" customHeight="1">
      <c r="B31" s="64" t="s">
        <v>207</v>
      </c>
      <c r="C31" s="89">
        <v>0</v>
      </c>
      <c r="D31" s="90">
        <f>+D30+C31</f>
        <v>0</v>
      </c>
      <c r="E31" s="89">
        <v>0</v>
      </c>
      <c r="F31" s="65">
        <f>+E31+F30</f>
        <v>0</v>
      </c>
      <c r="G31" s="66" t="e">
        <f aca="true" t="shared" si="0" ref="G31:H41">+C31/E31</f>
        <v>#DIV/0!</v>
      </c>
      <c r="H31" s="67" t="e">
        <f t="shared" si="0"/>
        <v>#DIV/0!</v>
      </c>
      <c r="I31" s="68" t="e">
        <f aca="true" t="shared" si="1" ref="I31:I41">+F31/$G$26</f>
        <v>#DIV/0!</v>
      </c>
      <c r="J31" s="69"/>
      <c r="K31" s="69"/>
      <c r="M31" s="55"/>
    </row>
    <row r="32" spans="2:13" ht="19.5" customHeight="1">
      <c r="B32" s="64" t="s">
        <v>208</v>
      </c>
      <c r="C32" s="89">
        <v>0</v>
      </c>
      <c r="D32" s="90">
        <f aca="true" t="shared" si="2" ref="D32:D41">+D31+C32</f>
        <v>0</v>
      </c>
      <c r="E32" s="89">
        <v>0</v>
      </c>
      <c r="F32" s="65">
        <f aca="true" t="shared" si="3" ref="F32:F41">+E32+F31</f>
        <v>0</v>
      </c>
      <c r="G32" s="66" t="e">
        <f t="shared" si="0"/>
        <v>#DIV/0!</v>
      </c>
      <c r="H32" s="67" t="e">
        <f t="shared" si="0"/>
        <v>#DIV/0!</v>
      </c>
      <c r="I32" s="68" t="e">
        <f t="shared" si="1"/>
        <v>#DIV/0!</v>
      </c>
      <c r="J32" s="69"/>
      <c r="K32" s="69"/>
      <c r="M32" s="55"/>
    </row>
    <row r="33" spans="2:11" ht="19.5" customHeight="1">
      <c r="B33" s="64" t="s">
        <v>209</v>
      </c>
      <c r="C33" s="89">
        <v>0</v>
      </c>
      <c r="D33" s="90">
        <f t="shared" si="2"/>
        <v>0</v>
      </c>
      <c r="E33" s="89">
        <v>0</v>
      </c>
      <c r="F33" s="65">
        <f t="shared" si="3"/>
        <v>0</v>
      </c>
      <c r="G33" s="66" t="e">
        <f t="shared" si="0"/>
        <v>#DIV/0!</v>
      </c>
      <c r="H33" s="67" t="e">
        <f t="shared" si="0"/>
        <v>#DIV/0!</v>
      </c>
      <c r="I33" s="68" t="e">
        <f t="shared" si="1"/>
        <v>#DIV/0!</v>
      </c>
      <c r="J33" s="69"/>
      <c r="K33" s="69"/>
    </row>
    <row r="34" spans="2:11" ht="19.5" customHeight="1">
      <c r="B34" s="64" t="s">
        <v>210</v>
      </c>
      <c r="C34" s="89">
        <v>0</v>
      </c>
      <c r="D34" s="90">
        <f t="shared" si="2"/>
        <v>0</v>
      </c>
      <c r="E34" s="89">
        <v>0</v>
      </c>
      <c r="F34" s="65">
        <f t="shared" si="3"/>
        <v>0</v>
      </c>
      <c r="G34" s="66" t="e">
        <f t="shared" si="0"/>
        <v>#DIV/0!</v>
      </c>
      <c r="H34" s="67" t="e">
        <f t="shared" si="0"/>
        <v>#DIV/0!</v>
      </c>
      <c r="I34" s="68" t="e">
        <f t="shared" si="1"/>
        <v>#DIV/0!</v>
      </c>
      <c r="J34" s="69"/>
      <c r="K34" s="69"/>
    </row>
    <row r="35" spans="2:11" ht="19.5" customHeight="1">
      <c r="B35" s="64" t="s">
        <v>211</v>
      </c>
      <c r="C35" s="89">
        <v>0</v>
      </c>
      <c r="D35" s="90">
        <f t="shared" si="2"/>
        <v>0</v>
      </c>
      <c r="E35" s="89">
        <v>0</v>
      </c>
      <c r="F35" s="65">
        <f t="shared" si="3"/>
        <v>0</v>
      </c>
      <c r="G35" s="66" t="e">
        <f t="shared" si="0"/>
        <v>#DIV/0!</v>
      </c>
      <c r="H35" s="67" t="e">
        <f t="shared" si="0"/>
        <v>#DIV/0!</v>
      </c>
      <c r="I35" s="68" t="e">
        <f t="shared" si="1"/>
        <v>#DIV/0!</v>
      </c>
      <c r="J35" s="69"/>
      <c r="K35" s="69"/>
    </row>
    <row r="36" spans="2:11" ht="19.5" customHeight="1">
      <c r="B36" s="64" t="s">
        <v>212</v>
      </c>
      <c r="C36" s="89">
        <v>0</v>
      </c>
      <c r="D36" s="90">
        <f t="shared" si="2"/>
        <v>0</v>
      </c>
      <c r="E36" s="89">
        <v>0</v>
      </c>
      <c r="F36" s="65">
        <f t="shared" si="3"/>
        <v>0</v>
      </c>
      <c r="G36" s="66" t="e">
        <f t="shared" si="0"/>
        <v>#DIV/0!</v>
      </c>
      <c r="H36" s="67" t="e">
        <f t="shared" si="0"/>
        <v>#DIV/0!</v>
      </c>
      <c r="I36" s="68" t="e">
        <f t="shared" si="1"/>
        <v>#DIV/0!</v>
      </c>
      <c r="J36" s="69"/>
      <c r="K36" s="69"/>
    </row>
    <row r="37" spans="2:11" ht="19.5" customHeight="1">
      <c r="B37" s="64" t="s">
        <v>213</v>
      </c>
      <c r="C37" s="89">
        <v>0</v>
      </c>
      <c r="D37" s="90">
        <f t="shared" si="2"/>
        <v>0</v>
      </c>
      <c r="E37" s="89">
        <v>0</v>
      </c>
      <c r="F37" s="65">
        <f t="shared" si="3"/>
        <v>0</v>
      </c>
      <c r="G37" s="66" t="e">
        <f t="shared" si="0"/>
        <v>#DIV/0!</v>
      </c>
      <c r="H37" s="67" t="e">
        <f t="shared" si="0"/>
        <v>#DIV/0!</v>
      </c>
      <c r="I37" s="68" t="e">
        <f t="shared" si="1"/>
        <v>#DIV/0!</v>
      </c>
      <c r="J37" s="69"/>
      <c r="K37" s="69"/>
    </row>
    <row r="38" spans="2:11" ht="19.5" customHeight="1">
      <c r="B38" s="64" t="s">
        <v>214</v>
      </c>
      <c r="C38" s="89">
        <v>0</v>
      </c>
      <c r="D38" s="90">
        <f t="shared" si="2"/>
        <v>0</v>
      </c>
      <c r="E38" s="89">
        <v>0</v>
      </c>
      <c r="F38" s="65">
        <f t="shared" si="3"/>
        <v>0</v>
      </c>
      <c r="G38" s="66" t="e">
        <f t="shared" si="0"/>
        <v>#DIV/0!</v>
      </c>
      <c r="H38" s="67" t="e">
        <f t="shared" si="0"/>
        <v>#DIV/0!</v>
      </c>
      <c r="I38" s="68" t="e">
        <f t="shared" si="1"/>
        <v>#DIV/0!</v>
      </c>
      <c r="J38" s="69"/>
      <c r="K38" s="69"/>
    </row>
    <row r="39" spans="2:11" ht="19.5" customHeight="1">
      <c r="B39" s="64" t="s">
        <v>215</v>
      </c>
      <c r="C39" s="89">
        <v>0</v>
      </c>
      <c r="D39" s="90">
        <f t="shared" si="2"/>
        <v>0</v>
      </c>
      <c r="E39" s="89">
        <v>0</v>
      </c>
      <c r="F39" s="65">
        <f t="shared" si="3"/>
        <v>0</v>
      </c>
      <c r="G39" s="66" t="e">
        <f t="shared" si="0"/>
        <v>#DIV/0!</v>
      </c>
      <c r="H39" s="67" t="e">
        <f t="shared" si="0"/>
        <v>#DIV/0!</v>
      </c>
      <c r="I39" s="68" t="e">
        <f t="shared" si="1"/>
        <v>#DIV/0!</v>
      </c>
      <c r="J39" s="69"/>
      <c r="K39" s="69"/>
    </row>
    <row r="40" spans="2:11" ht="19.5" customHeight="1">
      <c r="B40" s="64" t="s">
        <v>216</v>
      </c>
      <c r="C40" s="89">
        <v>0</v>
      </c>
      <c r="D40" s="90">
        <f t="shared" si="2"/>
        <v>0</v>
      </c>
      <c r="E40" s="89">
        <v>0</v>
      </c>
      <c r="F40" s="65">
        <f t="shared" si="3"/>
        <v>0</v>
      </c>
      <c r="G40" s="66" t="e">
        <f t="shared" si="0"/>
        <v>#DIV/0!</v>
      </c>
      <c r="H40" s="67" t="e">
        <f t="shared" si="0"/>
        <v>#DIV/0!</v>
      </c>
      <c r="I40" s="68" t="e">
        <f t="shared" si="1"/>
        <v>#DIV/0!</v>
      </c>
      <c r="J40" s="69"/>
      <c r="K40" s="69"/>
    </row>
    <row r="41" spans="2:11" ht="19.5" customHeight="1">
      <c r="B41" s="64" t="s">
        <v>217</v>
      </c>
      <c r="C41" s="89">
        <v>0</v>
      </c>
      <c r="D41" s="90">
        <f t="shared" si="2"/>
        <v>0</v>
      </c>
      <c r="E41" s="89">
        <v>0</v>
      </c>
      <c r="F41" s="65">
        <f t="shared" si="3"/>
        <v>0</v>
      </c>
      <c r="G41" s="66" t="e">
        <f t="shared" si="0"/>
        <v>#DIV/0!</v>
      </c>
      <c r="H41" s="67" t="e">
        <f t="shared" si="0"/>
        <v>#DIV/0!</v>
      </c>
      <c r="I41" s="68" t="e">
        <f t="shared" si="1"/>
        <v>#DIV/0!</v>
      </c>
      <c r="J41" s="69"/>
      <c r="K41" s="69"/>
    </row>
    <row r="42" spans="2:11" ht="54" customHeight="1">
      <c r="B42" s="70" t="s">
        <v>218</v>
      </c>
      <c r="C42" s="548" t="s">
        <v>235</v>
      </c>
      <c r="D42" s="548"/>
      <c r="E42" s="548"/>
      <c r="F42" s="548"/>
      <c r="G42" s="548"/>
      <c r="H42" s="548"/>
      <c r="I42" s="548"/>
      <c r="J42" s="71"/>
      <c r="K42" s="71"/>
    </row>
    <row r="43" spans="2:11" ht="29.25" customHeight="1">
      <c r="B43" s="484" t="s">
        <v>219</v>
      </c>
      <c r="C43" s="484"/>
      <c r="D43" s="484"/>
      <c r="E43" s="484"/>
      <c r="F43" s="484"/>
      <c r="G43" s="484"/>
      <c r="H43" s="484"/>
      <c r="I43" s="484"/>
      <c r="J43" s="37"/>
      <c r="K43" s="37"/>
    </row>
    <row r="44" spans="2:11" ht="16.5" customHeight="1">
      <c r="B44" s="681"/>
      <c r="C44" s="481"/>
      <c r="D44" s="481"/>
      <c r="E44" s="481"/>
      <c r="F44" s="481"/>
      <c r="G44" s="481"/>
      <c r="H44" s="481"/>
      <c r="I44" s="682"/>
      <c r="J44" s="37"/>
      <c r="K44" s="37"/>
    </row>
    <row r="45" spans="2:11" ht="16.5" customHeight="1">
      <c r="B45" s="683"/>
      <c r="C45" s="684"/>
      <c r="D45" s="684"/>
      <c r="E45" s="684"/>
      <c r="F45" s="684"/>
      <c r="G45" s="684"/>
      <c r="H45" s="684"/>
      <c r="I45" s="685"/>
      <c r="J45" s="71"/>
      <c r="K45" s="71"/>
    </row>
    <row r="46" spans="2:11" ht="16.5" customHeight="1">
      <c r="B46" s="683"/>
      <c r="C46" s="684"/>
      <c r="D46" s="684"/>
      <c r="E46" s="684"/>
      <c r="F46" s="684"/>
      <c r="G46" s="684"/>
      <c r="H46" s="684"/>
      <c r="I46" s="685"/>
      <c r="J46" s="71"/>
      <c r="K46" s="71"/>
    </row>
    <row r="47" spans="2:11" ht="16.5" customHeight="1">
      <c r="B47" s="683"/>
      <c r="C47" s="684"/>
      <c r="D47" s="684"/>
      <c r="E47" s="684"/>
      <c r="F47" s="684"/>
      <c r="G47" s="684"/>
      <c r="H47" s="684"/>
      <c r="I47" s="685"/>
      <c r="J47" s="71"/>
      <c r="K47" s="71"/>
    </row>
    <row r="48" spans="2:11" ht="16.5" customHeight="1">
      <c r="B48" s="686"/>
      <c r="C48" s="687"/>
      <c r="D48" s="687"/>
      <c r="E48" s="687"/>
      <c r="F48" s="687"/>
      <c r="G48" s="687"/>
      <c r="H48" s="687"/>
      <c r="I48" s="688"/>
      <c r="J48" s="72"/>
      <c r="K48" s="72"/>
    </row>
    <row r="49" spans="2:11" ht="34.5" customHeight="1">
      <c r="B49" s="42" t="s">
        <v>220</v>
      </c>
      <c r="C49" s="548" t="s">
        <v>235</v>
      </c>
      <c r="D49" s="548"/>
      <c r="E49" s="548"/>
      <c r="F49" s="548"/>
      <c r="G49" s="548"/>
      <c r="H49" s="548"/>
      <c r="I49" s="548"/>
      <c r="J49" s="73"/>
      <c r="K49" s="73"/>
    </row>
    <row r="50" spans="2:11" ht="34.5" customHeight="1">
      <c r="B50" s="42" t="s">
        <v>221</v>
      </c>
      <c r="C50" s="548" t="s">
        <v>235</v>
      </c>
      <c r="D50" s="548"/>
      <c r="E50" s="548"/>
      <c r="F50" s="548"/>
      <c r="G50" s="548"/>
      <c r="H50" s="548"/>
      <c r="I50" s="548"/>
      <c r="J50" s="73"/>
      <c r="K50" s="73"/>
    </row>
    <row r="51" spans="2:11" ht="34.5" customHeight="1">
      <c r="B51" s="74" t="s">
        <v>222</v>
      </c>
      <c r="C51" s="548" t="s">
        <v>235</v>
      </c>
      <c r="D51" s="548"/>
      <c r="E51" s="548"/>
      <c r="F51" s="548"/>
      <c r="G51" s="548"/>
      <c r="H51" s="548"/>
      <c r="I51" s="548"/>
      <c r="J51" s="73"/>
      <c r="K51" s="73"/>
    </row>
    <row r="52" spans="2:11" ht="29.25" customHeight="1">
      <c r="B52" s="484" t="s">
        <v>223</v>
      </c>
      <c r="C52" s="484"/>
      <c r="D52" s="484"/>
      <c r="E52" s="484"/>
      <c r="F52" s="484"/>
      <c r="G52" s="484"/>
      <c r="H52" s="484"/>
      <c r="I52" s="484"/>
      <c r="J52" s="73"/>
      <c r="K52" s="73"/>
    </row>
    <row r="53" spans="2:11" ht="33" customHeight="1">
      <c r="B53" s="600" t="s">
        <v>224</v>
      </c>
      <c r="C53" s="75" t="s">
        <v>225</v>
      </c>
      <c r="D53" s="556" t="s">
        <v>226</v>
      </c>
      <c r="E53" s="556"/>
      <c r="F53" s="556"/>
      <c r="G53" s="556" t="s">
        <v>227</v>
      </c>
      <c r="H53" s="556"/>
      <c r="I53" s="556"/>
      <c r="J53" s="76"/>
      <c r="K53" s="76"/>
    </row>
    <row r="54" spans="2:11" ht="31.5" customHeight="1">
      <c r="B54" s="600"/>
      <c r="C54" s="77"/>
      <c r="D54" s="548"/>
      <c r="E54" s="548"/>
      <c r="F54" s="548"/>
      <c r="G54" s="689"/>
      <c r="H54" s="689"/>
      <c r="I54" s="689"/>
      <c r="J54" s="76"/>
      <c r="K54" s="76"/>
    </row>
    <row r="55" spans="2:11" ht="31.5" customHeight="1">
      <c r="B55" s="74" t="s">
        <v>228</v>
      </c>
      <c r="C55" s="544"/>
      <c r="D55" s="544"/>
      <c r="E55" s="559" t="s">
        <v>229</v>
      </c>
      <c r="F55" s="559"/>
      <c r="G55" s="544"/>
      <c r="H55" s="544"/>
      <c r="I55" s="544"/>
      <c r="J55" s="78"/>
      <c r="K55" s="78"/>
    </row>
    <row r="56" spans="2:11" ht="31.5" customHeight="1">
      <c r="B56" s="74" t="s">
        <v>230</v>
      </c>
      <c r="C56" s="548"/>
      <c r="D56" s="548"/>
      <c r="E56" s="558" t="s">
        <v>231</v>
      </c>
      <c r="F56" s="558"/>
      <c r="G56" s="544"/>
      <c r="H56" s="544"/>
      <c r="I56" s="544"/>
      <c r="J56" s="78"/>
      <c r="K56" s="78"/>
    </row>
    <row r="57" spans="2:11" ht="31.5" customHeight="1">
      <c r="B57" s="74" t="s">
        <v>232</v>
      </c>
      <c r="C57" s="548"/>
      <c r="D57" s="548"/>
      <c r="E57" s="690" t="s">
        <v>233</v>
      </c>
      <c r="F57" s="691"/>
      <c r="G57" s="694"/>
      <c r="H57" s="695"/>
      <c r="I57" s="696"/>
      <c r="J57" s="79"/>
      <c r="K57" s="79"/>
    </row>
    <row r="58" spans="2:11" ht="31.5" customHeight="1">
      <c r="B58" s="74" t="s">
        <v>234</v>
      </c>
      <c r="C58" s="548"/>
      <c r="D58" s="548"/>
      <c r="E58" s="692"/>
      <c r="F58" s="693"/>
      <c r="G58" s="697"/>
      <c r="H58" s="698"/>
      <c r="I58" s="699"/>
      <c r="J58" s="79"/>
      <c r="K58" s="79"/>
    </row>
    <row r="59" spans="2:11" ht="15" hidden="1">
      <c r="B59" s="80"/>
      <c r="C59" s="80"/>
      <c r="D59" s="1"/>
      <c r="E59" s="1"/>
      <c r="F59" s="1"/>
      <c r="G59" s="1"/>
      <c r="H59" s="1"/>
      <c r="I59" s="81"/>
      <c r="J59" s="82"/>
      <c r="K59" s="82"/>
    </row>
    <row r="60" spans="2:11" ht="12.75" hidden="1">
      <c r="B60" s="83"/>
      <c r="C60" s="84"/>
      <c r="D60" s="84"/>
      <c r="E60" s="85"/>
      <c r="F60" s="85"/>
      <c r="G60" s="86"/>
      <c r="H60" s="87"/>
      <c r="I60" s="84"/>
      <c r="J60" s="88"/>
      <c r="K60" s="88"/>
    </row>
    <row r="61" spans="2:11" ht="12.75" hidden="1">
      <c r="B61" s="83"/>
      <c r="C61" s="84"/>
      <c r="D61" s="84"/>
      <c r="E61" s="85"/>
      <c r="F61" s="85"/>
      <c r="G61" s="86"/>
      <c r="H61" s="87"/>
      <c r="I61" s="84"/>
      <c r="J61" s="88"/>
      <c r="K61" s="88"/>
    </row>
    <row r="62" spans="2:11" ht="12.75" hidden="1">
      <c r="B62" s="83"/>
      <c r="C62" s="84"/>
      <c r="D62" s="84"/>
      <c r="E62" s="85"/>
      <c r="F62" s="85"/>
      <c r="G62" s="86"/>
      <c r="H62" s="87"/>
      <c r="I62" s="84"/>
      <c r="J62" s="88"/>
      <c r="K62" s="88"/>
    </row>
    <row r="63" spans="2:11" ht="12.75" hidden="1">
      <c r="B63" s="83"/>
      <c r="C63" s="84"/>
      <c r="D63" s="84"/>
      <c r="E63" s="85"/>
      <c r="F63" s="85"/>
      <c r="G63" s="86"/>
      <c r="H63" s="87"/>
      <c r="I63" s="84"/>
      <c r="J63" s="88"/>
      <c r="K63" s="88"/>
    </row>
    <row r="64" spans="2:11" ht="12.75" hidden="1">
      <c r="B64" s="83"/>
      <c r="C64" s="84"/>
      <c r="D64" s="84"/>
      <c r="E64" s="85"/>
      <c r="F64" s="85"/>
      <c r="G64" s="86"/>
      <c r="H64" s="87"/>
      <c r="I64" s="84"/>
      <c r="J64" s="88"/>
      <c r="K64" s="88"/>
    </row>
    <row r="65" spans="2:11" ht="12.75" hidden="1">
      <c r="B65" s="83"/>
      <c r="C65" s="84"/>
      <c r="D65" s="84"/>
      <c r="E65" s="85"/>
      <c r="F65" s="85"/>
      <c r="G65" s="86"/>
      <c r="H65" s="87"/>
      <c r="I65" s="84"/>
      <c r="J65" s="88"/>
      <c r="K65" s="88"/>
    </row>
    <row r="66" spans="2:11" ht="12.75" hidden="1">
      <c r="B66" s="83"/>
      <c r="C66" s="84"/>
      <c r="D66" s="84"/>
      <c r="E66" s="85"/>
      <c r="F66" s="85"/>
      <c r="G66" s="86"/>
      <c r="H66" s="87"/>
      <c r="I66" s="84"/>
      <c r="J66" s="88"/>
      <c r="K66" s="88"/>
    </row>
    <row r="67" spans="2:11" ht="12.75" hidden="1">
      <c r="B67" s="83"/>
      <c r="C67" s="84"/>
      <c r="D67" s="84"/>
      <c r="E67" s="85"/>
      <c r="F67" s="85"/>
      <c r="G67" s="86"/>
      <c r="H67" s="87"/>
      <c r="I67" s="84"/>
      <c r="J67" s="88"/>
      <c r="K67" s="88"/>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0" tint="-0.4999699890613556"/>
  </sheetPr>
  <dimension ref="A1:O67"/>
  <sheetViews>
    <sheetView zoomScale="80" zoomScaleNormal="80" zoomScalePageLayoutView="0" workbookViewId="0" topLeftCell="A32">
      <selection activeCell="K49" sqref="K49"/>
    </sheetView>
  </sheetViews>
  <sheetFormatPr defaultColWidth="11.421875" defaultRowHeight="15"/>
  <cols>
    <col min="1" max="1" width="0.9921875" style="264" customWidth="1"/>
    <col min="2" max="2" width="25.421875" style="267" customWidth="1"/>
    <col min="3" max="3" width="14.57421875" style="264" customWidth="1"/>
    <col min="4" max="4" width="20.140625" style="264" customWidth="1"/>
    <col min="5" max="5" width="16.421875" style="264" customWidth="1"/>
    <col min="6" max="6" width="25.00390625" style="264" customWidth="1"/>
    <col min="7" max="7" width="22.00390625" style="268" customWidth="1"/>
    <col min="8" max="8" width="20.57421875" style="264" customWidth="1"/>
    <col min="9" max="9" width="22.421875" style="264" customWidth="1"/>
    <col min="10" max="10" width="11.421875" style="261" customWidth="1"/>
    <col min="11" max="12" width="11.421875" style="262" customWidth="1"/>
    <col min="13" max="13" width="11.421875" style="263" customWidth="1"/>
    <col min="14" max="16384" width="11.421875" style="264" customWidth="1"/>
  </cols>
  <sheetData>
    <row r="1" spans="1:9" ht="6" customHeight="1">
      <c r="A1" s="27"/>
      <c r="B1" s="28"/>
      <c r="C1" s="27"/>
      <c r="D1" s="27"/>
      <c r="E1" s="27"/>
      <c r="F1" s="27"/>
      <c r="G1" s="29"/>
      <c r="H1" s="27"/>
      <c r="I1" s="27"/>
    </row>
    <row r="2" spans="1:9" ht="25.5" customHeight="1">
      <c r="A2" s="27"/>
      <c r="B2" s="486"/>
      <c r="C2" s="487" t="s">
        <v>469</v>
      </c>
      <c r="D2" s="487"/>
      <c r="E2" s="487"/>
      <c r="F2" s="487"/>
      <c r="G2" s="487"/>
      <c r="H2" s="487"/>
      <c r="I2" s="487"/>
    </row>
    <row r="3" spans="1:15" ht="25.5" customHeight="1">
      <c r="A3" s="27"/>
      <c r="B3" s="486"/>
      <c r="C3" s="476" t="s">
        <v>16</v>
      </c>
      <c r="D3" s="476"/>
      <c r="E3" s="476"/>
      <c r="F3" s="476"/>
      <c r="G3" s="476"/>
      <c r="H3" s="476"/>
      <c r="I3" s="476"/>
      <c r="L3" s="265" t="s">
        <v>132</v>
      </c>
      <c r="M3" s="262"/>
      <c r="N3" s="261"/>
      <c r="O3" s="261"/>
    </row>
    <row r="4" spans="1:15" ht="25.5" customHeight="1">
      <c r="A4" s="27"/>
      <c r="B4" s="486"/>
      <c r="C4" s="476" t="s">
        <v>134</v>
      </c>
      <c r="D4" s="476"/>
      <c r="E4" s="476"/>
      <c r="F4" s="476"/>
      <c r="G4" s="476"/>
      <c r="H4" s="476"/>
      <c r="I4" s="476"/>
      <c r="L4" s="265" t="s">
        <v>133</v>
      </c>
      <c r="M4" s="262"/>
      <c r="N4" s="261"/>
      <c r="O4" s="261"/>
    </row>
    <row r="5" spans="1:15" ht="25.5" customHeight="1">
      <c r="A5" s="27"/>
      <c r="B5" s="486"/>
      <c r="C5" s="476" t="s">
        <v>136</v>
      </c>
      <c r="D5" s="476"/>
      <c r="E5" s="476"/>
      <c r="F5" s="476"/>
      <c r="G5" s="563" t="s">
        <v>472</v>
      </c>
      <c r="H5" s="563"/>
      <c r="I5" s="563"/>
      <c r="L5" s="265" t="s">
        <v>135</v>
      </c>
      <c r="M5" s="262"/>
      <c r="N5" s="261"/>
      <c r="O5" s="261"/>
    </row>
    <row r="6" spans="1:15" ht="23.25" customHeight="1">
      <c r="A6" s="27"/>
      <c r="B6" s="477" t="s">
        <v>139</v>
      </c>
      <c r="C6" s="478"/>
      <c r="D6" s="478"/>
      <c r="E6" s="478"/>
      <c r="F6" s="478"/>
      <c r="G6" s="478"/>
      <c r="H6" s="478"/>
      <c r="I6" s="479"/>
      <c r="L6" s="265" t="s">
        <v>138</v>
      </c>
      <c r="M6" s="262"/>
      <c r="N6" s="261"/>
      <c r="O6" s="261"/>
    </row>
    <row r="7" spans="1:15" ht="24" customHeight="1">
      <c r="A7" s="27"/>
      <c r="B7" s="480" t="s">
        <v>140</v>
      </c>
      <c r="C7" s="481"/>
      <c r="D7" s="481"/>
      <c r="E7" s="481"/>
      <c r="F7" s="481"/>
      <c r="G7" s="481"/>
      <c r="H7" s="481"/>
      <c r="I7" s="482"/>
      <c r="M7" s="262"/>
      <c r="N7" s="261"/>
      <c r="O7" s="261"/>
    </row>
    <row r="8" spans="1:15" ht="24" customHeight="1">
      <c r="A8" s="27"/>
      <c r="B8" s="484" t="s">
        <v>141</v>
      </c>
      <c r="C8" s="484"/>
      <c r="D8" s="484"/>
      <c r="E8" s="484"/>
      <c r="F8" s="484"/>
      <c r="G8" s="484"/>
      <c r="H8" s="484"/>
      <c r="I8" s="484"/>
      <c r="M8" s="262"/>
      <c r="N8" s="261"/>
      <c r="O8" s="261"/>
    </row>
    <row r="9" spans="1:15" ht="30.75" customHeight="1">
      <c r="A9" s="27"/>
      <c r="B9" s="42" t="s">
        <v>423</v>
      </c>
      <c r="C9" s="171">
        <v>3</v>
      </c>
      <c r="D9" s="493" t="s">
        <v>421</v>
      </c>
      <c r="E9" s="493"/>
      <c r="F9" s="494" t="s">
        <v>478</v>
      </c>
      <c r="G9" s="495"/>
      <c r="H9" s="495"/>
      <c r="I9" s="601"/>
      <c r="M9" s="262" t="s">
        <v>142</v>
      </c>
      <c r="N9" s="261"/>
      <c r="O9" s="261"/>
    </row>
    <row r="10" spans="1:15" ht="30.75" customHeight="1">
      <c r="A10" s="27"/>
      <c r="B10" s="42" t="s">
        <v>147</v>
      </c>
      <c r="C10" s="176" t="s">
        <v>166</v>
      </c>
      <c r="D10" s="493" t="s">
        <v>148</v>
      </c>
      <c r="E10" s="493"/>
      <c r="F10" s="491" t="s">
        <v>460</v>
      </c>
      <c r="G10" s="491"/>
      <c r="H10" s="44" t="s">
        <v>149</v>
      </c>
      <c r="I10" s="176" t="s">
        <v>166</v>
      </c>
      <c r="L10" s="265" t="s">
        <v>145</v>
      </c>
      <c r="M10" s="262" t="s">
        <v>146</v>
      </c>
      <c r="N10" s="261"/>
      <c r="O10" s="261"/>
    </row>
    <row r="11" spans="1:15" ht="30.75" customHeight="1">
      <c r="A11" s="27"/>
      <c r="B11" s="42" t="s">
        <v>152</v>
      </c>
      <c r="C11" s="470" t="s">
        <v>304</v>
      </c>
      <c r="D11" s="470"/>
      <c r="E11" s="470"/>
      <c r="F11" s="470"/>
      <c r="G11" s="44" t="s">
        <v>153</v>
      </c>
      <c r="H11" s="497" t="s">
        <v>304</v>
      </c>
      <c r="I11" s="497"/>
      <c r="L11" s="265" t="s">
        <v>150</v>
      </c>
      <c r="M11" s="262" t="s">
        <v>151</v>
      </c>
      <c r="N11" s="261"/>
      <c r="O11" s="261"/>
    </row>
    <row r="12" spans="1:15" ht="30.75" customHeight="1">
      <c r="A12" s="27"/>
      <c r="B12" s="42" t="s">
        <v>156</v>
      </c>
      <c r="C12" s="471" t="s">
        <v>150</v>
      </c>
      <c r="D12" s="471"/>
      <c r="E12" s="471"/>
      <c r="F12" s="471"/>
      <c r="G12" s="44" t="s">
        <v>157</v>
      </c>
      <c r="H12" s="472" t="s">
        <v>477</v>
      </c>
      <c r="I12" s="472"/>
      <c r="L12" s="265" t="s">
        <v>154</v>
      </c>
      <c r="M12" s="262" t="s">
        <v>155</v>
      </c>
      <c r="N12" s="261"/>
      <c r="O12" s="261"/>
    </row>
    <row r="13" spans="1:15" ht="30.75" customHeight="1">
      <c r="A13" s="27"/>
      <c r="B13" s="42" t="s">
        <v>159</v>
      </c>
      <c r="C13" s="474" t="s">
        <v>188</v>
      </c>
      <c r="D13" s="474"/>
      <c r="E13" s="474"/>
      <c r="F13" s="474"/>
      <c r="G13" s="474"/>
      <c r="H13" s="474"/>
      <c r="I13" s="474"/>
      <c r="L13" s="266" t="s">
        <v>158</v>
      </c>
      <c r="M13" s="262"/>
      <c r="N13" s="261"/>
      <c r="O13" s="261"/>
    </row>
    <row r="14" spans="1:15" ht="30.75" customHeight="1">
      <c r="A14" s="27"/>
      <c r="B14" s="42" t="s">
        <v>160</v>
      </c>
      <c r="C14" s="488" t="s">
        <v>304</v>
      </c>
      <c r="D14" s="488"/>
      <c r="E14" s="488"/>
      <c r="F14" s="488"/>
      <c r="G14" s="488"/>
      <c r="H14" s="488"/>
      <c r="I14" s="488"/>
      <c r="L14" s="266"/>
      <c r="M14" s="262"/>
      <c r="N14" s="261"/>
      <c r="O14" s="261"/>
    </row>
    <row r="15" spans="1:15" ht="30.75" customHeight="1">
      <c r="A15" s="27"/>
      <c r="B15" s="42" t="s">
        <v>162</v>
      </c>
      <c r="C15" s="490" t="s">
        <v>305</v>
      </c>
      <c r="D15" s="490"/>
      <c r="E15" s="490"/>
      <c r="F15" s="490"/>
      <c r="G15" s="44" t="s">
        <v>163</v>
      </c>
      <c r="H15" s="491" t="s">
        <v>179</v>
      </c>
      <c r="I15" s="491"/>
      <c r="L15" s="266"/>
      <c r="M15" s="262" t="s">
        <v>161</v>
      </c>
      <c r="N15" s="261"/>
      <c r="O15" s="261"/>
    </row>
    <row r="16" spans="1:15" ht="30.75" customHeight="1">
      <c r="A16" s="27"/>
      <c r="B16" s="42" t="s">
        <v>167</v>
      </c>
      <c r="C16" s="508" t="s">
        <v>430</v>
      </c>
      <c r="D16" s="508"/>
      <c r="E16" s="508"/>
      <c r="F16" s="508"/>
      <c r="G16" s="44" t="s">
        <v>168</v>
      </c>
      <c r="H16" s="491" t="s">
        <v>142</v>
      </c>
      <c r="I16" s="491"/>
      <c r="L16" s="266" t="s">
        <v>165</v>
      </c>
      <c r="M16" s="262" t="s">
        <v>166</v>
      </c>
      <c r="N16" s="261"/>
      <c r="O16" s="261"/>
    </row>
    <row r="17" spans="1:15" ht="40.5" customHeight="1">
      <c r="A17" s="27"/>
      <c r="B17" s="42" t="s">
        <v>170</v>
      </c>
      <c r="C17" s="509" t="s">
        <v>525</v>
      </c>
      <c r="D17" s="510"/>
      <c r="E17" s="510"/>
      <c r="F17" s="510"/>
      <c r="G17" s="510"/>
      <c r="H17" s="510"/>
      <c r="I17" s="714"/>
      <c r="L17" s="266" t="s">
        <v>169</v>
      </c>
      <c r="M17" s="262"/>
      <c r="N17" s="261"/>
      <c r="O17" s="261"/>
    </row>
    <row r="18" spans="1:15" ht="30.75" customHeight="1">
      <c r="A18" s="27"/>
      <c r="B18" s="42" t="s">
        <v>173</v>
      </c>
      <c r="C18" s="490" t="s">
        <v>306</v>
      </c>
      <c r="D18" s="490"/>
      <c r="E18" s="490"/>
      <c r="F18" s="490"/>
      <c r="G18" s="490"/>
      <c r="H18" s="490"/>
      <c r="I18" s="490"/>
      <c r="L18" s="266" t="s">
        <v>171</v>
      </c>
      <c r="M18" s="262" t="s">
        <v>172</v>
      </c>
      <c r="N18" s="261"/>
      <c r="O18" s="261"/>
    </row>
    <row r="19" spans="1:15" ht="30.75" customHeight="1">
      <c r="A19" s="27"/>
      <c r="B19" s="42" t="s">
        <v>176</v>
      </c>
      <c r="C19" s="499" t="s">
        <v>307</v>
      </c>
      <c r="D19" s="499"/>
      <c r="E19" s="499"/>
      <c r="F19" s="499"/>
      <c r="G19" s="499"/>
      <c r="H19" s="499"/>
      <c r="I19" s="499"/>
      <c r="L19" s="266" t="s">
        <v>174</v>
      </c>
      <c r="M19" s="262" t="s">
        <v>175</v>
      </c>
      <c r="N19" s="261"/>
      <c r="O19" s="261"/>
    </row>
    <row r="20" spans="1:15" ht="30.75" customHeight="1">
      <c r="A20" s="27"/>
      <c r="B20" s="42" t="s">
        <v>178</v>
      </c>
      <c r="C20" s="502" t="s">
        <v>308</v>
      </c>
      <c r="D20" s="502"/>
      <c r="E20" s="502"/>
      <c r="F20" s="502"/>
      <c r="G20" s="502"/>
      <c r="H20" s="502"/>
      <c r="I20" s="502"/>
      <c r="L20" s="266"/>
      <c r="M20" s="262" t="s">
        <v>406</v>
      </c>
      <c r="N20" s="261"/>
      <c r="O20" s="261"/>
    </row>
    <row r="21" spans="1:15" ht="27.75" customHeight="1">
      <c r="A21" s="27"/>
      <c r="B21" s="602" t="s">
        <v>181</v>
      </c>
      <c r="C21" s="531" t="s">
        <v>182</v>
      </c>
      <c r="D21" s="531"/>
      <c r="E21" s="531"/>
      <c r="F21" s="532" t="s">
        <v>183</v>
      </c>
      <c r="G21" s="532"/>
      <c r="H21" s="532"/>
      <c r="I21" s="532"/>
      <c r="L21" s="266" t="s">
        <v>179</v>
      </c>
      <c r="M21" s="262" t="s">
        <v>180</v>
      </c>
      <c r="N21" s="261"/>
      <c r="O21" s="261"/>
    </row>
    <row r="22" spans="1:15" ht="27" customHeight="1">
      <c r="A22" s="27"/>
      <c r="B22" s="602"/>
      <c r="C22" s="713" t="s">
        <v>309</v>
      </c>
      <c r="D22" s="713"/>
      <c r="E22" s="713"/>
      <c r="F22" s="713" t="s">
        <v>310</v>
      </c>
      <c r="G22" s="713"/>
      <c r="H22" s="713"/>
      <c r="I22" s="713"/>
      <c r="L22" s="266" t="s">
        <v>164</v>
      </c>
      <c r="M22" s="262" t="s">
        <v>407</v>
      </c>
      <c r="N22" s="261"/>
      <c r="O22" s="261"/>
    </row>
    <row r="23" spans="1:15" ht="39.75" customHeight="1">
      <c r="A23" s="27"/>
      <c r="B23" s="42" t="s">
        <v>187</v>
      </c>
      <c r="C23" s="712" t="s">
        <v>308</v>
      </c>
      <c r="D23" s="712"/>
      <c r="E23" s="712"/>
      <c r="F23" s="712" t="s">
        <v>308</v>
      </c>
      <c r="G23" s="712"/>
      <c r="H23" s="712"/>
      <c r="I23" s="712"/>
      <c r="L23" s="266" t="s">
        <v>185</v>
      </c>
      <c r="M23" s="262" t="s">
        <v>186</v>
      </c>
      <c r="N23" s="261"/>
      <c r="O23" s="261"/>
    </row>
    <row r="24" spans="1:15" ht="48.75" customHeight="1">
      <c r="A24" s="27"/>
      <c r="B24" s="42" t="s">
        <v>189</v>
      </c>
      <c r="C24" s="713" t="s">
        <v>311</v>
      </c>
      <c r="D24" s="713"/>
      <c r="E24" s="713"/>
      <c r="F24" s="713" t="s">
        <v>312</v>
      </c>
      <c r="G24" s="713"/>
      <c r="H24" s="713"/>
      <c r="I24" s="713"/>
      <c r="L24" s="266"/>
      <c r="M24" s="262" t="s">
        <v>188</v>
      </c>
      <c r="N24" s="261"/>
      <c r="O24" s="261"/>
    </row>
    <row r="25" spans="1:15" ht="29.25" customHeight="1">
      <c r="A25" s="27"/>
      <c r="B25" s="42" t="s">
        <v>191</v>
      </c>
      <c r="C25" s="709">
        <v>43466</v>
      </c>
      <c r="D25" s="490"/>
      <c r="E25" s="490"/>
      <c r="F25" s="44" t="s">
        <v>192</v>
      </c>
      <c r="G25" s="710">
        <v>1</v>
      </c>
      <c r="H25" s="710"/>
      <c r="I25" s="710"/>
      <c r="L25" s="266"/>
      <c r="M25" s="262" t="s">
        <v>190</v>
      </c>
      <c r="N25" s="261"/>
      <c r="O25" s="261"/>
    </row>
    <row r="26" spans="1:15" ht="27" customHeight="1">
      <c r="A26" s="27"/>
      <c r="B26" s="42" t="s">
        <v>193</v>
      </c>
      <c r="C26" s="709">
        <v>43830</v>
      </c>
      <c r="D26" s="490"/>
      <c r="E26" s="490"/>
      <c r="F26" s="44" t="s">
        <v>194</v>
      </c>
      <c r="G26" s="710">
        <v>1</v>
      </c>
      <c r="H26" s="710"/>
      <c r="I26" s="710"/>
      <c r="L26" s="266"/>
      <c r="M26" s="262"/>
      <c r="N26" s="261"/>
      <c r="O26" s="261"/>
    </row>
    <row r="27" spans="1:9" ht="47.25" customHeight="1">
      <c r="A27" s="27"/>
      <c r="B27" s="42" t="s">
        <v>195</v>
      </c>
      <c r="C27" s="491" t="s">
        <v>171</v>
      </c>
      <c r="D27" s="491"/>
      <c r="E27" s="491"/>
      <c r="F27" s="177" t="s">
        <v>196</v>
      </c>
      <c r="G27" s="711" t="s">
        <v>304</v>
      </c>
      <c r="H27" s="711"/>
      <c r="I27" s="711"/>
    </row>
    <row r="28" spans="1:9" ht="30" customHeight="1">
      <c r="A28" s="27"/>
      <c r="B28" s="542" t="s">
        <v>197</v>
      </c>
      <c r="C28" s="542"/>
      <c r="D28" s="542"/>
      <c r="E28" s="542"/>
      <c r="F28" s="542"/>
      <c r="G28" s="542"/>
      <c r="H28" s="542"/>
      <c r="I28" s="542"/>
    </row>
    <row r="29" spans="1:9" ht="56.25" customHeight="1">
      <c r="A29" s="27"/>
      <c r="B29" s="170" t="s">
        <v>198</v>
      </c>
      <c r="C29" s="170" t="s">
        <v>199</v>
      </c>
      <c r="D29" s="170" t="s">
        <v>200</v>
      </c>
      <c r="E29" s="170" t="s">
        <v>201</v>
      </c>
      <c r="F29" s="170" t="s">
        <v>202</v>
      </c>
      <c r="G29" s="62" t="s">
        <v>203</v>
      </c>
      <c r="H29" s="62" t="s">
        <v>204</v>
      </c>
      <c r="I29" s="170" t="s">
        <v>205</v>
      </c>
    </row>
    <row r="30" spans="1:9" ht="19.5" customHeight="1">
      <c r="A30" s="27"/>
      <c r="B30" s="172" t="s">
        <v>206</v>
      </c>
      <c r="C30" s="700">
        <v>0.2</v>
      </c>
      <c r="D30" s="700">
        <f>+C30</f>
        <v>0.2</v>
      </c>
      <c r="E30" s="700">
        <v>0.2</v>
      </c>
      <c r="F30" s="700">
        <f>+E30</f>
        <v>0.2</v>
      </c>
      <c r="G30" s="703">
        <f aca="true" t="shared" si="0" ref="G30:G41">+C30/E30</f>
        <v>1</v>
      </c>
      <c r="H30" s="703">
        <f>+D30/$F$39</f>
        <v>0.2</v>
      </c>
      <c r="I30" s="703">
        <f>+H30/$G$26</f>
        <v>0.2</v>
      </c>
    </row>
    <row r="31" spans="1:9" ht="19.5" customHeight="1">
      <c r="A31" s="27"/>
      <c r="B31" s="172" t="s">
        <v>207</v>
      </c>
      <c r="C31" s="701"/>
      <c r="D31" s="701"/>
      <c r="E31" s="701"/>
      <c r="F31" s="701"/>
      <c r="G31" s="704" t="e">
        <f t="shared" si="0"/>
        <v>#DIV/0!</v>
      </c>
      <c r="H31" s="704"/>
      <c r="I31" s="704">
        <f aca="true" t="shared" si="1" ref="I31:I41">+H31/$G$26</f>
        <v>0</v>
      </c>
    </row>
    <row r="32" spans="1:9" ht="19.5" customHeight="1">
      <c r="A32" s="27"/>
      <c r="B32" s="172" t="s">
        <v>208</v>
      </c>
      <c r="C32" s="702"/>
      <c r="D32" s="702"/>
      <c r="E32" s="702"/>
      <c r="F32" s="702"/>
      <c r="G32" s="705" t="e">
        <f t="shared" si="0"/>
        <v>#DIV/0!</v>
      </c>
      <c r="H32" s="705"/>
      <c r="I32" s="705">
        <f t="shared" si="1"/>
        <v>0</v>
      </c>
    </row>
    <row r="33" spans="1:9" ht="19.5" customHeight="1">
      <c r="A33" s="27"/>
      <c r="B33" s="172" t="s">
        <v>209</v>
      </c>
      <c r="C33" s="700"/>
      <c r="D33" s="700">
        <f>+D30+C33</f>
        <v>0.2</v>
      </c>
      <c r="E33" s="700">
        <v>0.08</v>
      </c>
      <c r="F33" s="700">
        <f>+F30+E33</f>
        <v>0.28</v>
      </c>
      <c r="G33" s="703">
        <f t="shared" si="0"/>
        <v>0</v>
      </c>
      <c r="H33" s="703">
        <f>+D33/$F$39</f>
        <v>0.2</v>
      </c>
      <c r="I33" s="703">
        <f t="shared" si="1"/>
        <v>0.2</v>
      </c>
    </row>
    <row r="34" spans="1:9" ht="19.5" customHeight="1">
      <c r="A34" s="27"/>
      <c r="B34" s="172" t="s">
        <v>210</v>
      </c>
      <c r="C34" s="701"/>
      <c r="D34" s="701"/>
      <c r="E34" s="701"/>
      <c r="F34" s="701"/>
      <c r="G34" s="704" t="e">
        <f t="shared" si="0"/>
        <v>#DIV/0!</v>
      </c>
      <c r="H34" s="704"/>
      <c r="I34" s="704">
        <f t="shared" si="1"/>
        <v>0</v>
      </c>
    </row>
    <row r="35" spans="1:9" ht="19.5" customHeight="1">
      <c r="A35" s="27"/>
      <c r="B35" s="172" t="s">
        <v>211</v>
      </c>
      <c r="C35" s="702"/>
      <c r="D35" s="702"/>
      <c r="E35" s="702"/>
      <c r="F35" s="702"/>
      <c r="G35" s="705" t="e">
        <f t="shared" si="0"/>
        <v>#DIV/0!</v>
      </c>
      <c r="H35" s="705"/>
      <c r="I35" s="705">
        <f t="shared" si="1"/>
        <v>0</v>
      </c>
    </row>
    <row r="36" spans="1:9" ht="19.5" customHeight="1">
      <c r="A36" s="27"/>
      <c r="B36" s="172" t="s">
        <v>212</v>
      </c>
      <c r="C36" s="700"/>
      <c r="D36" s="700">
        <f>+D33+C36</f>
        <v>0.2</v>
      </c>
      <c r="E36" s="700">
        <v>0.32</v>
      </c>
      <c r="F36" s="700">
        <f>+F33+E36</f>
        <v>0.6000000000000001</v>
      </c>
      <c r="G36" s="703">
        <f t="shared" si="0"/>
        <v>0</v>
      </c>
      <c r="H36" s="703">
        <f>+D36/$F$39</f>
        <v>0.2</v>
      </c>
      <c r="I36" s="703">
        <f t="shared" si="1"/>
        <v>0.2</v>
      </c>
    </row>
    <row r="37" spans="1:9" ht="19.5" customHeight="1">
      <c r="A37" s="27"/>
      <c r="B37" s="172" t="s">
        <v>213</v>
      </c>
      <c r="C37" s="701"/>
      <c r="D37" s="701"/>
      <c r="E37" s="701"/>
      <c r="F37" s="701"/>
      <c r="G37" s="704" t="e">
        <f t="shared" si="0"/>
        <v>#DIV/0!</v>
      </c>
      <c r="H37" s="704"/>
      <c r="I37" s="704">
        <f t="shared" si="1"/>
        <v>0</v>
      </c>
    </row>
    <row r="38" spans="1:9" ht="19.5" customHeight="1">
      <c r="A38" s="27"/>
      <c r="B38" s="172" t="s">
        <v>214</v>
      </c>
      <c r="C38" s="702"/>
      <c r="D38" s="702"/>
      <c r="E38" s="702"/>
      <c r="F38" s="702"/>
      <c r="G38" s="705" t="e">
        <f t="shared" si="0"/>
        <v>#DIV/0!</v>
      </c>
      <c r="H38" s="705"/>
      <c r="I38" s="705">
        <f t="shared" si="1"/>
        <v>0</v>
      </c>
    </row>
    <row r="39" spans="1:9" ht="19.5" customHeight="1">
      <c r="A39" s="27"/>
      <c r="B39" s="172" t="s">
        <v>215</v>
      </c>
      <c r="C39" s="700"/>
      <c r="D39" s="700">
        <f>+D36+C39</f>
        <v>0.2</v>
      </c>
      <c r="E39" s="700">
        <v>0.4</v>
      </c>
      <c r="F39" s="700">
        <f>+F36+E39</f>
        <v>1</v>
      </c>
      <c r="G39" s="703">
        <f t="shared" si="0"/>
        <v>0</v>
      </c>
      <c r="H39" s="703">
        <f>+D39/$F$39</f>
        <v>0.2</v>
      </c>
      <c r="I39" s="703">
        <f t="shared" si="1"/>
        <v>0.2</v>
      </c>
    </row>
    <row r="40" spans="1:9" ht="19.5" customHeight="1">
      <c r="A40" s="27"/>
      <c r="B40" s="172" t="s">
        <v>216</v>
      </c>
      <c r="C40" s="701"/>
      <c r="D40" s="701"/>
      <c r="E40" s="701"/>
      <c r="F40" s="701"/>
      <c r="G40" s="704" t="e">
        <f t="shared" si="0"/>
        <v>#DIV/0!</v>
      </c>
      <c r="H40" s="704"/>
      <c r="I40" s="704">
        <f t="shared" si="1"/>
        <v>0</v>
      </c>
    </row>
    <row r="41" spans="1:9" ht="19.5" customHeight="1">
      <c r="A41" s="27"/>
      <c r="B41" s="172" t="s">
        <v>217</v>
      </c>
      <c r="C41" s="702"/>
      <c r="D41" s="702"/>
      <c r="E41" s="702"/>
      <c r="F41" s="702"/>
      <c r="G41" s="705" t="e">
        <f t="shared" si="0"/>
        <v>#DIV/0!</v>
      </c>
      <c r="H41" s="705"/>
      <c r="I41" s="705">
        <f t="shared" si="1"/>
        <v>0</v>
      </c>
    </row>
    <row r="42" spans="1:9" ht="57" customHeight="1">
      <c r="A42" s="27"/>
      <c r="B42" s="174" t="s">
        <v>218</v>
      </c>
      <c r="C42" s="546" t="s">
        <v>524</v>
      </c>
      <c r="D42" s="546"/>
      <c r="E42" s="546"/>
      <c r="F42" s="546"/>
      <c r="G42" s="546"/>
      <c r="H42" s="546"/>
      <c r="I42" s="546"/>
    </row>
    <row r="43" spans="1:9" ht="29.25" customHeight="1">
      <c r="A43" s="27"/>
      <c r="B43" s="484" t="s">
        <v>219</v>
      </c>
      <c r="C43" s="484"/>
      <c r="D43" s="484"/>
      <c r="E43" s="484"/>
      <c r="F43" s="484"/>
      <c r="G43" s="484"/>
      <c r="H43" s="484"/>
      <c r="I43" s="484"/>
    </row>
    <row r="44" spans="1:9" ht="45.75" customHeight="1">
      <c r="A44" s="27"/>
      <c r="B44" s="565"/>
      <c r="C44" s="565"/>
      <c r="D44" s="565"/>
      <c r="E44" s="565"/>
      <c r="F44" s="565"/>
      <c r="G44" s="565"/>
      <c r="H44" s="565"/>
      <c r="I44" s="565"/>
    </row>
    <row r="45" spans="1:9" ht="45.75" customHeight="1">
      <c r="A45" s="27"/>
      <c r="B45" s="565"/>
      <c r="C45" s="565"/>
      <c r="D45" s="565"/>
      <c r="E45" s="565"/>
      <c r="F45" s="565"/>
      <c r="G45" s="565"/>
      <c r="H45" s="565"/>
      <c r="I45" s="565"/>
    </row>
    <row r="46" spans="1:9" ht="45.75" customHeight="1">
      <c r="A46" s="27"/>
      <c r="B46" s="565"/>
      <c r="C46" s="565"/>
      <c r="D46" s="565"/>
      <c r="E46" s="565"/>
      <c r="F46" s="565"/>
      <c r="G46" s="565"/>
      <c r="H46" s="565"/>
      <c r="I46" s="565"/>
    </row>
    <row r="47" spans="1:9" ht="45.75" customHeight="1">
      <c r="A47" s="27"/>
      <c r="B47" s="565"/>
      <c r="C47" s="565"/>
      <c r="D47" s="565"/>
      <c r="E47" s="565"/>
      <c r="F47" s="565"/>
      <c r="G47" s="565"/>
      <c r="H47" s="565"/>
      <c r="I47" s="565"/>
    </row>
    <row r="48" spans="1:9" ht="45.75" customHeight="1">
      <c r="A48" s="27"/>
      <c r="B48" s="565"/>
      <c r="C48" s="565"/>
      <c r="D48" s="565"/>
      <c r="E48" s="565"/>
      <c r="F48" s="565"/>
      <c r="G48" s="565"/>
      <c r="H48" s="565"/>
      <c r="I48" s="565"/>
    </row>
    <row r="49" spans="1:9" ht="54.75" customHeight="1">
      <c r="A49" s="27"/>
      <c r="B49" s="42" t="s">
        <v>220</v>
      </c>
      <c r="C49" s="546" t="s">
        <v>524</v>
      </c>
      <c r="D49" s="546"/>
      <c r="E49" s="546"/>
      <c r="F49" s="546"/>
      <c r="G49" s="546"/>
      <c r="H49" s="546"/>
      <c r="I49" s="546"/>
    </row>
    <row r="50" spans="1:9" ht="30" customHeight="1">
      <c r="A50" s="27"/>
      <c r="B50" s="42" t="s">
        <v>221</v>
      </c>
      <c r="C50" s="554" t="s">
        <v>235</v>
      </c>
      <c r="D50" s="554"/>
      <c r="E50" s="554"/>
      <c r="F50" s="554"/>
      <c r="G50" s="554"/>
      <c r="H50" s="554"/>
      <c r="I50" s="554"/>
    </row>
    <row r="51" spans="1:9" ht="46.5" customHeight="1">
      <c r="A51" s="27"/>
      <c r="B51" s="175" t="s">
        <v>222</v>
      </c>
      <c r="C51" s="708" t="s">
        <v>413</v>
      </c>
      <c r="D51" s="708"/>
      <c r="E51" s="708"/>
      <c r="F51" s="708"/>
      <c r="G51" s="708"/>
      <c r="H51" s="708"/>
      <c r="I51" s="708"/>
    </row>
    <row r="52" spans="1:9" ht="29.25" customHeight="1">
      <c r="A52" s="27"/>
      <c r="B52" s="484" t="s">
        <v>223</v>
      </c>
      <c r="C52" s="484"/>
      <c r="D52" s="484"/>
      <c r="E52" s="484"/>
      <c r="F52" s="484"/>
      <c r="G52" s="484"/>
      <c r="H52" s="484"/>
      <c r="I52" s="484"/>
    </row>
    <row r="53" spans="1:9" ht="33" customHeight="1">
      <c r="A53" s="27"/>
      <c r="B53" s="600" t="s">
        <v>224</v>
      </c>
      <c r="C53" s="173" t="s">
        <v>225</v>
      </c>
      <c r="D53" s="556" t="s">
        <v>226</v>
      </c>
      <c r="E53" s="556"/>
      <c r="F53" s="556"/>
      <c r="G53" s="556" t="s">
        <v>227</v>
      </c>
      <c r="H53" s="556"/>
      <c r="I53" s="556"/>
    </row>
    <row r="54" spans="1:9" ht="31.5" customHeight="1">
      <c r="A54" s="27"/>
      <c r="B54" s="600"/>
      <c r="C54" s="178"/>
      <c r="D54" s="706"/>
      <c r="E54" s="706"/>
      <c r="F54" s="706"/>
      <c r="G54" s="707"/>
      <c r="H54" s="707"/>
      <c r="I54" s="707"/>
    </row>
    <row r="55" spans="1:9" ht="31.5" customHeight="1">
      <c r="A55" s="27"/>
      <c r="B55" s="175" t="s">
        <v>228</v>
      </c>
      <c r="C55" s="544" t="s">
        <v>522</v>
      </c>
      <c r="D55" s="544"/>
      <c r="E55" s="559" t="s">
        <v>229</v>
      </c>
      <c r="F55" s="559"/>
      <c r="G55" s="544" t="s">
        <v>522</v>
      </c>
      <c r="H55" s="544"/>
      <c r="I55" s="545"/>
    </row>
    <row r="56" spans="1:9" ht="31.5" customHeight="1">
      <c r="A56" s="27"/>
      <c r="B56" s="175" t="s">
        <v>230</v>
      </c>
      <c r="C56" s="544" t="s">
        <v>461</v>
      </c>
      <c r="D56" s="544"/>
      <c r="E56" s="558" t="s">
        <v>231</v>
      </c>
      <c r="F56" s="558"/>
      <c r="G56" s="544" t="s">
        <v>424</v>
      </c>
      <c r="H56" s="544"/>
      <c r="I56" s="545"/>
    </row>
    <row r="57" spans="1:9" ht="31.5" customHeight="1">
      <c r="A57" s="27"/>
      <c r="B57" s="175" t="s">
        <v>232</v>
      </c>
      <c r="C57" s="548"/>
      <c r="D57" s="548"/>
      <c r="E57" s="549" t="s">
        <v>233</v>
      </c>
      <c r="F57" s="549"/>
      <c r="G57" s="548"/>
      <c r="H57" s="548"/>
      <c r="I57" s="548"/>
    </row>
    <row r="58" spans="1:9" ht="31.5" customHeight="1">
      <c r="A58" s="27"/>
      <c r="B58" s="175" t="s">
        <v>234</v>
      </c>
      <c r="C58" s="548"/>
      <c r="D58" s="548"/>
      <c r="E58" s="549"/>
      <c r="F58" s="549"/>
      <c r="G58" s="548"/>
      <c r="H58" s="548"/>
      <c r="I58" s="548"/>
    </row>
    <row r="59" spans="1:9" ht="15" hidden="1">
      <c r="A59" s="27"/>
      <c r="B59" s="80"/>
      <c r="C59" s="80"/>
      <c r="D59" s="1"/>
      <c r="E59" s="1"/>
      <c r="F59" s="1"/>
      <c r="G59" s="1"/>
      <c r="H59" s="1"/>
      <c r="I59" s="81"/>
    </row>
    <row r="60" spans="1:9" ht="12.75" hidden="1">
      <c r="A60" s="27"/>
      <c r="B60" s="83"/>
      <c r="C60" s="84"/>
      <c r="D60" s="84"/>
      <c r="E60" s="85"/>
      <c r="F60" s="85"/>
      <c r="G60" s="86"/>
      <c r="H60" s="87"/>
      <c r="I60" s="84"/>
    </row>
    <row r="61" spans="1:9" ht="12.75" hidden="1">
      <c r="A61" s="27"/>
      <c r="B61" s="83"/>
      <c r="C61" s="84"/>
      <c r="D61" s="84"/>
      <c r="E61" s="85"/>
      <c r="F61" s="85"/>
      <c r="G61" s="86"/>
      <c r="H61" s="87"/>
      <c r="I61" s="84"/>
    </row>
    <row r="62" spans="1:9" ht="12.75" hidden="1">
      <c r="A62" s="27"/>
      <c r="B62" s="83"/>
      <c r="C62" s="84"/>
      <c r="D62" s="84"/>
      <c r="E62" s="85"/>
      <c r="F62" s="85"/>
      <c r="G62" s="86"/>
      <c r="H62" s="87"/>
      <c r="I62" s="84"/>
    </row>
    <row r="63" spans="1:9" ht="12.75" hidden="1">
      <c r="A63" s="27"/>
      <c r="B63" s="83"/>
      <c r="C63" s="84"/>
      <c r="D63" s="84"/>
      <c r="E63" s="85"/>
      <c r="F63" s="85"/>
      <c r="G63" s="86"/>
      <c r="H63" s="87"/>
      <c r="I63" s="84"/>
    </row>
    <row r="64" spans="1:9" ht="12.75" hidden="1">
      <c r="A64" s="27"/>
      <c r="B64" s="83"/>
      <c r="C64" s="84"/>
      <c r="D64" s="84"/>
      <c r="E64" s="85"/>
      <c r="F64" s="85"/>
      <c r="G64" s="86"/>
      <c r="H64" s="87"/>
      <c r="I64" s="84"/>
    </row>
    <row r="65" spans="1:9" ht="12.75" hidden="1">
      <c r="A65" s="27"/>
      <c r="B65" s="83"/>
      <c r="C65" s="84"/>
      <c r="D65" s="84"/>
      <c r="E65" s="85"/>
      <c r="F65" s="85"/>
      <c r="G65" s="86"/>
      <c r="H65" s="87"/>
      <c r="I65" s="84"/>
    </row>
    <row r="66" spans="1:9" ht="12.75" hidden="1">
      <c r="A66" s="27"/>
      <c r="B66" s="83"/>
      <c r="C66" s="84"/>
      <c r="D66" s="84"/>
      <c r="E66" s="85"/>
      <c r="F66" s="85"/>
      <c r="G66" s="86"/>
      <c r="H66" s="87"/>
      <c r="I66" s="84"/>
    </row>
    <row r="67" spans="1:9" ht="12.75" hidden="1">
      <c r="A67" s="27"/>
      <c r="B67" s="83"/>
      <c r="C67" s="84"/>
      <c r="D67" s="84"/>
      <c r="E67" s="85"/>
      <c r="F67" s="85"/>
      <c r="G67" s="86"/>
      <c r="H67" s="87"/>
      <c r="I67" s="84"/>
    </row>
  </sheetData>
  <sheetProtection/>
  <mergeCells count="93">
    <mergeCell ref="G5:I5"/>
    <mergeCell ref="B2:B5"/>
    <mergeCell ref="C5:F5"/>
    <mergeCell ref="C2:I2"/>
    <mergeCell ref="C3:I3"/>
    <mergeCell ref="C4:I4"/>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C30:C32"/>
    <mergeCell ref="E30:E32"/>
    <mergeCell ref="F30:F32"/>
    <mergeCell ref="G30:G3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 ref="H30:H32"/>
    <mergeCell ref="I30:I32"/>
    <mergeCell ref="D33:D35"/>
    <mergeCell ref="E33:E35"/>
    <mergeCell ref="F33:F35"/>
    <mergeCell ref="G33:G35"/>
    <mergeCell ref="H33:H35"/>
    <mergeCell ref="I33:I35"/>
    <mergeCell ref="F39:F41"/>
    <mergeCell ref="G39:G41"/>
    <mergeCell ref="H39:H41"/>
    <mergeCell ref="I39:I41"/>
    <mergeCell ref="D36:D38"/>
    <mergeCell ref="E36:E38"/>
    <mergeCell ref="F36:F38"/>
    <mergeCell ref="G36:G38"/>
    <mergeCell ref="H36:H38"/>
    <mergeCell ref="I36:I38"/>
    <mergeCell ref="C33:C35"/>
    <mergeCell ref="C36:C38"/>
    <mergeCell ref="C39:C41"/>
    <mergeCell ref="D30:D32"/>
    <mergeCell ref="D39:D41"/>
    <mergeCell ref="E39:E41"/>
  </mergeCells>
  <dataValidations count="5">
    <dataValidation type="list" allowBlank="1" showInputMessage="1" showErrorMessage="1" sqref="C27:E27">
      <formula1>'HV 3-MIPG'!#REF!</formula1>
    </dataValidation>
    <dataValidation type="list" allowBlank="1" showInputMessage="1" showErrorMessage="1" sqref="H15:I15">
      <formula1>$M$4:$M$6</formula1>
    </dataValidation>
    <dataValidation type="list" allowBlank="1" showInputMessage="1" showErrorMessage="1" sqref="C13:I13">
      <formula1>'HV 3-MIPG'!#REF!</formula1>
    </dataValidation>
    <dataValidation type="list" allowBlank="1" showInputMessage="1" showErrorMessage="1" sqref="H16:I16">
      <formula1>'HV 3-MIPG'!#REF!</formula1>
    </dataValidation>
    <dataValidation type="list" allowBlank="1" showInputMessage="1" showErrorMessage="1" sqref="C10 I10">
      <formula1>'HV 3-MIPG'!#REF!</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tabColor theme="3" tint="-0.4999699890613556"/>
  </sheetPr>
  <dimension ref="B1:L33"/>
  <sheetViews>
    <sheetView zoomScale="70" zoomScaleNormal="70" zoomScalePageLayoutView="0" workbookViewId="0" topLeftCell="A5">
      <selection activeCell="G18" sqref="G18"/>
    </sheetView>
  </sheetViews>
  <sheetFormatPr defaultColWidth="11.421875" defaultRowHeight="15"/>
  <cols>
    <col min="1" max="1" width="1.28515625" style="197" customWidth="1"/>
    <col min="2" max="2" width="21.8515625" style="218" customWidth="1"/>
    <col min="3" max="3" width="39.57421875" style="197" customWidth="1"/>
    <col min="4" max="4" width="31.00390625" style="197" customWidth="1"/>
    <col min="5" max="5" width="13.57421875" style="223" customWidth="1"/>
    <col min="6" max="6" width="5.8515625" style="225" customWidth="1"/>
    <col min="7" max="7" width="79.8515625" style="197" customWidth="1"/>
    <col min="8" max="8" width="28.421875" style="197" customWidth="1"/>
    <col min="9" max="9" width="16.140625" style="223" customWidth="1"/>
    <col min="10" max="10" width="16.28125" style="197" customWidth="1"/>
    <col min="11" max="11" width="15.7109375" style="197" customWidth="1"/>
    <col min="12" max="12" width="27.57421875" style="197" customWidth="1"/>
    <col min="13" max="198" width="11.421875" style="197" customWidth="1"/>
    <col min="199" max="199" width="1.421875" style="197" customWidth="1"/>
    <col min="200" max="16384" width="11.421875" style="197" customWidth="1"/>
  </cols>
  <sheetData>
    <row r="1" spans="2:11" ht="15.75" thickBot="1">
      <c r="B1" s="197"/>
      <c r="C1" s="567"/>
      <c r="D1" s="570" t="s">
        <v>473</v>
      </c>
      <c r="E1" s="571"/>
      <c r="F1" s="571"/>
      <c r="G1" s="571"/>
      <c r="H1" s="571"/>
      <c r="I1" s="571"/>
      <c r="J1" s="571"/>
      <c r="K1" s="572"/>
    </row>
    <row r="2" spans="2:11" ht="15.75" customHeight="1" thickBot="1">
      <c r="B2" s="197"/>
      <c r="C2" s="568"/>
      <c r="D2" s="573" t="s">
        <v>16</v>
      </c>
      <c r="E2" s="574"/>
      <c r="F2" s="574"/>
      <c r="G2" s="574"/>
      <c r="H2" s="574"/>
      <c r="I2" s="574"/>
      <c r="J2" s="574"/>
      <c r="K2" s="575"/>
    </row>
    <row r="3" spans="2:11" ht="15.75" thickBot="1">
      <c r="B3" s="197"/>
      <c r="C3" s="568"/>
      <c r="D3" s="573" t="s">
        <v>313</v>
      </c>
      <c r="E3" s="574"/>
      <c r="F3" s="574"/>
      <c r="G3" s="574"/>
      <c r="H3" s="574"/>
      <c r="I3" s="574"/>
      <c r="J3" s="574"/>
      <c r="K3" s="575"/>
    </row>
    <row r="4" spans="2:11" ht="15.75" thickBot="1">
      <c r="B4" s="197"/>
      <c r="C4" s="569"/>
      <c r="D4" s="573" t="s">
        <v>474</v>
      </c>
      <c r="E4" s="574"/>
      <c r="F4" s="574"/>
      <c r="G4" s="574"/>
      <c r="H4" s="574"/>
      <c r="I4" s="630" t="s">
        <v>472</v>
      </c>
      <c r="J4" s="631"/>
      <c r="K4" s="632"/>
    </row>
    <row r="5" spans="2:11" ht="15.75" thickBot="1">
      <c r="B5" s="226"/>
      <c r="C5" s="221"/>
      <c r="D5" s="221"/>
      <c r="E5" s="221"/>
      <c r="F5" s="221"/>
      <c r="G5" s="221"/>
      <c r="H5" s="221"/>
      <c r="I5" s="221"/>
      <c r="J5" s="221"/>
      <c r="K5" s="222"/>
    </row>
    <row r="6" spans="2:11" ht="32.25" customHeight="1" thickBot="1">
      <c r="B6" s="628" t="s">
        <v>316</v>
      </c>
      <c r="C6" s="629"/>
      <c r="D6" s="715" t="s">
        <v>465</v>
      </c>
      <c r="E6" s="716"/>
      <c r="F6" s="716"/>
      <c r="G6" s="717"/>
      <c r="H6" s="221"/>
      <c r="I6" s="221"/>
      <c r="J6" s="221"/>
      <c r="K6" s="222"/>
    </row>
    <row r="7" spans="2:11" ht="32.25" customHeight="1" thickBot="1">
      <c r="B7" s="628" t="s">
        <v>24</v>
      </c>
      <c r="C7" s="629"/>
      <c r="D7" s="715" t="s">
        <v>464</v>
      </c>
      <c r="E7" s="716"/>
      <c r="F7" s="716"/>
      <c r="G7" s="717"/>
      <c r="H7" s="221"/>
      <c r="I7" s="221"/>
      <c r="J7" s="221"/>
      <c r="K7" s="222"/>
    </row>
    <row r="8" spans="2:11" ht="32.25" customHeight="1" thickBot="1">
      <c r="B8" s="628" t="s">
        <v>317</v>
      </c>
      <c r="C8" s="629"/>
      <c r="D8" s="715" t="s">
        <v>463</v>
      </c>
      <c r="E8" s="716"/>
      <c r="F8" s="716"/>
      <c r="G8" s="717"/>
      <c r="H8" s="221"/>
      <c r="I8" s="221"/>
      <c r="J8" s="221"/>
      <c r="K8" s="222"/>
    </row>
    <row r="9" spans="2:11" ht="32.25" customHeight="1" thickBot="1">
      <c r="B9" s="628" t="s">
        <v>318</v>
      </c>
      <c r="C9" s="629"/>
      <c r="D9" s="715" t="s">
        <v>424</v>
      </c>
      <c r="E9" s="716"/>
      <c r="F9" s="716"/>
      <c r="G9" s="717"/>
      <c r="H9" s="221"/>
      <c r="I9" s="221"/>
      <c r="J9" s="221"/>
      <c r="K9" s="222"/>
    </row>
    <row r="10" spans="2:11" ht="32.25" customHeight="1" thickBot="1">
      <c r="B10" s="628" t="s">
        <v>319</v>
      </c>
      <c r="C10" s="629"/>
      <c r="D10" s="715" t="str">
        <f>+'HV 3-MIPG'!F9</f>
        <v>3. Cumplir el 100% de las actividades propuestas en el Modelo Integrado de Planeación y Gestión - MIPG por la Oficina de Gestión Social</v>
      </c>
      <c r="E10" s="716"/>
      <c r="F10" s="716"/>
      <c r="G10" s="717"/>
      <c r="H10" s="221"/>
      <c r="I10" s="221"/>
      <c r="J10" s="221"/>
      <c r="K10" s="222"/>
    </row>
    <row r="11" spans="2:6" ht="15">
      <c r="B11" s="212"/>
      <c r="C11"/>
      <c r="D11"/>
      <c r="E11" s="344"/>
      <c r="F11" s="224"/>
    </row>
    <row r="12" spans="2:12" ht="37.5" customHeight="1">
      <c r="B12" s="722" t="s">
        <v>447</v>
      </c>
      <c r="C12" s="723"/>
      <c r="D12" s="723"/>
      <c r="E12" s="723"/>
      <c r="F12" s="723"/>
      <c r="G12" s="723"/>
      <c r="H12" s="723"/>
      <c r="I12" s="724"/>
      <c r="J12" s="733" t="s">
        <v>321</v>
      </c>
      <c r="K12" s="734"/>
      <c r="L12" s="734"/>
    </row>
    <row r="13" spans="2:12" s="196" customFormat="1" ht="75">
      <c r="B13" s="180" t="s">
        <v>322</v>
      </c>
      <c r="C13" s="718" t="s">
        <v>323</v>
      </c>
      <c r="D13" s="719"/>
      <c r="E13" s="180" t="s">
        <v>324</v>
      </c>
      <c r="F13" s="180" t="s">
        <v>325</v>
      </c>
      <c r="G13" s="180" t="s">
        <v>326</v>
      </c>
      <c r="H13" s="180" t="s">
        <v>327</v>
      </c>
      <c r="I13" s="180" t="s">
        <v>328</v>
      </c>
      <c r="J13" s="181" t="s">
        <v>329</v>
      </c>
      <c r="K13" s="181" t="s">
        <v>330</v>
      </c>
      <c r="L13" s="181" t="s">
        <v>331</v>
      </c>
    </row>
    <row r="14" spans="2:12" s="196" customFormat="1" ht="30">
      <c r="B14" s="343">
        <v>1</v>
      </c>
      <c r="C14" s="725" t="s">
        <v>456</v>
      </c>
      <c r="D14" s="728" t="s">
        <v>457</v>
      </c>
      <c r="E14" s="730">
        <v>0.2</v>
      </c>
      <c r="F14" s="343">
        <v>1</v>
      </c>
      <c r="G14" s="186" t="s">
        <v>458</v>
      </c>
      <c r="H14" s="345">
        <v>0.1</v>
      </c>
      <c r="I14" s="201">
        <v>43525</v>
      </c>
      <c r="J14" s="278">
        <v>0.1</v>
      </c>
      <c r="K14" s="201">
        <v>43525</v>
      </c>
      <c r="L14" s="397" t="s">
        <v>516</v>
      </c>
    </row>
    <row r="15" spans="2:12" s="196" customFormat="1" ht="45" customHeight="1">
      <c r="B15" s="343">
        <v>2</v>
      </c>
      <c r="C15" s="726"/>
      <c r="D15" s="729"/>
      <c r="E15" s="731"/>
      <c r="F15" s="343">
        <v>2</v>
      </c>
      <c r="G15" s="186" t="s">
        <v>500</v>
      </c>
      <c r="H15" s="345">
        <v>0.1</v>
      </c>
      <c r="I15" s="201">
        <v>43525</v>
      </c>
      <c r="J15" s="278">
        <v>0.1</v>
      </c>
      <c r="K15" s="201">
        <v>43525</v>
      </c>
      <c r="L15" s="397" t="s">
        <v>516</v>
      </c>
    </row>
    <row r="16" spans="2:12" ht="87.75" customHeight="1">
      <c r="B16" s="343">
        <v>3</v>
      </c>
      <c r="C16" s="726"/>
      <c r="D16" s="356" t="s">
        <v>455</v>
      </c>
      <c r="E16" s="345">
        <v>0.08</v>
      </c>
      <c r="F16" s="343">
        <v>3</v>
      </c>
      <c r="G16" s="186" t="s">
        <v>526</v>
      </c>
      <c r="H16" s="345">
        <v>0.08</v>
      </c>
      <c r="I16" s="201">
        <v>43617</v>
      </c>
      <c r="J16" s="280"/>
      <c r="K16" s="201"/>
      <c r="L16" s="194"/>
    </row>
    <row r="17" spans="2:12" ht="51" customHeight="1">
      <c r="B17" s="343">
        <v>4</v>
      </c>
      <c r="C17" s="726"/>
      <c r="D17" s="725" t="s">
        <v>454</v>
      </c>
      <c r="E17" s="730">
        <v>0.72</v>
      </c>
      <c r="F17" s="343">
        <v>4</v>
      </c>
      <c r="G17" s="186" t="s">
        <v>448</v>
      </c>
      <c r="H17" s="345">
        <v>0.08</v>
      </c>
      <c r="I17" s="201">
        <v>43709</v>
      </c>
      <c r="J17" s="278"/>
      <c r="K17" s="201"/>
      <c r="L17" s="190"/>
    </row>
    <row r="18" spans="2:12" ht="77.25" customHeight="1">
      <c r="B18" s="343">
        <v>5</v>
      </c>
      <c r="C18" s="726"/>
      <c r="D18" s="726"/>
      <c r="E18" s="732"/>
      <c r="F18" s="343">
        <v>5</v>
      </c>
      <c r="G18" s="186" t="s">
        <v>449</v>
      </c>
      <c r="H18" s="345">
        <v>0.08</v>
      </c>
      <c r="I18" s="201">
        <v>43709</v>
      </c>
      <c r="J18" s="278"/>
      <c r="K18" s="201"/>
      <c r="L18" s="190"/>
    </row>
    <row r="19" spans="2:12" ht="51" customHeight="1">
      <c r="B19" s="343">
        <v>6</v>
      </c>
      <c r="C19" s="726"/>
      <c r="D19" s="726"/>
      <c r="E19" s="732"/>
      <c r="F19" s="343">
        <v>6</v>
      </c>
      <c r="G19" s="186" t="s">
        <v>450</v>
      </c>
      <c r="H19" s="345">
        <v>0.08</v>
      </c>
      <c r="I19" s="201">
        <v>43709</v>
      </c>
      <c r="J19" s="278"/>
      <c r="K19" s="201"/>
      <c r="L19" s="190"/>
    </row>
    <row r="20" spans="2:12" ht="104.25" customHeight="1">
      <c r="B20" s="343">
        <v>7</v>
      </c>
      <c r="C20" s="726"/>
      <c r="D20" s="726"/>
      <c r="E20" s="732"/>
      <c r="F20" s="343">
        <v>7</v>
      </c>
      <c r="G20" s="186" t="s">
        <v>451</v>
      </c>
      <c r="H20" s="345">
        <v>0.08</v>
      </c>
      <c r="I20" s="201">
        <v>43709</v>
      </c>
      <c r="J20" s="278"/>
      <c r="K20" s="201"/>
      <c r="L20" s="190"/>
    </row>
    <row r="21" spans="2:12" ht="51" customHeight="1">
      <c r="B21" s="343">
        <v>8</v>
      </c>
      <c r="C21" s="726"/>
      <c r="D21" s="726"/>
      <c r="E21" s="732"/>
      <c r="F21" s="343">
        <v>8</v>
      </c>
      <c r="G21" s="186" t="s">
        <v>501</v>
      </c>
      <c r="H21" s="345">
        <v>0.16</v>
      </c>
      <c r="I21" s="201">
        <v>43800</v>
      </c>
      <c r="J21" s="278"/>
      <c r="K21" s="201"/>
      <c r="L21" s="190"/>
    </row>
    <row r="22" spans="2:12" ht="80.25" customHeight="1">
      <c r="B22" s="343">
        <v>9</v>
      </c>
      <c r="C22" s="726"/>
      <c r="D22" s="726"/>
      <c r="E22" s="732"/>
      <c r="F22" s="343">
        <v>9</v>
      </c>
      <c r="G22" s="186" t="s">
        <v>527</v>
      </c>
      <c r="H22" s="345">
        <v>0.08</v>
      </c>
      <c r="I22" s="201">
        <v>43617</v>
      </c>
      <c r="J22" s="278"/>
      <c r="K22" s="201"/>
      <c r="L22" s="190"/>
    </row>
    <row r="23" spans="2:12" ht="90" customHeight="1">
      <c r="B23" s="343">
        <v>10</v>
      </c>
      <c r="C23" s="726"/>
      <c r="D23" s="726"/>
      <c r="E23" s="732"/>
      <c r="F23" s="343">
        <v>10</v>
      </c>
      <c r="G23" s="186" t="s">
        <v>452</v>
      </c>
      <c r="H23" s="345">
        <v>0.08</v>
      </c>
      <c r="I23" s="201">
        <v>43800</v>
      </c>
      <c r="J23" s="278"/>
      <c r="K23" s="201"/>
      <c r="L23" s="190"/>
    </row>
    <row r="24" spans="2:12" ht="45.75" customHeight="1">
      <c r="B24" s="343">
        <v>11</v>
      </c>
      <c r="C24" s="727"/>
      <c r="D24" s="727"/>
      <c r="E24" s="731"/>
      <c r="F24" s="343">
        <v>11</v>
      </c>
      <c r="G24" s="186" t="s">
        <v>453</v>
      </c>
      <c r="H24" s="345">
        <v>0.08</v>
      </c>
      <c r="I24" s="201">
        <v>43800</v>
      </c>
      <c r="J24" s="278"/>
      <c r="K24" s="201"/>
      <c r="L24" s="190"/>
    </row>
    <row r="25" spans="2:12" s="208" customFormat="1" ht="15">
      <c r="B25" s="718" t="s">
        <v>332</v>
      </c>
      <c r="C25" s="719"/>
      <c r="D25" s="292"/>
      <c r="E25" s="228">
        <f>SUM(E14:E24)</f>
        <v>1</v>
      </c>
      <c r="F25" s="720" t="s">
        <v>333</v>
      </c>
      <c r="G25" s="721"/>
      <c r="H25" s="228">
        <f>SUM(H14:H24)</f>
        <v>0.9999999999999999</v>
      </c>
      <c r="I25" s="183"/>
      <c r="J25" s="228">
        <f>SUM(J16:J16)</f>
        <v>0</v>
      </c>
      <c r="K25" s="279"/>
      <c r="L25" s="279"/>
    </row>
    <row r="26" spans="7:8" ht="15" customHeight="1">
      <c r="G26" s="290"/>
      <c r="H26" s="290"/>
    </row>
    <row r="27" spans="7:8" ht="15" customHeight="1">
      <c r="G27" s="291"/>
      <c r="H27" s="291"/>
    </row>
    <row r="28" spans="7:9" ht="15" customHeight="1">
      <c r="G28" s="291"/>
      <c r="H28" s="291"/>
      <c r="I28" s="227"/>
    </row>
    <row r="29" spans="7:10" ht="15" customHeight="1">
      <c r="G29" s="291"/>
      <c r="H29" s="291"/>
      <c r="I29" s="227"/>
      <c r="J29" s="220"/>
    </row>
    <row r="30" spans="7:9" ht="15" customHeight="1">
      <c r="G30" s="291"/>
      <c r="H30" s="291"/>
      <c r="I30" s="227"/>
    </row>
    <row r="31" spans="7:9" ht="15" customHeight="1">
      <c r="G31" s="291"/>
      <c r="H31" s="291"/>
      <c r="I31" s="227"/>
    </row>
    <row r="32" spans="7:9" ht="15" customHeight="1">
      <c r="G32" s="291"/>
      <c r="H32" s="291"/>
      <c r="I32" s="227"/>
    </row>
    <row r="33" ht="15">
      <c r="I33" s="227"/>
    </row>
  </sheetData>
  <sheetProtection/>
  <mergeCells count="26">
    <mergeCell ref="J12:L12"/>
    <mergeCell ref="C1:C4"/>
    <mergeCell ref="D1:K1"/>
    <mergeCell ref="D2:K2"/>
    <mergeCell ref="D3:K3"/>
    <mergeCell ref="D4:H4"/>
    <mergeCell ref="D8:G8"/>
    <mergeCell ref="I4:K4"/>
    <mergeCell ref="B9:C9"/>
    <mergeCell ref="B10:C10"/>
    <mergeCell ref="C13:D13"/>
    <mergeCell ref="D17:D24"/>
    <mergeCell ref="D14:D15"/>
    <mergeCell ref="C14:C24"/>
    <mergeCell ref="E14:E15"/>
    <mergeCell ref="E17:E24"/>
    <mergeCell ref="D9:G9"/>
    <mergeCell ref="D10:G10"/>
    <mergeCell ref="B25:C25"/>
    <mergeCell ref="F25:G25"/>
    <mergeCell ref="B6:C6"/>
    <mergeCell ref="B7:C7"/>
    <mergeCell ref="B8:C8"/>
    <mergeCell ref="B12:I12"/>
    <mergeCell ref="D6:G6"/>
    <mergeCell ref="D7:G7"/>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2019-02-07T14:44:39Z</cp:lastPrinted>
  <dcterms:created xsi:type="dcterms:W3CDTF">2010-03-25T16:40:43Z</dcterms:created>
  <dcterms:modified xsi:type="dcterms:W3CDTF">2019-05-17T19:38:00Z</dcterms:modified>
  <cp:category/>
  <cp:version/>
  <cp:contentType/>
  <cp:contentStatus/>
</cp:coreProperties>
</file>