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erfil ldguerrero\Documents\5. POAS DARY SSM 2019\1. PLANES OPERATIVOS ANUALES 2019\2. POAS GESTIÓN\MARZO 2019\"/>
    </mc:Choice>
  </mc:AlternateContent>
  <bookViews>
    <workbookView xWindow="0" yWindow="0" windowWidth="28800" windowHeight="12330"/>
  </bookViews>
  <sheets>
    <sheet name="Metas_Magnitud" sheetId="8" r:id="rId1"/>
    <sheet name="Anualización" sheetId="9" r:id="rId2"/>
    <sheet name="1_Recaudo Alcanzado" sheetId="2" r:id="rId3"/>
    <sheet name="ACT_1" sheetId="3" r:id="rId4"/>
    <sheet name="2_MIPG" sheetId="5" r:id="rId5"/>
    <sheet name="ACT_2" sheetId="6" r:id="rId6"/>
    <sheet name="3_PAAC" sheetId="7" r:id="rId7"/>
    <sheet name="ACT_3" sheetId="4" r:id="rId8"/>
    <sheet name="Variables" sheetId="10" r:id="rId9"/>
  </sheets>
  <externalReferences>
    <externalReference r:id="rId10"/>
    <externalReference r:id="rId11"/>
  </externalReferences>
  <definedNames>
    <definedName name="_xlnm._FilterDatabase" localSheetId="8" hidden="1">Variables!$C$2:$C$8</definedName>
    <definedName name="_xlnm.Print_Area" localSheetId="2">'1_Recaudo Alcanzado'!$A$1:$I$67</definedName>
    <definedName name="_xlnm.Print_Area" localSheetId="4">'2_MIPG'!$A$1:$I$67</definedName>
    <definedName name="_xlnm.Print_Area" localSheetId="6">'3_PAAC'!$A$1:$I$67</definedName>
    <definedName name="CONDICION_POBLACIONAL" localSheetId="1">[1]Variables!$C$1:$C$24</definedName>
    <definedName name="CONDICION_POBLACIONAL" localSheetId="0">[1]Variables!$C$1:$C$24</definedName>
    <definedName name="CONDICION_POBLACIONAL" localSheetId="8">#REF!</definedName>
    <definedName name="CONDICION_POBLACIONAL">[2]Variables!$C$1:$C$24</definedName>
    <definedName name="GRUPO_ETAREO" localSheetId="1">[1]Variables!$A$1:$A$8</definedName>
    <definedName name="GRUPO_ETAREO" localSheetId="0">[1]Variables!$A$1:$A$8</definedName>
    <definedName name="GRUPO_ETAREO" localSheetId="8">#REF!</definedName>
    <definedName name="GRUPO_ETAREO">[2]Variables!$A$1:$A$8</definedName>
    <definedName name="GRUPO_ETAREOS" localSheetId="4">#REF!</definedName>
    <definedName name="GRUPO_ETAREOS" localSheetId="6">#REF!</definedName>
    <definedName name="GRUPO_ETAREOS" localSheetId="5">#REF!</definedName>
    <definedName name="GRUPO_ETAREOS" localSheetId="7">#REF!</definedName>
    <definedName name="GRUPO_ETAREOS" localSheetId="1">#REF!</definedName>
    <definedName name="GRUPO_ETAREOS" localSheetId="0">#REF!</definedName>
    <definedName name="GRUPO_ETAREOS" localSheetId="8">#REF!</definedName>
    <definedName name="GRUPO_ETAREOS">#REF!</definedName>
    <definedName name="GRUPO_ETARIO" localSheetId="4">#REF!</definedName>
    <definedName name="GRUPO_ETARIO" localSheetId="6">#REF!</definedName>
    <definedName name="GRUPO_ETARIO" localSheetId="5">#REF!</definedName>
    <definedName name="GRUPO_ETARIO" localSheetId="7">#REF!</definedName>
    <definedName name="GRUPO_ETARIO" localSheetId="1">#REF!</definedName>
    <definedName name="GRUPO_ETARIO" localSheetId="0">#REF!</definedName>
    <definedName name="GRUPO_ETARIO" localSheetId="8">#REF!</definedName>
    <definedName name="GRUPO_ETARIO">#REF!</definedName>
    <definedName name="GRUPO_ETNICO" localSheetId="4">#REF!</definedName>
    <definedName name="GRUPO_ETNICO" localSheetId="6">#REF!</definedName>
    <definedName name="GRUPO_ETNICO" localSheetId="5">#REF!</definedName>
    <definedName name="GRUPO_ETNICO" localSheetId="7">#REF!</definedName>
    <definedName name="GRUPO_ETNICO" localSheetId="1">#REF!</definedName>
    <definedName name="GRUPO_ETNICO" localSheetId="0">#REF!</definedName>
    <definedName name="GRUPO_ETNICO" localSheetId="8">#REF!</definedName>
    <definedName name="GRUPO_ETNICO">#REF!</definedName>
    <definedName name="GRUPOETNICO" localSheetId="4">#REF!</definedName>
    <definedName name="GRUPOETNICO" localSheetId="6">#REF!</definedName>
    <definedName name="GRUPOETNICO" localSheetId="5">#REF!</definedName>
    <definedName name="GRUPOETNICO" localSheetId="7">#REF!</definedName>
    <definedName name="GRUPOETNICO" localSheetId="1">#REF!</definedName>
    <definedName name="GRUPOETNICO" localSheetId="0">#REF!</definedName>
    <definedName name="GRUPOETNICO" localSheetId="8">#REF!</definedName>
    <definedName name="GRUPOETNICO">#REF!</definedName>
    <definedName name="GRUPOS_ETNICOS" localSheetId="1">[1]Variables!$H$1:$H$8</definedName>
    <definedName name="GRUPOS_ETNICOS" localSheetId="0">[1]Variables!$H$1:$H$8</definedName>
    <definedName name="GRUPOS_ETNICOS" localSheetId="8">#REF!</definedName>
    <definedName name="GRUPOS_ETNICOS">[2]Variables!$H$1:$H$8</definedName>
    <definedName name="LOCALIDAD" localSheetId="4">#REF!</definedName>
    <definedName name="LOCALIDAD" localSheetId="6">#REF!</definedName>
    <definedName name="LOCALIDAD" localSheetId="5">#REF!</definedName>
    <definedName name="LOCALIDAD" localSheetId="7">#REF!</definedName>
    <definedName name="LOCALIDAD" localSheetId="1">#REF!</definedName>
    <definedName name="LOCALIDAD" localSheetId="0">#REF!</definedName>
    <definedName name="LOCALIDAD" localSheetId="8">#REF!</definedName>
    <definedName name="LOCALIDAD">#REF!</definedName>
    <definedName name="LOCALIZACION" localSheetId="4">#REF!</definedName>
    <definedName name="LOCALIZACION" localSheetId="6">#REF!</definedName>
    <definedName name="LOCALIZACION" localSheetId="5">#REF!</definedName>
    <definedName name="LOCALIZACION" localSheetId="7">#REF!</definedName>
    <definedName name="LOCALIZACION" localSheetId="1">#REF!</definedName>
    <definedName name="LOCALIZACION" localSheetId="0">#REF!</definedName>
    <definedName name="LOCALIZACION" localSheetId="8">#REF!</definedName>
    <definedName name="LOCALIZACION">#REF!</definedName>
  </definedNames>
  <calcPr calcId="162913"/>
</workbook>
</file>

<file path=xl/calcChain.xml><?xml version="1.0" encoding="utf-8"?>
<calcChain xmlns="http://schemas.openxmlformats.org/spreadsheetml/2006/main">
  <c r="E19" i="8" l="1"/>
  <c r="E16" i="8"/>
  <c r="E13" i="8"/>
  <c r="G41" i="2" l="1"/>
  <c r="G40" i="2"/>
  <c r="G39" i="2"/>
  <c r="G38" i="2"/>
  <c r="G37" i="2"/>
  <c r="G36" i="2"/>
  <c r="G35" i="2"/>
  <c r="G34" i="2"/>
  <c r="I32" i="7" l="1"/>
  <c r="I33" i="7"/>
  <c r="I34" i="7"/>
  <c r="I35" i="7"/>
  <c r="I36" i="7"/>
  <c r="I37" i="7"/>
  <c r="I38" i="7"/>
  <c r="I39" i="7"/>
  <c r="I40" i="7"/>
  <c r="I41" i="7"/>
  <c r="I31" i="7"/>
  <c r="H31" i="7"/>
  <c r="H32" i="7"/>
  <c r="H33" i="7"/>
  <c r="H34" i="7"/>
  <c r="H35" i="7"/>
  <c r="H36" i="7"/>
  <c r="H37" i="7"/>
  <c r="H38" i="7"/>
  <c r="H39" i="7"/>
  <c r="H40" i="7"/>
  <c r="H41" i="7"/>
  <c r="H33" i="2"/>
  <c r="I33" i="2" s="1"/>
  <c r="G33" i="2"/>
  <c r="H32" i="2"/>
  <c r="H31" i="2"/>
  <c r="G32" i="2"/>
  <c r="G31" i="2"/>
  <c r="G30" i="2"/>
  <c r="I31" i="2"/>
  <c r="I32" i="2"/>
  <c r="I34" i="2"/>
  <c r="I35" i="2"/>
  <c r="I36" i="2"/>
  <c r="I37" i="2"/>
  <c r="I38" i="2"/>
  <c r="I39" i="2"/>
  <c r="I40" i="2"/>
  <c r="I41" i="2"/>
  <c r="I30" i="2"/>
  <c r="H34" i="2"/>
  <c r="H35" i="2"/>
  <c r="H36" i="2"/>
  <c r="H37" i="2"/>
  <c r="H38" i="2"/>
  <c r="H39" i="2"/>
  <c r="H40" i="2"/>
  <c r="H41" i="2"/>
  <c r="H30" i="2"/>
  <c r="D30" i="2"/>
  <c r="C32" i="2" l="1"/>
  <c r="C31" i="2"/>
  <c r="C30" i="2"/>
  <c r="C7" i="4" l="1"/>
  <c r="C7" i="6"/>
  <c r="H13" i="8"/>
  <c r="I31" i="5" l="1"/>
  <c r="I32" i="5"/>
  <c r="I33" i="5"/>
  <c r="I34" i="5"/>
  <c r="I35" i="5"/>
  <c r="I36" i="5"/>
  <c r="I37" i="5"/>
  <c r="I38" i="5"/>
  <c r="I39" i="5"/>
  <c r="I40" i="5"/>
  <c r="I41" i="5"/>
  <c r="I30" i="5"/>
  <c r="G36" i="5"/>
  <c r="G37" i="5"/>
  <c r="G38" i="5"/>
  <c r="G39" i="5"/>
  <c r="G40" i="5"/>
  <c r="G41" i="5"/>
  <c r="G34" i="5"/>
  <c r="D40" i="5"/>
  <c r="D14" i="9" l="1"/>
  <c r="C14" i="9"/>
  <c r="B14" i="9"/>
  <c r="U19" i="8"/>
  <c r="K21" i="8"/>
  <c r="L21" i="8"/>
  <c r="S21" i="8"/>
  <c r="S20" i="8"/>
  <c r="R20" i="8"/>
  <c r="R21" i="8" s="1"/>
  <c r="Q20" i="8"/>
  <c r="P20" i="8"/>
  <c r="O20" i="8"/>
  <c r="N20" i="8"/>
  <c r="M20" i="8"/>
  <c r="L20" i="8"/>
  <c r="K20" i="8"/>
  <c r="J20" i="8"/>
  <c r="I20" i="8"/>
  <c r="H20" i="8"/>
  <c r="S19" i="8"/>
  <c r="R19" i="8"/>
  <c r="Q19" i="8"/>
  <c r="Q21" i="8" s="1"/>
  <c r="P19" i="8"/>
  <c r="P21" i="8" s="1"/>
  <c r="O19" i="8"/>
  <c r="O21" i="8" s="1"/>
  <c r="N19" i="8"/>
  <c r="N21" i="8" s="1"/>
  <c r="M19" i="8"/>
  <c r="L19" i="8"/>
  <c r="K19" i="8"/>
  <c r="J19" i="8"/>
  <c r="J21" i="8" s="1"/>
  <c r="I19" i="8"/>
  <c r="H19" i="8"/>
  <c r="G20" i="8"/>
  <c r="G19" i="8"/>
  <c r="F19" i="8"/>
  <c r="T19" i="8" l="1"/>
  <c r="M21" i="8"/>
  <c r="I21" i="8"/>
  <c r="T20" i="8"/>
  <c r="T21" i="8" s="1"/>
  <c r="H21" i="8"/>
  <c r="A19" i="8"/>
  <c r="D13" i="9"/>
  <c r="C13" i="9"/>
  <c r="B13" i="9"/>
  <c r="U16" i="8"/>
  <c r="S17" i="8"/>
  <c r="R17" i="8"/>
  <c r="Q17" i="8"/>
  <c r="P17" i="8"/>
  <c r="O17" i="8"/>
  <c r="N17" i="8"/>
  <c r="M17" i="8"/>
  <c r="L17" i="8"/>
  <c r="K17" i="8"/>
  <c r="J17" i="8"/>
  <c r="I17" i="8"/>
  <c r="H17" i="8"/>
  <c r="D12" i="9"/>
  <c r="C12" i="9"/>
  <c r="B12" i="9"/>
  <c r="S16" i="8"/>
  <c r="R16" i="8"/>
  <c r="Q16" i="8"/>
  <c r="Q18" i="8" s="1"/>
  <c r="P16" i="8"/>
  <c r="P18" i="8" s="1"/>
  <c r="O16" i="8"/>
  <c r="O18" i="8" s="1"/>
  <c r="N16" i="8"/>
  <c r="M16" i="8"/>
  <c r="L16" i="8"/>
  <c r="L18" i="8" s="1"/>
  <c r="K16" i="8"/>
  <c r="K18" i="8" s="1"/>
  <c r="J16" i="8"/>
  <c r="J18" i="8" s="1"/>
  <c r="I16" i="8"/>
  <c r="I18" i="8" s="1"/>
  <c r="H16" i="8"/>
  <c r="H18" i="8" s="1"/>
  <c r="G17" i="8"/>
  <c r="G16" i="8"/>
  <c r="F16" i="8"/>
  <c r="N18" i="8" l="1"/>
  <c r="R18" i="8"/>
  <c r="S18" i="8"/>
  <c r="T16" i="8"/>
  <c r="M18" i="8"/>
  <c r="T17" i="8"/>
  <c r="A16" i="8"/>
  <c r="U13" i="8"/>
  <c r="H14" i="8"/>
  <c r="T14" i="8" s="1"/>
  <c r="S13" i="8"/>
  <c r="S15" i="8" s="1"/>
  <c r="R13" i="8"/>
  <c r="R15" i="8" s="1"/>
  <c r="Q13" i="8"/>
  <c r="Q15" i="8" s="1"/>
  <c r="P13" i="8"/>
  <c r="P15" i="8" s="1"/>
  <c r="O13" i="8"/>
  <c r="O15" i="8" s="1"/>
  <c r="N13" i="8"/>
  <c r="N15" i="8" s="1"/>
  <c r="M13" i="8"/>
  <c r="M15" i="8" s="1"/>
  <c r="L13" i="8"/>
  <c r="L15" i="8" s="1"/>
  <c r="K13" i="8"/>
  <c r="K15" i="8" s="1"/>
  <c r="J13" i="8"/>
  <c r="I13" i="8"/>
  <c r="G14" i="8"/>
  <c r="G13" i="8"/>
  <c r="T18" i="8" l="1"/>
  <c r="J15" i="8"/>
  <c r="H15" i="8"/>
  <c r="I15" i="8"/>
  <c r="T13" i="8"/>
  <c r="T15" i="8" s="1"/>
  <c r="F13" i="8"/>
  <c r="A13" i="8"/>
  <c r="T23" i="10" l="1"/>
  <c r="S23" i="10"/>
  <c r="R23" i="10"/>
  <c r="C11" i="3" l="1"/>
  <c r="C11" i="4" l="1"/>
  <c r="G36" i="7"/>
  <c r="G35" i="7"/>
  <c r="G34" i="7"/>
  <c r="G33" i="7"/>
  <c r="G32" i="7"/>
  <c r="G31" i="7"/>
  <c r="G30" i="7"/>
  <c r="F30" i="7"/>
  <c r="D31" i="7"/>
  <c r="D32" i="7" s="1"/>
  <c r="D33" i="7" s="1"/>
  <c r="D34" i="7" s="1"/>
  <c r="D35" i="7" s="1"/>
  <c r="D36" i="7" s="1"/>
  <c r="D37" i="7" s="1"/>
  <c r="D38" i="7" s="1"/>
  <c r="D39" i="7" s="1"/>
  <c r="D30" i="7"/>
  <c r="G41" i="7"/>
  <c r="G40" i="7"/>
  <c r="G39" i="7"/>
  <c r="G38" i="7"/>
  <c r="G37" i="7"/>
  <c r="C11" i="6"/>
  <c r="F31" i="7" l="1"/>
  <c r="H30" i="7"/>
  <c r="F33" i="5"/>
  <c r="F32" i="5"/>
  <c r="F31" i="5"/>
  <c r="F30" i="5"/>
  <c r="F35" i="5"/>
  <c r="F36" i="5" s="1"/>
  <c r="F37" i="5" s="1"/>
  <c r="F38" i="5" s="1"/>
  <c r="F39" i="5" s="1"/>
  <c r="F40" i="5" s="1"/>
  <c r="F34" i="5"/>
  <c r="G17" i="6"/>
  <c r="D17" i="6"/>
  <c r="G35" i="5"/>
  <c r="G33" i="5"/>
  <c r="G32" i="5"/>
  <c r="G31" i="5"/>
  <c r="H30" i="5"/>
  <c r="G30" i="5"/>
  <c r="D30" i="5"/>
  <c r="D31" i="5" s="1"/>
  <c r="F32" i="7" l="1"/>
  <c r="D32" i="5"/>
  <c r="H31" i="5"/>
  <c r="G20" i="4"/>
  <c r="D20" i="4"/>
  <c r="D31" i="2"/>
  <c r="G19" i="3"/>
  <c r="D19" i="3"/>
  <c r="F33" i="7" l="1"/>
  <c r="D33" i="5"/>
  <c r="H32" i="5"/>
  <c r="F34" i="7" l="1"/>
  <c r="H33" i="5"/>
  <c r="D34" i="5"/>
  <c r="F30" i="2"/>
  <c r="D32" i="2"/>
  <c r="F35" i="7" l="1"/>
  <c r="D35" i="5"/>
  <c r="H34" i="5"/>
  <c r="D33" i="2"/>
  <c r="D34" i="2" s="1"/>
  <c r="D35" i="2" s="1"/>
  <c r="F36" i="7" l="1"/>
  <c r="D36" i="5"/>
  <c r="H35" i="5"/>
  <c r="D36" i="2"/>
  <c r="D37" i="2" s="1"/>
  <c r="D38" i="2" s="1"/>
  <c r="D39" i="2" s="1"/>
  <c r="D40" i="2" s="1"/>
  <c r="D41" i="2" s="1"/>
  <c r="F37" i="7" l="1"/>
  <c r="H36" i="5"/>
  <c r="D37" i="5"/>
  <c r="F38" i="7" l="1"/>
  <c r="D38" i="5"/>
  <c r="H37" i="5"/>
  <c r="F39" i="7" l="1"/>
  <c r="D40" i="7"/>
  <c r="H38" i="5"/>
  <c r="D39" i="5"/>
  <c r="F40" i="7" l="1"/>
  <c r="D41" i="7"/>
  <c r="H39" i="5"/>
  <c r="F41" i="7" l="1"/>
  <c r="F41" i="5"/>
  <c r="D41" i="5"/>
  <c r="H40" i="5"/>
  <c r="H41" i="5" l="1"/>
</calcChain>
</file>

<file path=xl/comments1.xml><?xml version="1.0" encoding="utf-8"?>
<comments xmlns="http://schemas.openxmlformats.org/spreadsheetml/2006/main">
  <authors>
    <author>Fabian Gordillo Buitrago</author>
  </authors>
  <commentList>
    <comment ref="C24" authorId="0" shapeId="0">
      <text>
        <r>
          <rPr>
            <b/>
            <sz val="9"/>
            <color indexed="81"/>
            <rFont val="Tahoma"/>
            <family val="2"/>
          </rPr>
          <t>Fabian Gordillo Buitrago:</t>
        </r>
        <r>
          <rPr>
            <sz val="9"/>
            <color indexed="81"/>
            <rFont val="Tahoma"/>
            <family val="2"/>
          </rPr>
          <t xml:space="preserve">
Son las actividades ponderadas porcentualmente que en el periodo de reporte se culminaron y se registran en el anexo de actividades</t>
        </r>
      </text>
    </comment>
    <comment ref="C51" authorId="0" shapeId="0">
      <text>
        <r>
          <rPr>
            <b/>
            <sz val="9"/>
            <color indexed="81"/>
            <rFont val="Tahoma"/>
            <family val="2"/>
          </rPr>
          <t>Fabian Gordillo Buitrago:</t>
        </r>
        <r>
          <rPr>
            <sz val="9"/>
            <color indexed="81"/>
            <rFont val="Tahoma"/>
            <family val="2"/>
          </rPr>
          <t xml:space="preserve">
Implementar el Modelo Integrado de Planeación y Gestión-MIPG con base en el Decreto 1499 de 2017, con el fin de resolver las necesidades y problemas de los ciudadanos, con integridad y calidad en el servicio.</t>
        </r>
      </text>
    </comment>
  </commentList>
</comments>
</file>

<file path=xl/sharedStrings.xml><?xml version="1.0" encoding="utf-8"?>
<sst xmlns="http://schemas.openxmlformats.org/spreadsheetml/2006/main" count="809" uniqueCount="409">
  <si>
    <t>Formato de Hoja de Vida Indicador</t>
  </si>
  <si>
    <t>HOJA DE VIDA INDICADOR</t>
  </si>
  <si>
    <t>Mes</t>
  </si>
  <si>
    <t xml:space="preserve">Enero </t>
  </si>
  <si>
    <t>Febrero</t>
  </si>
  <si>
    <t>Marzo</t>
  </si>
  <si>
    <t>Abril</t>
  </si>
  <si>
    <t>Mayo</t>
  </si>
  <si>
    <t>Junio</t>
  </si>
  <si>
    <t>Julio</t>
  </si>
  <si>
    <t>Agosto</t>
  </si>
  <si>
    <t>Septiembre</t>
  </si>
  <si>
    <t>Octubre</t>
  </si>
  <si>
    <t>% Cumplimiento del período reportado</t>
  </si>
  <si>
    <t>% Cumplimiento en la vigencia</t>
  </si>
  <si>
    <t>% Cumplimiento de la meta</t>
  </si>
  <si>
    <t>Noviembre</t>
  </si>
  <si>
    <t>Diciembre</t>
  </si>
  <si>
    <t>PROCESO DIRECCIONAMIENTO ESTRATÉGICO</t>
  </si>
  <si>
    <t>SECCIÓN 1. Identificación del Indicador</t>
  </si>
  <si>
    <t>SECCIÓN 2. Seguimiento al Indicador</t>
  </si>
  <si>
    <t>SECCIÓN 3. Análisis de tendencia del Indicador</t>
  </si>
  <si>
    <t>Apoyo</t>
  </si>
  <si>
    <t>Misional</t>
  </si>
  <si>
    <t>Estratégico</t>
  </si>
  <si>
    <t>Evaluación</t>
  </si>
  <si>
    <t>Anual</t>
  </si>
  <si>
    <t>Semestral</t>
  </si>
  <si>
    <t>Trimestral</t>
  </si>
  <si>
    <t>Mensual</t>
  </si>
  <si>
    <t>Proceso</t>
  </si>
  <si>
    <t>Operación</t>
  </si>
  <si>
    <t>Eficacia</t>
  </si>
  <si>
    <t>Eficiencia</t>
  </si>
  <si>
    <t>Efectividad</t>
  </si>
  <si>
    <t>Producto</t>
  </si>
  <si>
    <t>Actividad</t>
  </si>
  <si>
    <t>SECRETARÍA DISTRITAL DE MOVILIDAD</t>
  </si>
  <si>
    <t xml:space="preserve">CODIGO: PE01-PR01-F03 </t>
  </si>
  <si>
    <t>SECCIÓN 4. Actualización y Responsables del reporte</t>
  </si>
  <si>
    <t>4. Dependencia responsable</t>
  </si>
  <si>
    <t>3. Fuente PMR</t>
  </si>
  <si>
    <t>VARIABLE 1 - Numerador</t>
  </si>
  <si>
    <t>VARIABLE 2 - Denominador</t>
  </si>
  <si>
    <t>Numerador Acumulado (Variable 1)</t>
  </si>
  <si>
    <t>Denominador Acumulado (Variable 2)</t>
  </si>
  <si>
    <t>5. Meta con territorialización</t>
  </si>
  <si>
    <t>6. Proyecto</t>
  </si>
  <si>
    <t>7. Código del Proyecto</t>
  </si>
  <si>
    <t>8. Proceso</t>
  </si>
  <si>
    <t>9. Código del proceso</t>
  </si>
  <si>
    <t>10. Objetivo estratégico</t>
  </si>
  <si>
    <t>11. Meta Producto</t>
  </si>
  <si>
    <t>12. Nombre del indicador</t>
  </si>
  <si>
    <t>13. Tipología</t>
  </si>
  <si>
    <t>14. Fecha de programación</t>
  </si>
  <si>
    <t>15. Tipo anualización</t>
  </si>
  <si>
    <t>Constante</t>
  </si>
  <si>
    <t>Creciente</t>
  </si>
  <si>
    <t>Decreciente</t>
  </si>
  <si>
    <t>Suma</t>
  </si>
  <si>
    <t>16. Objetivo y descripción del Indicador</t>
  </si>
  <si>
    <t>17. Fuente u origen de Datos</t>
  </si>
  <si>
    <t>18. Fórmula de Cálculo</t>
  </si>
  <si>
    <t>19. Unidad de medida del indicador</t>
  </si>
  <si>
    <t xml:space="preserve">20.  Nombre de las Variables </t>
  </si>
  <si>
    <t>21. Unidad de medida (de la variable)</t>
  </si>
  <si>
    <t>22. Descripción de la variable</t>
  </si>
  <si>
    <t>23. Inicio de la Serie</t>
  </si>
  <si>
    <t>26. Valor de la Meta</t>
  </si>
  <si>
    <t xml:space="preserve">28. Observación a la magnitud propuesta para la Meta </t>
  </si>
  <si>
    <t>29. Numerador (Variable 1)</t>
  </si>
  <si>
    <t>30. Denominador (Variable 2)</t>
  </si>
  <si>
    <t>31. Observaciones del avance de meta en el periodo</t>
  </si>
  <si>
    <t>32. Avances y logros</t>
  </si>
  <si>
    <t>33.Retrasos y soluciones</t>
  </si>
  <si>
    <t>34. Beneficios para la Comunidad/Entidad</t>
  </si>
  <si>
    <t>35. Control de actualizaciones</t>
  </si>
  <si>
    <t xml:space="preserve">36. Fecha </t>
  </si>
  <si>
    <t>37. Campo modificado</t>
  </si>
  <si>
    <t>38.Modificación realizada.</t>
  </si>
  <si>
    <t>39. Responsable del Análisis</t>
  </si>
  <si>
    <t>40. Responsable del reporte</t>
  </si>
  <si>
    <t>41. Director / Jefe de Oficina / Subdirector</t>
  </si>
  <si>
    <t>45. Firma Subsecretario  (a) / Ordenador (a) de gasto</t>
  </si>
  <si>
    <t>42. Firma Director / Jefe Oficina</t>
  </si>
  <si>
    <t>43. Firma Subdirector</t>
  </si>
  <si>
    <t>44. Subsecretario (a) / Ordenador (a) de gasto</t>
  </si>
  <si>
    <t>SI</t>
  </si>
  <si>
    <t>NO</t>
  </si>
  <si>
    <t>1. Orientar las acciones de la Secretaría Distrital de Movilidad hacia la visión cero, es decir, la reducción sustancial de víctimas fatales y lesionadas en siniestros de tránsito</t>
  </si>
  <si>
    <t xml:space="preserve">2. Fomentar la cultura ciudadana y el respeto entre todos los usuarios de todas las formas de transporte, protegiendo en especial los actores vulnerables y los modos activos </t>
  </si>
  <si>
    <t>3. Propender por la sostenibilidad ambiental, económica y social de la movilidad en una visión integral de planeción de ciudad y movilidad</t>
  </si>
  <si>
    <t>4. Ser ejemplo en la rendición de cuentas a la ciudadanía</t>
  </si>
  <si>
    <t>5. Ser transparente, incluyente, equitativa en género y garantista de la participación e involucramiento ciudadanos y del sectro privado</t>
  </si>
  <si>
    <t xml:space="preserve">6. Proveer un ecosistema adecuado para la innovación y adopción  de nuevas y mejores tecnologías de movilidad y de información y comunicación </t>
  </si>
  <si>
    <t xml:space="preserve">7. Prestar servicios eficientes, oportunos y de calidad a la ciudadanía, tanto en gestión como en trámites de la movilidad </t>
  </si>
  <si>
    <t>8. Contar con un excelente equipo humano y condiciones laborales que hagan de la Secretaría Distrital de Movilidad un lugar atractivo para trabajar y desarrollarse profesionalmente</t>
  </si>
  <si>
    <t>24. Fin de la Serie</t>
  </si>
  <si>
    <t>25. Línea base</t>
  </si>
  <si>
    <t>27. Frecuencia del reporte</t>
  </si>
  <si>
    <t>1. Código Meta</t>
  </si>
  <si>
    <t xml:space="preserve">2.  Descripción Meta </t>
  </si>
  <si>
    <t>VERSIÓN 1.0</t>
  </si>
  <si>
    <t xml:space="preserve">SISTEMA INTEGRADO DE GESTION DISTRITAL BAJO EL ESTÁNDAR MIPG
</t>
  </si>
  <si>
    <t xml:space="preserve">SISTEMA INTEGRADO DE GESTION DISTRITAL  BAJO EL ESTÁNDAR MIPG
</t>
  </si>
  <si>
    <r>
      <t>Formato de Anexo de Ac</t>
    </r>
    <r>
      <rPr>
        <b/>
        <sz val="10"/>
        <color indexed="8"/>
        <rFont val="Arial"/>
        <family val="2"/>
      </rPr>
      <t>tividades</t>
    </r>
  </si>
  <si>
    <t>CÓDIGO: PE01-PR01-F07</t>
  </si>
  <si>
    <t>CODIGO Y NOMBRE DEL PROYECTO DE INVERSIÓN O DEL POA SIN INVERSIÓN</t>
  </si>
  <si>
    <t>DEPENDENCIA:</t>
  </si>
  <si>
    <t>SUBSECRETARÍA RESPONSABLE:</t>
  </si>
  <si>
    <t>ORDENADOR DEL GASTO:</t>
  </si>
  <si>
    <t>META POA ASOCIADA</t>
  </si>
  <si>
    <t>Sección No. 2: EJECUCIÓN</t>
  </si>
  <si>
    <t>1. NÚMERO</t>
  </si>
  <si>
    <t>2. ACTIVIDADES PRIMARIAS</t>
  </si>
  <si>
    <t>3. PONDERACIÓN
ACTIVIDAD PRIMARIA</t>
  </si>
  <si>
    <t>4. No.</t>
  </si>
  <si>
    <t>5. ACTIVIDADES SECUNDARIAS</t>
  </si>
  <si>
    <t>6. PONDERACIÓN
ACTIVIDAD SECUNDARIA</t>
  </si>
  <si>
    <t>7. FECHA ESTIMADA DE  EJECUCIÓN</t>
  </si>
  <si>
    <t>8. AVANCE PONDERADO</t>
  </si>
  <si>
    <t>9. FECHA EJECUCIÓN</t>
  </si>
  <si>
    <t>10. OBSERVACIONES</t>
  </si>
  <si>
    <t>TOTAL MAGNITUD VIGENCIA</t>
  </si>
  <si>
    <t>TOTAL</t>
  </si>
  <si>
    <t>Alcanzar el 100% de la meta de recaudo establecida por la Dirección de Inteligencia para la Movilidad para la vigencia.</t>
  </si>
  <si>
    <t>DIRECCIÓN DE GESTIÓN DE COBRO</t>
  </si>
  <si>
    <t>N/A</t>
  </si>
  <si>
    <t>PA05</t>
  </si>
  <si>
    <t>RECAUDO ALCANZADO</t>
  </si>
  <si>
    <t xml:space="preserve">Sistema de información SICON, Subdirección Financiera y Dirección Distrital de Tesorería. </t>
  </si>
  <si>
    <t>(Recaudo acumulado de la vigencia  / Meta de recaudo establecida para la vigencia)*100</t>
  </si>
  <si>
    <t>Porcentaje</t>
  </si>
  <si>
    <t>Recaudo acumulado de la vigencia</t>
  </si>
  <si>
    <t xml:space="preserve"> Meta de recaudo establecida para la vigencia</t>
  </si>
  <si>
    <t>Valor (pesos)</t>
  </si>
  <si>
    <t xml:space="preserve">Corresponde al valor recaudado mensualmente, el cual se va acumulando para cumplir la meta de la vigencia. </t>
  </si>
  <si>
    <t xml:space="preserve">Corresponde al valor total que se espera recaudar en la vigencia, de acuerdo con la proyección de la  Dirección de Inteligencia para la Movilidad (DIM). </t>
  </si>
  <si>
    <t>enero de 2019</t>
  </si>
  <si>
    <t>diciembre de 2019</t>
  </si>
  <si>
    <t>N/A.</t>
  </si>
  <si>
    <t>José Roberto Urrego
Fabián Gordillo Buitrago</t>
  </si>
  <si>
    <t xml:space="preserve"> Ivy Yojana Sepúlveda Aguirre</t>
  </si>
  <si>
    <t>Carolina Pombo Rivera</t>
  </si>
  <si>
    <t>Subsecretaría de Gestión Jurídica</t>
  </si>
  <si>
    <t>Recaudo obligaciones a Favor de la SDM</t>
  </si>
  <si>
    <t>N.A</t>
  </si>
  <si>
    <t>Realización de cobros persuasivos</t>
  </si>
  <si>
    <t>Emisión y notificación de Mandamientos de Pago</t>
  </si>
  <si>
    <t>Aplicación de medidas cautelares</t>
  </si>
  <si>
    <t>Emisión y notificación de órdenes de seguir adelante con la ejecución.</t>
  </si>
  <si>
    <t>Marzo de 2019</t>
  </si>
  <si>
    <t>Registro administrativo</t>
  </si>
  <si>
    <t>Medir el grado de cumplimiento de las acciones definidas para el desarrollo del Modelo Integrado de Planeación y Gestión a cargo del proceso</t>
  </si>
  <si>
    <t>Porcentaje de avance en actividades ejecutadas</t>
  </si>
  <si>
    <t>Porcentaje total  de avance de actividades programado en la vigencia</t>
  </si>
  <si>
    <t xml:space="preserve">
Fabián Gordillo Buitrago</t>
  </si>
  <si>
    <t>Capacitar y mantener actualizados a los abogados, especialmente en lo que se refiere a las competencias de actuación en los procesos orales y en los nuevos cambios normativos.</t>
  </si>
  <si>
    <t>Verificación de los cambios normativos y legales aplicables a la dependencia</t>
  </si>
  <si>
    <t>Aplicación de procesos de socialización para actualizar a los abogados de la dependencia con respecto a los cambios normativos identificados en la actividad 1</t>
  </si>
  <si>
    <t>Registros Administrativos</t>
  </si>
  <si>
    <t>(Total actividades ejecutadas / Total actividades programadas)*100</t>
  </si>
  <si>
    <t xml:space="preserve">Total actividades ejecutadas </t>
  </si>
  <si>
    <t>Total actividades programadas</t>
  </si>
  <si>
    <t>Cantidad</t>
  </si>
  <si>
    <t>Actividades del P.A.A.C. programadas</t>
  </si>
  <si>
    <t>Actividades del P.A.A.C. ejecutadas</t>
  </si>
  <si>
    <t>Monitoreo del comportamiento de los riesgos de corrupción.</t>
  </si>
  <si>
    <t>Implementar formatos sugeridos para trámites como solicitud de desembargos, devolución y/o apropiación de títulos de depósito judicial</t>
  </si>
  <si>
    <t>Implementar punto de atención personalizada en la sede de Paloquemao para los temas de derechos de petición y devolución de títulos de depósito judicial</t>
  </si>
  <si>
    <t>Agendamiento virtual para la suscripción del pre-acuerdo - acuerdos de pago</t>
  </si>
  <si>
    <t>Seguimiento y reporte del mapa de riesgos de la Dependencia.</t>
  </si>
  <si>
    <t xml:space="preserve"> Sistematizar los procesos de cobro coactivo relacionados con el transporte publico</t>
  </si>
  <si>
    <t>Sección No. 1: PROGRAMACIÓN  VIGENCIA  2019</t>
  </si>
  <si>
    <r>
      <t>Formato de Anexo de Ac</t>
    </r>
    <r>
      <rPr>
        <b/>
        <sz val="12"/>
        <color indexed="8"/>
        <rFont val="Arial"/>
        <family val="2"/>
      </rPr>
      <t>tividades</t>
    </r>
  </si>
  <si>
    <t>Enero 2019</t>
  </si>
  <si>
    <t>Cumplir el 100% de las actividades propuestas en el Modelo Integrado de Planeación y Gestión - MIPG por la Dirección de Gestión de cobro</t>
  </si>
  <si>
    <t>MIPG</t>
  </si>
  <si>
    <t>Sección No. 1: PROGRAMACIÓN  VIGENCIA 2019</t>
  </si>
  <si>
    <t xml:space="preserve"> P.A.A.C</t>
  </si>
  <si>
    <t>Formato de programación y seguimiento al Plan Operativo Anual de gestión sin inversión</t>
  </si>
  <si>
    <t>CODIGO: PE01-PR01-F02</t>
  </si>
  <si>
    <t>VERSIÓN: 1.0</t>
  </si>
  <si>
    <t>METAS DE GESTIÓN</t>
  </si>
  <si>
    <t>No.</t>
  </si>
  <si>
    <t>PLAN ESTRATÉGICO SDM</t>
  </si>
  <si>
    <t>COMPONENTE PMM</t>
  </si>
  <si>
    <t>META</t>
  </si>
  <si>
    <t>NOMBRE DEL INDICADOR</t>
  </si>
  <si>
    <t>VARIABLES FÓRMULA DEL INDICADOR</t>
  </si>
  <si>
    <t xml:space="preserve">SEGUIMIENTO PLAN OPERATIVO ANUAL - POA                                         VIGENCIA:2019  </t>
  </si>
  <si>
    <t>COMPONENTE ASOCIADO MISIÓN / VISIÓN</t>
  </si>
  <si>
    <t>Ene</t>
  </si>
  <si>
    <t>Feb</t>
  </si>
  <si>
    <t>Mar</t>
  </si>
  <si>
    <t>Abr</t>
  </si>
  <si>
    <t>May</t>
  </si>
  <si>
    <t>Jun</t>
  </si>
  <si>
    <t>Jul</t>
  </si>
  <si>
    <t>Ago</t>
  </si>
  <si>
    <t>Sep</t>
  </si>
  <si>
    <t>Oct</t>
  </si>
  <si>
    <t>Nov</t>
  </si>
  <si>
    <t>Dic</t>
  </si>
  <si>
    <t xml:space="preserve">% de Avance de Ejecución </t>
  </si>
  <si>
    <t>OBSERVACIONES</t>
  </si>
  <si>
    <t>5. Ser referente mundial al contar con un equipo humano comprometido y competente.</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</si>
  <si>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</si>
  <si>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Componente Institucional</t>
  </si>
  <si>
    <t>% de Cumplimiento = (Numerador / Denominador )*100</t>
  </si>
  <si>
    <t>Código: PE01-PR01-F02</t>
  </si>
  <si>
    <t>Versión: 1.0</t>
  </si>
  <si>
    <t>SUBSECRETARIA RESPONSABLE:</t>
  </si>
  <si>
    <t>PROGRAMACIÓN CUATRIENIO</t>
  </si>
  <si>
    <t>% CUMPLIMIENTO CUATRIENIO</t>
  </si>
  <si>
    <t>TIPO DE ANUALIZACIÓN</t>
  </si>
  <si>
    <t xml:space="preserve">VARIABLE </t>
  </si>
  <si>
    <t>MAGNITUD CUATRIENIO</t>
  </si>
  <si>
    <t>PILAR / EJES</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</si>
  <si>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</si>
  <si>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</si>
  <si>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</si>
  <si>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</si>
  <si>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</si>
  <si>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</si>
  <si>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02- Pilar Democracia Urbana</t>
  </si>
  <si>
    <t xml:space="preserve">0-5 años Primera infancia </t>
  </si>
  <si>
    <t>Usaquen</t>
  </si>
  <si>
    <t>DANE-Secretaría Distrital de Planeción SDP : Convenio específico de cooperación técnica No 096-2007</t>
  </si>
  <si>
    <t>Total</t>
  </si>
  <si>
    <t>Hombres</t>
  </si>
  <si>
    <t>Mujeres</t>
  </si>
  <si>
    <t>04- Eje Transversal Nuevo Ordenamiento Territorial</t>
  </si>
  <si>
    <t xml:space="preserve">6 - 13 años Infancia </t>
  </si>
  <si>
    <t>Chapinero</t>
  </si>
  <si>
    <t>Grupos de edad</t>
  </si>
  <si>
    <t>USAQUÉN</t>
  </si>
  <si>
    <t>07- Eje Transversal Gobierno legítimo, fortalecimiento local y eficiencia</t>
  </si>
  <si>
    <t>14 - 17 años Adolescencia</t>
  </si>
  <si>
    <t>Santa Fe</t>
  </si>
  <si>
    <t>CHAPINERO</t>
  </si>
  <si>
    <t>18 - 26 años Juventud</t>
  </si>
  <si>
    <t>San Cristobal</t>
  </si>
  <si>
    <t>total</t>
  </si>
  <si>
    <t>SANTA FE</t>
  </si>
  <si>
    <t>27 - 59 años Adultez</t>
  </si>
  <si>
    <t>Usme</t>
  </si>
  <si>
    <t>SAN CRISTÓBAL</t>
  </si>
  <si>
    <t>Logística de Movilidad</t>
  </si>
  <si>
    <t>60 años o más. Personas Mayores</t>
  </si>
  <si>
    <t>Tunjuelito</t>
  </si>
  <si>
    <t>0-4</t>
  </si>
  <si>
    <t>USME</t>
  </si>
  <si>
    <t>Componente Ambiental</t>
  </si>
  <si>
    <t>Todos los grupos</t>
  </si>
  <si>
    <t>Bosa</t>
  </si>
  <si>
    <t>5-9</t>
  </si>
  <si>
    <t>TUNJUELITO</t>
  </si>
  <si>
    <t>Plan de Intercambiadores Modales</t>
  </si>
  <si>
    <t>CONDICION POBLACIONAL</t>
  </si>
  <si>
    <t>Kennedy</t>
  </si>
  <si>
    <t>10-14</t>
  </si>
  <si>
    <t>BOSA</t>
  </si>
  <si>
    <t>Plan de Ordenamiento Logístico</t>
  </si>
  <si>
    <t>Todos los Grupos</t>
  </si>
  <si>
    <t>Fontibon</t>
  </si>
  <si>
    <t>15-19</t>
  </si>
  <si>
    <t>KENNEDY</t>
  </si>
  <si>
    <t>Plan de Seguridad Vial</t>
  </si>
  <si>
    <t>Adultos-as trabajador-a formal</t>
  </si>
  <si>
    <t>Engativa</t>
  </si>
  <si>
    <t>20-24</t>
  </si>
  <si>
    <t>FONTIBÓN</t>
  </si>
  <si>
    <t>Transporte Público</t>
  </si>
  <si>
    <t>Adultos-as trabajador-a informal</t>
  </si>
  <si>
    <t>Suba</t>
  </si>
  <si>
    <t>25-29</t>
  </si>
  <si>
    <t>ENGATIVÁ</t>
  </si>
  <si>
    <t>Transporte No Motorizado</t>
  </si>
  <si>
    <t>Ciudadanos-as habitantes de calle</t>
  </si>
  <si>
    <t>Barrios Unidos</t>
  </si>
  <si>
    <t>30-34</t>
  </si>
  <si>
    <t>SUBA</t>
  </si>
  <si>
    <t>Plan de Ordenamiento de Estacionamientos</t>
  </si>
  <si>
    <t>Comunidad en general</t>
  </si>
  <si>
    <t>Teusaquillo</t>
  </si>
  <si>
    <t>35-39</t>
  </si>
  <si>
    <t>B. UNIDOS</t>
  </si>
  <si>
    <t xml:space="preserve">Infraestructura Vial </t>
  </si>
  <si>
    <t>Familias en emergencia social y catastrófica</t>
  </si>
  <si>
    <t>Los Martires</t>
  </si>
  <si>
    <t>40-44</t>
  </si>
  <si>
    <t>TEUSAQUILLO</t>
  </si>
  <si>
    <t>Familias en situacion de vulnerabilidad</t>
  </si>
  <si>
    <t>Antonio Nariño</t>
  </si>
  <si>
    <t>45-49</t>
  </si>
  <si>
    <t>LOS MÁRTIRES</t>
  </si>
  <si>
    <t xml:space="preserve">OBJETIVOS ESTRATÉGICOS </t>
  </si>
  <si>
    <t>Familias ubicadas en zonas de alto deterioro urbano</t>
  </si>
  <si>
    <t>Puente Aranda</t>
  </si>
  <si>
    <t>50-54</t>
  </si>
  <si>
    <t>A. NARIÑO</t>
  </si>
  <si>
    <t>Jovenes desescolarizados</t>
  </si>
  <si>
    <t>La Candelaria</t>
  </si>
  <si>
    <t>55-59</t>
  </si>
  <si>
    <t>PTE. ARANDA</t>
  </si>
  <si>
    <t>Jovenes escolarizados</t>
  </si>
  <si>
    <t>Rafael Uribe Uribe</t>
  </si>
  <si>
    <t>60-64</t>
  </si>
  <si>
    <t>CANDELARIA</t>
  </si>
  <si>
    <t>Mujeres gestantes y lactantes</t>
  </si>
  <si>
    <t>Ciudad Bolivar</t>
  </si>
  <si>
    <t>65-69</t>
  </si>
  <si>
    <t>R.URIBE</t>
  </si>
  <si>
    <t>Niños y niñas de primera infancia</t>
  </si>
  <si>
    <t>Sumapaz</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</si>
  <si>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</si>
  <si>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</si>
  <si>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</si>
  <si>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</si>
  <si>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</si>
  <si>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</si>
  <si>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</si>
  <si>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Niños, niñas y adolescentes en riesgo social vinculacion temprana al trabajo o acompañamiento</t>
  </si>
  <si>
    <t>Entidad</t>
  </si>
  <si>
    <t>80 Y MÁS</t>
  </si>
  <si>
    <t>Niños, niñas y adolescentes escolarizados</t>
  </si>
  <si>
    <t>Distrital</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</si>
  <si>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</si>
  <si>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</si>
  <si>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</si>
  <si>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</si>
  <si>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</si>
  <si>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</si>
  <si>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</si>
  <si>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</si>
  <si>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</si>
  <si>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</si>
  <si>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</si>
  <si>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</si>
  <si>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</si>
  <si>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</si>
  <si>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</si>
  <si>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</si>
  <si>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</si>
  <si>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</si>
  <si>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</si>
  <si>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</si>
  <si>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</si>
  <si>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</si>
  <si>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</si>
  <si>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Indígenas</t>
  </si>
  <si>
    <t>6. Ser referente mundial al  contar con un sistema de transporte multimodal que salvaguarda la vida en las vías.</t>
  </si>
  <si>
    <t>No identifica grupos étnicos</t>
  </si>
  <si>
    <t>PROGRAMAS PDD</t>
  </si>
  <si>
    <t>Otros Grupos étnicos</t>
  </si>
  <si>
    <t>18 - Mejor Movilidad para Todos</t>
  </si>
  <si>
    <t>Rom</t>
  </si>
  <si>
    <t>29 - Articulación regional y planeación integral del transporte</t>
  </si>
  <si>
    <t>Raizales</t>
  </si>
  <si>
    <t>42 - Transparencia, gestión pública y servicio a la ciudadanía</t>
  </si>
  <si>
    <t>43 - Modernización institucional</t>
  </si>
  <si>
    <t>44 - Gobierno y ciudadanía digital</t>
  </si>
  <si>
    <t>PROYECTOS ESTRATÉGICOS PDD</t>
  </si>
  <si>
    <t>143 - Construcción y conservación de vías y calles completas para la ciudad</t>
  </si>
  <si>
    <t>144 - Gestión y control de la demanda de transporte</t>
  </si>
  <si>
    <t>145 - Peatones y bicicletas</t>
  </si>
  <si>
    <t>146 - Seguridad y comportamientos para la movilidad</t>
  </si>
  <si>
    <t>147 - Transporte público integrado y de calidad</t>
  </si>
  <si>
    <t>162 - Articulación regional y planeación integral del transporte</t>
  </si>
  <si>
    <t>179 - Ambiente Sano</t>
  </si>
  <si>
    <t>188 - Servicio a la ciudadanía para la movilidad</t>
  </si>
  <si>
    <t>190 - Modernización Física</t>
  </si>
  <si>
    <t>192 - Fortalecimiento institucional a través del uso de TIC</t>
  </si>
  <si>
    <t>OBJETIVOS DEL SISTEMA INTEGRADO DE GESTIÓN</t>
  </si>
  <si>
    <t>2. Diseñar y ejecutar los programas de seguridad, salud en el trabajo y prevención de riesgos, que contribuyan con el bienestar de todos los servidores de la Entidad.</t>
  </si>
  <si>
    <t>3. Garantizar mecanismos de participación ciudadana y control social, sobre la gestión de la Secretaría Distrital de Movilidad.</t>
  </si>
  <si>
    <t>4. Fortalecer la cultura del control, que afiance en los servidores de la Secretaría Distrital de Movilidad, la aplicación, revisión y seguimiento a los controles establecidos en el SIG, que contribuya con la mejora continua.</t>
  </si>
  <si>
    <t>5. Promover una cultura de responsabilidad ambiental, mediante el uso adecuado de recursos y la mitigación de los impactos ambientales.</t>
  </si>
  <si>
    <t>6. Establecer e implementar estándares que contribuyan a la seguridad de la información de la Secretaría Distrital de Movilidad.</t>
  </si>
  <si>
    <t>7. Desarrollar los planes de manejo y control de la organización, disposición, preservación y valoración de los archivos de la entidad, para la conservación de la memoria institucional.</t>
  </si>
  <si>
    <t xml:space="preserve">Dirección de Gestión de cobro </t>
  </si>
  <si>
    <t xml:space="preserve">Dirección de Gestión de Cobro </t>
  </si>
  <si>
    <t>Medir el cumplimiento del recaudo establecido para la vigencia.</t>
  </si>
  <si>
    <t>SUBSECRETARÍA DE GESTIÓN JURÍDICA</t>
  </si>
  <si>
    <t>Porcentaje de avance en actividades ejecutadas / Porcentaje total de avance de actividades programado en la vigencia</t>
  </si>
  <si>
    <t>Corresponden a  las actividades ejecutadas</t>
  </si>
  <si>
    <t>corresponde al total de porcentaje de actividades  programadas en la vigencia</t>
  </si>
  <si>
    <t xml:space="preserve">Realizar el 100% de las actividades programadas en el Plan Anticorrupción y de Atención al Ciudadano - PAAC de la Dirección de Gestión de cobro durante la vigencia. </t>
  </si>
  <si>
    <t>El cumplimiento de las acciones propuestas en el PAAC  genera confianza en los grupos de valor y partes interesadas de la entidad.</t>
  </si>
  <si>
    <t>Racionalización de Trámites Dirección de Gestión de Cobro - DGC</t>
  </si>
  <si>
    <t>CAROLINA POMBO RIVERA</t>
  </si>
  <si>
    <t>Dirección de Gestión de Cobro</t>
  </si>
  <si>
    <t>Realizar una gestión de cobro eficaz le permite a la entidad contar con una fuente de recursos, cuya destinación soporta los planes, programas y proyectos establecidos en el artículo 160 de la Ley 769 de 2002</t>
  </si>
  <si>
    <t>Verificar el cumplimiento de los compromisos adquiridos por la Dirección de Gestión de Cobro en el P.A.A.C. de la vigencia</t>
  </si>
  <si>
    <t>135,24% ($184.607.009.548)</t>
  </si>
  <si>
    <t>MAGNITUD META - Vigencia</t>
  </si>
  <si>
    <t>POA GESTIÓN SIN INVERSIÓN DIRECCIÓN DE GESTIÓN DE COBRO</t>
  </si>
  <si>
    <t>Para el primer trimestre de 2019, se logra una ejecución del 20% del recaudo alcanzando, teniendo en cuenta la gestion realizada de cobros persuasivos</t>
  </si>
  <si>
    <t>Para el primer trimestre de 2019, se observa una gestion realizada del 20% recaudo alcanzando, teniendo en cuenta la gestion realizada de cobros persuasivos</t>
  </si>
  <si>
    <t>Las actividades programadas para esta meta tiene programación a partir del Cuarto trimestre del 2019</t>
  </si>
  <si>
    <t>Implementar el Modelo Integrado de Planeación y Gestión-MIPG con base en el Decreto 1499 de 2017, con el fin de resolver las necesidades y problemas de los ciudadanos, con integridad y calidad en el servicio.</t>
  </si>
  <si>
    <t>Para el mes de Febrero se implemento dos modulos de atencion a la ciudadania para brindar servicio personalizado, respecto a las respuestas de derechos de peticion y titulos de deposito judicial - modulos 9 y 10 de paloquemao, cumpliendo asi con la actividad propuesta en la Hoja de actividades</t>
  </si>
  <si>
    <t xml:space="preserve">José Roberto Urrego
</t>
  </si>
  <si>
    <t>OBJETIVO ESTRATÉGICO Y DE CALIDAD</t>
  </si>
  <si>
    <t>Estratégico: 7. Prestar servicios eficientes, oportunos y de calidad a la ciudadanía, tanto en gestión como en trámites de la movilidad.
Calidad:1.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</si>
  <si>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Se implementó dos modulos de atencion a la ciudadania para brindar servicio personalizado, respecto a las respuestas de derechos de peticion y titulos de deposito judicial - modulos 9 y 10 de paloquemao</t>
  </si>
  <si>
    <t>Estratégico: 7. Prestar servicios eficientes, oportunos y de calidad a la ciudadanía, tanto en gestión como en trámites de la movilidad.
Calidad:1.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</si>
</sst>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 #,##0;\-&quot;$&quot;\ #,##0"/>
    <numFmt numFmtId="41" formatCode="_-* #,##0_-;\-* #,##0_-;_-* &quot;-&quot;_-;_-@_-"/>
    <numFmt numFmtId="43" formatCode="_-* #,##0.00_-;\-* #,##0.00_-;_-* &quot;-&quot;??_-;_-@_-"/>
    <numFmt numFmtId="164" formatCode="_-* #,##0.00\ &quot;€&quot;_-;\-* #,##0.00\ &quot;€&quot;_-;_-* &quot;-&quot;??\ &quot;€&quot;_-;_-@_-"/>
    <numFmt numFmtId="165" formatCode="_(&quot;$&quot;\ * #,##0.00_);_(&quot;$&quot;\ * \(#,##0.00\);_(&quot;$&quot;\ * &quot;-&quot;??_);_(@_)"/>
    <numFmt numFmtId="166" formatCode="_(* #,##0.00_);_(* \(#,##0.00\);_(* &quot;-&quot;??_);_(@_)"/>
    <numFmt numFmtId="167" formatCode="_ * #,##0.00_ ;_ * \-#,##0.00_ ;_ * &quot;-&quot;??_ ;_ @_ "/>
    <numFmt numFmtId="168" formatCode="0.0%"/>
    <numFmt numFmtId="169" formatCode="0.0"/>
  </numFmts>
  <fonts count="55" x14ac:knownFonts="1">
    <font>
      <sz val="11"/>
      <color theme="1"/>
      <name val="Calibri"/>
      <family val="2"/>
      <scheme val="minor"/>
    </font>
    <font>
      <sz val="11"/>
      <color theme="1"/>
      <name val="Calibri"/>
      <family val="2"/>
      <scheme val="minor"/>
    </font>
    <font>
      <sz val="11"/>
      <color indexed="8"/>
      <name val="Calibri"/>
      <family val="2"/>
    </font>
    <font>
      <b/>
      <sz val="10"/>
      <name val="Arial"/>
      <family val="2"/>
    </font>
    <font>
      <sz val="10"/>
      <name val="Arial"/>
      <family val="2"/>
    </font>
    <font>
      <b/>
      <sz val="11"/>
      <color theme="1"/>
      <name val="Arial"/>
      <family val="2"/>
    </font>
    <font>
      <sz val="11"/>
      <color theme="1"/>
      <name val="Arial"/>
      <family val="2"/>
    </font>
    <font>
      <b/>
      <sz val="11"/>
      <name val="Arial"/>
      <family val="2"/>
    </font>
    <font>
      <sz val="10"/>
      <color theme="1"/>
      <name val="Arial"/>
      <family val="2"/>
    </font>
    <font>
      <b/>
      <sz val="10"/>
      <color theme="1"/>
      <name val="Arial"/>
      <family val="2"/>
    </font>
    <font>
      <sz val="10"/>
      <color rgb="FFFF0000"/>
      <name val="Arial"/>
      <family val="2"/>
    </font>
    <font>
      <sz val="11"/>
      <name val="Arial"/>
      <family val="2"/>
    </font>
    <font>
      <u/>
      <sz val="11"/>
      <name val="Arial"/>
      <family val="2"/>
    </font>
    <font>
      <sz val="7"/>
      <color theme="1"/>
      <name val="Arial"/>
      <family val="2"/>
    </font>
    <font>
      <b/>
      <sz val="9"/>
      <name val="Arial"/>
      <family val="2"/>
    </font>
    <font>
      <sz val="9"/>
      <name val="Arial"/>
      <family val="2"/>
    </font>
    <font>
      <b/>
      <sz val="9"/>
      <color theme="1"/>
      <name val="Arial"/>
      <family val="2"/>
    </font>
    <font>
      <sz val="9"/>
      <color theme="4"/>
      <name val="Arial"/>
      <family val="2"/>
    </font>
    <font>
      <b/>
      <sz val="9"/>
      <color theme="4"/>
      <name val="Arial"/>
      <family val="2"/>
    </font>
    <font>
      <sz val="9"/>
      <color theme="1"/>
      <name val="Arial"/>
      <family val="2"/>
    </font>
    <font>
      <sz val="9"/>
      <color rgb="FFFF0000"/>
      <name val="Arial"/>
      <family val="2"/>
    </font>
    <font>
      <sz val="9"/>
      <color theme="0" tint="-0.249977111117893"/>
      <name val="Arial"/>
      <family val="2"/>
    </font>
    <font>
      <sz val="9"/>
      <color theme="0" tint="-0.34998626667073579"/>
      <name val="Arial"/>
      <family val="2"/>
    </font>
    <font>
      <sz val="9"/>
      <color theme="0" tint="-0.14999847407452621"/>
      <name val="Arial"/>
      <family val="2"/>
    </font>
    <font>
      <b/>
      <sz val="11"/>
      <color theme="0"/>
      <name val="Calibri"/>
      <family val="2"/>
      <scheme val="minor"/>
    </font>
    <font>
      <b/>
      <sz val="11"/>
      <color theme="1"/>
      <name val="Calibri"/>
      <family val="2"/>
      <scheme val="minor"/>
    </font>
    <font>
      <b/>
      <sz val="10"/>
      <color indexed="8"/>
      <name val="Arial"/>
      <family val="2"/>
    </font>
    <font>
      <b/>
      <sz val="11"/>
      <color theme="3" tint="-0.499984740745262"/>
      <name val="Calibri"/>
      <family val="2"/>
      <scheme val="minor"/>
    </font>
    <font>
      <b/>
      <sz val="11"/>
      <color theme="1"/>
      <name val="Calibri"/>
      <family val="2"/>
    </font>
    <font>
      <sz val="12"/>
      <color theme="1"/>
      <name val="Calibri"/>
      <family val="2"/>
      <scheme val="minor"/>
    </font>
    <font>
      <sz val="12"/>
      <color theme="1"/>
      <name val="Arial"/>
      <family val="2"/>
    </font>
    <font>
      <b/>
      <sz val="12"/>
      <color theme="1"/>
      <name val="Arial"/>
      <family val="2"/>
    </font>
    <font>
      <b/>
      <sz val="12"/>
      <color indexed="8"/>
      <name val="Arial"/>
      <family val="2"/>
    </font>
    <font>
      <b/>
      <sz val="12"/>
      <color theme="1"/>
      <name val="Calibri"/>
      <family val="2"/>
      <scheme val="minor"/>
    </font>
    <font>
      <b/>
      <sz val="12"/>
      <color theme="3" tint="-0.499984740745262"/>
      <name val="Calibri"/>
      <family val="2"/>
      <scheme val="minor"/>
    </font>
    <font>
      <b/>
      <sz val="12"/>
      <color theme="0"/>
      <name val="Calibri"/>
      <family val="2"/>
      <scheme val="minor"/>
    </font>
    <font>
      <b/>
      <sz val="12"/>
      <color theme="1"/>
      <name val="Calibri"/>
      <family val="2"/>
    </font>
    <font>
      <sz val="11"/>
      <color rgb="FF000000"/>
      <name val="Calibri"/>
      <family val="2"/>
    </font>
    <font>
      <b/>
      <sz val="14"/>
      <color theme="1"/>
      <name val="Arial"/>
      <family val="2"/>
    </font>
    <font>
      <b/>
      <sz val="16"/>
      <color theme="1"/>
      <name val="Calibri"/>
      <family val="2"/>
      <scheme val="minor"/>
    </font>
    <font>
      <b/>
      <sz val="18"/>
      <color theme="1"/>
      <name val="Calibri"/>
      <family val="2"/>
      <scheme val="minor"/>
    </font>
    <font>
      <sz val="12"/>
      <name val="Arial"/>
      <family val="2"/>
    </font>
    <font>
      <sz val="8"/>
      <color theme="1"/>
      <name val="Calibri"/>
      <family val="2"/>
      <scheme val="minor"/>
    </font>
    <font>
      <b/>
      <sz val="8"/>
      <color theme="1"/>
      <name val="Arial"/>
      <family val="2"/>
    </font>
    <font>
      <b/>
      <sz val="8"/>
      <name val="Arial"/>
      <family val="2"/>
    </font>
    <font>
      <sz val="8"/>
      <color theme="1"/>
      <name val="Arial"/>
      <family val="2"/>
    </font>
    <font>
      <sz val="8"/>
      <name val="Arial"/>
      <family val="2"/>
    </font>
    <font>
      <b/>
      <sz val="9"/>
      <color indexed="9"/>
      <name val="Arial"/>
      <family val="2"/>
    </font>
    <font>
      <sz val="10"/>
      <color rgb="FF000000"/>
      <name val="Arial"/>
      <family val="2"/>
    </font>
    <font>
      <b/>
      <sz val="10"/>
      <color indexed="9"/>
      <name val="Arial"/>
      <family val="2"/>
    </font>
    <font>
      <u/>
      <sz val="9"/>
      <name val="Arial"/>
      <family val="2"/>
    </font>
    <font>
      <sz val="9"/>
      <color indexed="81"/>
      <name val="Tahoma"/>
      <family val="2"/>
    </font>
    <font>
      <b/>
      <sz val="9"/>
      <color indexed="81"/>
      <name val="Tahoma"/>
      <family val="2"/>
    </font>
    <font>
      <sz val="10"/>
      <color theme="4"/>
      <name val="Arial"/>
      <family val="2"/>
    </font>
    <font>
      <b/>
      <sz val="10"/>
      <color theme="4"/>
      <name val="Arial"/>
      <family val="2"/>
    </font>
  </fonts>
  <fills count="1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00B0F0"/>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rgb="FF00CCFF"/>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indexed="10"/>
        <bgColor indexed="64"/>
      </patternFill>
    </fill>
    <fill>
      <patternFill patternType="solid">
        <fgColor indexed="47"/>
        <bgColor indexed="64"/>
      </patternFill>
    </fill>
    <fill>
      <patternFill patternType="solid">
        <fgColor rgb="FFFFFFFF"/>
        <bgColor indexed="64"/>
      </patternFill>
    </fill>
    <fill>
      <patternFill patternType="solid">
        <fgColor rgb="FFFFFFFF"/>
        <bgColor rgb="FFFFFFFF"/>
      </patternFill>
    </fill>
    <fill>
      <patternFill patternType="solid">
        <fgColor theme="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medium">
        <color indexed="64"/>
      </right>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right/>
      <top style="medium">
        <color indexed="64"/>
      </top>
      <bottom/>
      <diagonal/>
    </border>
    <border>
      <left style="medium">
        <color indexed="64"/>
      </left>
      <right style="medium">
        <color indexed="64"/>
      </right>
      <top style="medium">
        <color indexed="64"/>
      </top>
      <bottom style="hair">
        <color indexed="10"/>
      </bottom>
      <diagonal/>
    </border>
    <border>
      <left style="medium">
        <color indexed="64"/>
      </left>
      <right style="medium">
        <color indexed="64"/>
      </right>
      <top style="hair">
        <color indexed="10"/>
      </top>
      <bottom style="hair">
        <color indexed="10"/>
      </bottom>
      <diagonal/>
    </border>
    <border>
      <left style="medium">
        <color indexed="64"/>
      </left>
      <right style="medium">
        <color indexed="64"/>
      </right>
      <top style="hair">
        <color indexed="10"/>
      </top>
      <bottom style="medium">
        <color indexed="64"/>
      </bottom>
      <diagonal/>
    </border>
    <border>
      <left style="medium">
        <color indexed="64"/>
      </left>
      <right style="hair">
        <color indexed="10"/>
      </right>
      <top style="hair">
        <color indexed="10"/>
      </top>
      <bottom style="medium">
        <color indexed="64"/>
      </bottom>
      <diagonal/>
    </border>
    <border>
      <left style="hair">
        <color indexed="10"/>
      </left>
      <right style="hair">
        <color indexed="10"/>
      </right>
      <top style="hair">
        <color indexed="10"/>
      </top>
      <bottom style="medium">
        <color indexed="64"/>
      </bottom>
      <diagonal/>
    </border>
    <border>
      <left style="hair">
        <color indexed="10"/>
      </left>
      <right style="medium">
        <color indexed="64"/>
      </right>
      <top style="hair">
        <color indexed="10"/>
      </top>
      <bottom style="medium">
        <color indexed="64"/>
      </bottom>
      <diagonal/>
    </border>
  </borders>
  <cellStyleXfs count="26">
    <xf numFmtId="0" fontId="0" fillId="0" borderId="0"/>
    <xf numFmtId="167" fontId="4"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4"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5" fontId="4"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7" fillId="0" borderId="0"/>
    <xf numFmtId="41" fontId="1" fillId="0" borderId="0" applyFont="0" applyFill="0" applyBorder="0" applyAlignment="0" applyProtection="0"/>
    <xf numFmtId="0" fontId="4" fillId="0" borderId="0"/>
    <xf numFmtId="0" fontId="4" fillId="0" borderId="0"/>
    <xf numFmtId="0" fontId="15" fillId="0" borderId="0"/>
  </cellStyleXfs>
  <cellXfs count="458">
    <xf numFmtId="0" fontId="0" fillId="0" borderId="0" xfId="0"/>
    <xf numFmtId="0" fontId="8" fillId="0" borderId="0" xfId="0" applyFont="1"/>
    <xf numFmtId="0" fontId="9" fillId="0" borderId="0" xfId="0" applyFont="1" applyAlignment="1">
      <alignment horizontal="center"/>
    </xf>
    <xf numFmtId="0" fontId="9" fillId="0" borderId="0" xfId="0" applyFont="1"/>
    <xf numFmtId="0" fontId="3" fillId="2" borderId="0" xfId="14" applyFont="1" applyFill="1" applyAlignment="1">
      <alignment horizontal="center" vertical="center"/>
    </xf>
    <xf numFmtId="0" fontId="4" fillId="2" borderId="0" xfId="14" applyFont="1" applyFill="1" applyAlignment="1">
      <alignment vertical="center"/>
    </xf>
    <xf numFmtId="0" fontId="4" fillId="2" borderId="0" xfId="14" applyFont="1" applyFill="1" applyAlignment="1">
      <alignment vertical="top" wrapText="1"/>
    </xf>
    <xf numFmtId="9" fontId="3" fillId="2" borderId="0" xfId="17" applyFont="1" applyFill="1" applyAlignment="1">
      <alignment vertical="center"/>
    </xf>
    <xf numFmtId="9" fontId="4" fillId="2" borderId="0" xfId="17" applyFont="1" applyFill="1" applyAlignment="1">
      <alignment vertical="center"/>
    </xf>
    <xf numFmtId="0" fontId="13" fillId="0" borderId="0" xfId="0" applyFont="1" applyProtection="1"/>
    <xf numFmtId="0" fontId="0" fillId="0" borderId="0" xfId="0" applyProtection="1"/>
    <xf numFmtId="0" fontId="13" fillId="0" borderId="0" xfId="0" applyFont="1" applyAlignment="1" applyProtection="1">
      <alignment horizontal="center"/>
    </xf>
    <xf numFmtId="0" fontId="9" fillId="0" borderId="0" xfId="0" applyFont="1" applyFill="1" applyBorder="1" applyAlignment="1" applyProtection="1">
      <alignment horizontal="center" vertical="center" wrapText="1"/>
      <protection locked="0"/>
    </xf>
    <xf numFmtId="0" fontId="9" fillId="0" borderId="0" xfId="14" applyFont="1" applyFill="1" applyBorder="1" applyAlignment="1">
      <alignment horizontal="center" vertical="center"/>
    </xf>
    <xf numFmtId="0" fontId="11" fillId="0" borderId="0" xfId="14" applyFont="1" applyFill="1" applyBorder="1" applyAlignment="1">
      <alignment horizontal="left" vertical="center" wrapText="1"/>
    </xf>
    <xf numFmtId="0" fontId="11" fillId="0" borderId="0" xfId="14" applyFont="1" applyFill="1" applyBorder="1" applyAlignment="1">
      <alignment horizontal="center" vertical="center"/>
    </xf>
    <xf numFmtId="0" fontId="7" fillId="0" borderId="0" xfId="14" applyFont="1" applyFill="1" applyBorder="1" applyAlignment="1">
      <alignment horizontal="center" vertical="center" wrapText="1"/>
    </xf>
    <xf numFmtId="0" fontId="11" fillId="0" borderId="0" xfId="14" applyFont="1" applyFill="1" applyBorder="1" applyAlignment="1">
      <alignment horizontal="center" vertical="center" wrapText="1"/>
    </xf>
    <xf numFmtId="168" fontId="11" fillId="0" borderId="0" xfId="17" applyNumberFormat="1" applyFont="1" applyFill="1" applyBorder="1" applyAlignment="1">
      <alignment horizontal="center" vertical="top" wrapText="1"/>
    </xf>
    <xf numFmtId="0" fontId="5" fillId="0" borderId="0" xfId="14" applyFont="1" applyFill="1" applyBorder="1" applyAlignment="1">
      <alignment horizontal="center" vertical="center"/>
    </xf>
    <xf numFmtId="0" fontId="8" fillId="0" borderId="0" xfId="0" applyFont="1" applyFill="1"/>
    <xf numFmtId="0" fontId="3" fillId="0" borderId="0" xfId="14" applyFont="1" applyFill="1" applyBorder="1" applyAlignment="1" applyProtection="1">
      <alignment horizontal="center" vertical="center"/>
    </xf>
    <xf numFmtId="0" fontId="11" fillId="0" borderId="0" xfId="14" applyFont="1" applyFill="1" applyBorder="1" applyAlignment="1">
      <alignment horizontal="center" vertical="top" wrapText="1"/>
    </xf>
    <xf numFmtId="1" fontId="7" fillId="0" borderId="0" xfId="5" applyNumberFormat="1" applyFont="1" applyFill="1" applyBorder="1" applyAlignment="1">
      <alignment horizontal="center" vertical="center" wrapText="1"/>
    </xf>
    <xf numFmtId="0" fontId="7" fillId="0" borderId="0" xfId="17" applyNumberFormat="1" applyFont="1" applyFill="1" applyBorder="1" applyAlignment="1">
      <alignment horizontal="center" vertical="center" wrapText="1"/>
    </xf>
    <xf numFmtId="0" fontId="12" fillId="0" borderId="0" xfId="14" applyFont="1" applyFill="1" applyBorder="1" applyAlignment="1">
      <alignment horizontal="center" vertical="center"/>
    </xf>
    <xf numFmtId="9" fontId="7" fillId="0" borderId="0" xfId="17" applyFont="1" applyFill="1" applyBorder="1" applyAlignment="1">
      <alignment horizontal="center" vertical="center"/>
    </xf>
    <xf numFmtId="9" fontId="11" fillId="0" borderId="0" xfId="17" applyFont="1" applyFill="1" applyBorder="1" applyAlignment="1">
      <alignment horizontal="center" vertical="top" wrapText="1"/>
    </xf>
    <xf numFmtId="9" fontId="6" fillId="0" borderId="0" xfId="19" applyFont="1" applyFill="1" applyBorder="1" applyAlignment="1">
      <alignment horizontal="center" vertical="center" wrapText="1"/>
    </xf>
    <xf numFmtId="0" fontId="10" fillId="0" borderId="0" xfId="14" applyFont="1" applyFill="1" applyBorder="1" applyAlignment="1" applyProtection="1">
      <alignment horizontal="center" vertical="center" wrapText="1"/>
      <protection locked="0"/>
    </xf>
    <xf numFmtId="0" fontId="3" fillId="0" borderId="0" xfId="14" applyFont="1" applyFill="1" applyBorder="1" applyAlignment="1">
      <alignment horizontal="center" vertical="center"/>
    </xf>
    <xf numFmtId="0" fontId="8" fillId="0" borderId="0" xfId="0" applyFont="1" applyFill="1" applyBorder="1" applyAlignment="1">
      <alignment horizontal="center" vertical="center"/>
    </xf>
    <xf numFmtId="0" fontId="3" fillId="0" borderId="0" xfId="14" applyFont="1" applyFill="1" applyBorder="1" applyAlignment="1" applyProtection="1">
      <alignment horizontal="center" vertical="center" wrapText="1"/>
      <protection locked="0"/>
    </xf>
    <xf numFmtId="0" fontId="4" fillId="0" borderId="0" xfId="14" applyFont="1" applyFill="1" applyBorder="1" applyAlignment="1" applyProtection="1">
      <alignment horizontal="center" vertical="center"/>
      <protection locked="0"/>
    </xf>
    <xf numFmtId="0" fontId="4" fillId="0" borderId="0" xfId="14" applyFont="1" applyFill="1" applyBorder="1" applyAlignment="1" applyProtection="1">
      <alignment vertical="center" wrapText="1"/>
      <protection locked="0"/>
    </xf>
    <xf numFmtId="0" fontId="13" fillId="0" borderId="0" xfId="0" applyFont="1" applyFill="1" applyAlignment="1" applyProtection="1">
      <alignment horizontal="center"/>
    </xf>
    <xf numFmtId="0" fontId="4" fillId="0" borderId="0" xfId="14" applyFont="1" applyFill="1" applyAlignment="1">
      <alignment vertical="center"/>
    </xf>
    <xf numFmtId="0" fontId="14" fillId="5" borderId="1" xfId="14" applyFont="1" applyFill="1" applyBorder="1" applyAlignment="1">
      <alignment vertical="center" wrapText="1"/>
    </xf>
    <xf numFmtId="0" fontId="14" fillId="5" borderId="1" xfId="14" applyFont="1" applyFill="1" applyBorder="1" applyAlignment="1">
      <alignment horizontal="center" vertical="center" wrapText="1"/>
    </xf>
    <xf numFmtId="0" fontId="14" fillId="5" borderId="1" xfId="0" applyFont="1" applyFill="1" applyBorder="1" applyAlignment="1">
      <alignment horizontal="center" vertical="center" wrapText="1"/>
    </xf>
    <xf numFmtId="3" fontId="17" fillId="2" borderId="1" xfId="17" applyNumberFormat="1" applyFont="1" applyFill="1" applyBorder="1" applyAlignment="1">
      <alignment horizontal="center" vertical="center"/>
    </xf>
    <xf numFmtId="3" fontId="15" fillId="2" borderId="1" xfId="17" applyNumberFormat="1" applyFont="1" applyFill="1" applyBorder="1" applyAlignment="1">
      <alignment horizontal="center" vertical="center"/>
    </xf>
    <xf numFmtId="9" fontId="18" fillId="0" borderId="1" xfId="19" applyFont="1" applyBorder="1" applyAlignment="1">
      <alignment horizontal="center" vertical="center" wrapText="1"/>
    </xf>
    <xf numFmtId="9" fontId="17" fillId="0" borderId="1" xfId="19" applyFont="1" applyBorder="1" applyAlignment="1">
      <alignment horizontal="center" vertical="center" wrapText="1"/>
    </xf>
    <xf numFmtId="0" fontId="19" fillId="0" borderId="0" xfId="0" applyFont="1" applyFill="1"/>
    <xf numFmtId="0" fontId="19" fillId="0" borderId="0" xfId="0" applyFont="1"/>
    <xf numFmtId="0" fontId="22" fillId="0" borderId="0" xfId="11" applyFont="1" applyFill="1" applyAlignment="1" applyProtection="1">
      <alignment vertical="center" wrapText="1"/>
    </xf>
    <xf numFmtId="0" fontId="22" fillId="0" borderId="0" xfId="11" applyFont="1" applyFill="1" applyAlignment="1" applyProtection="1">
      <alignment vertical="center"/>
    </xf>
    <xf numFmtId="0" fontId="21" fillId="0" borderId="0" xfId="11" applyFont="1" applyFill="1" applyAlignment="1" applyProtection="1">
      <alignment vertical="center"/>
    </xf>
    <xf numFmtId="0" fontId="15" fillId="2" borderId="1" xfId="14" applyFont="1" applyFill="1" applyBorder="1" applyAlignment="1" applyProtection="1">
      <alignment vertical="center" wrapText="1"/>
      <protection locked="0"/>
    </xf>
    <xf numFmtId="0" fontId="14" fillId="5" borderId="1" xfId="14" applyFont="1" applyFill="1" applyBorder="1" applyAlignment="1">
      <alignment horizontal="left" vertical="center" wrapText="1"/>
    </xf>
    <xf numFmtId="0" fontId="23" fillId="0" borderId="0" xfId="0" applyFont="1" applyFill="1"/>
    <xf numFmtId="0" fontId="5" fillId="0" borderId="0" xfId="14" applyFont="1" applyFill="1" applyBorder="1" applyAlignment="1">
      <alignment horizontal="center" vertical="center"/>
    </xf>
    <xf numFmtId="0" fontId="0" fillId="0" borderId="0" xfId="0" applyAlignment="1">
      <alignment horizontal="center"/>
    </xf>
    <xf numFmtId="0" fontId="8" fillId="0" borderId="0" xfId="0" applyFont="1" applyBorder="1" applyAlignment="1" applyProtection="1">
      <alignment horizontal="center"/>
      <protection locked="0"/>
    </xf>
    <xf numFmtId="0" fontId="9" fillId="0" borderId="0" xfId="0" applyFont="1" applyBorder="1" applyAlignment="1" applyProtection="1">
      <alignment horizontal="center" vertical="center" wrapText="1"/>
      <protection locked="0"/>
    </xf>
    <xf numFmtId="0" fontId="25" fillId="0" borderId="0" xfId="0" applyFont="1" applyBorder="1" applyAlignment="1">
      <alignment horizontal="center"/>
    </xf>
    <xf numFmtId="0" fontId="16" fillId="0" borderId="8" xfId="0" applyFont="1" applyBorder="1" applyAlignment="1" applyProtection="1">
      <alignment horizontal="justify" vertical="center" wrapText="1"/>
    </xf>
    <xf numFmtId="0" fontId="16" fillId="0" borderId="0" xfId="0" applyFont="1" applyBorder="1" applyAlignment="1" applyProtection="1">
      <alignment vertical="center" wrapText="1"/>
    </xf>
    <xf numFmtId="0" fontId="16" fillId="0" borderId="13" xfId="0" applyFont="1" applyBorder="1" applyAlignment="1" applyProtection="1">
      <alignment horizontal="justify" vertical="center" wrapText="1"/>
    </xf>
    <xf numFmtId="0" fontId="16" fillId="0" borderId="0" xfId="0" applyFont="1" applyBorder="1" applyAlignment="1" applyProtection="1">
      <alignment horizontal="center" vertical="center" wrapText="1"/>
    </xf>
    <xf numFmtId="0" fontId="25" fillId="8" borderId="5"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25" fillId="0" borderId="0" xfId="0" applyFont="1" applyFill="1" applyBorder="1" applyAlignment="1">
      <alignment horizontal="center" vertical="center" wrapText="1"/>
    </xf>
    <xf numFmtId="9" fontId="28" fillId="8" borderId="1" xfId="19" applyFont="1" applyFill="1" applyBorder="1" applyAlignment="1">
      <alignment horizontal="center" vertical="center" wrapText="1"/>
    </xf>
    <xf numFmtId="0" fontId="25" fillId="5" borderId="1" xfId="0" applyFont="1" applyFill="1" applyBorder="1" applyAlignment="1">
      <alignment vertical="center" wrapText="1"/>
    </xf>
    <xf numFmtId="0" fontId="0" fillId="0" borderId="0" xfId="0" applyAlignment="1">
      <alignment horizontal="center" vertical="center"/>
    </xf>
    <xf numFmtId="0" fontId="5" fillId="0" borderId="0" xfId="14" applyFont="1" applyFill="1" applyBorder="1" applyAlignment="1">
      <alignment horizontal="center" vertical="center"/>
    </xf>
    <xf numFmtId="0" fontId="14" fillId="5" borderId="1" xfId="14" applyFont="1" applyFill="1" applyBorder="1" applyAlignment="1">
      <alignment horizontal="justify" vertical="center" wrapText="1"/>
    </xf>
    <xf numFmtId="0" fontId="14" fillId="5" borderId="1" xfId="14" applyFont="1" applyFill="1" applyBorder="1" applyAlignment="1" applyProtection="1">
      <alignment horizontal="justify" vertical="center" wrapText="1"/>
      <protection locked="0"/>
    </xf>
    <xf numFmtId="0" fontId="14" fillId="5" borderId="1" xfId="14" applyFont="1" applyFill="1" applyBorder="1" applyAlignment="1" applyProtection="1">
      <alignment horizontal="center" vertical="center" wrapText="1"/>
      <protection locked="0"/>
    </xf>
    <xf numFmtId="0" fontId="14" fillId="5" borderId="1" xfId="14" applyFont="1" applyFill="1" applyBorder="1" applyAlignment="1">
      <alignment horizontal="center" vertical="center"/>
    </xf>
    <xf numFmtId="0" fontId="29" fillId="0" borderId="0" xfId="0" applyFont="1"/>
    <xf numFmtId="0" fontId="30" fillId="0" borderId="0" xfId="0" applyFont="1" applyBorder="1" applyAlignment="1" applyProtection="1">
      <alignment horizontal="center"/>
      <protection locked="0"/>
    </xf>
    <xf numFmtId="0" fontId="31" fillId="0" borderId="0" xfId="0" applyFont="1" applyBorder="1" applyAlignment="1" applyProtection="1">
      <alignment horizontal="center" vertical="center" wrapText="1"/>
      <protection locked="0"/>
    </xf>
    <xf numFmtId="0" fontId="33" fillId="0" borderId="0" xfId="0" applyFont="1" applyBorder="1" applyAlignment="1">
      <alignment horizontal="center"/>
    </xf>
    <xf numFmtId="0" fontId="31" fillId="0" borderId="0" xfId="0" applyFont="1" applyBorder="1" applyAlignment="1" applyProtection="1">
      <alignment vertical="center" wrapText="1"/>
    </xf>
    <xf numFmtId="0" fontId="31" fillId="0" borderId="0" xfId="0" applyFont="1" applyBorder="1" applyAlignment="1" applyProtection="1">
      <alignment horizontal="center" vertical="center" wrapText="1"/>
    </xf>
    <xf numFmtId="0" fontId="29" fillId="0" borderId="0" xfId="0" applyFont="1" applyAlignment="1">
      <alignment horizontal="center"/>
    </xf>
    <xf numFmtId="0" fontId="33" fillId="0" borderId="0" xfId="0" applyFont="1" applyFill="1" applyBorder="1" applyAlignment="1">
      <alignment horizontal="center" vertical="center" wrapText="1"/>
    </xf>
    <xf numFmtId="0" fontId="33" fillId="8" borderId="5" xfId="0" applyFont="1" applyFill="1" applyBorder="1" applyAlignment="1">
      <alignment horizontal="center" vertical="center" wrapText="1"/>
    </xf>
    <xf numFmtId="0" fontId="33" fillId="5" borderId="1" xfId="0" applyFont="1" applyFill="1" applyBorder="1" applyAlignment="1">
      <alignment horizontal="center" vertical="center" wrapText="1"/>
    </xf>
    <xf numFmtId="0" fontId="29" fillId="0" borderId="0" xfId="0" applyFont="1" applyAlignment="1">
      <alignment horizontal="center" vertical="center"/>
    </xf>
    <xf numFmtId="9" fontId="36" fillId="8" borderId="1" xfId="19" applyFont="1" applyFill="1" applyBorder="1" applyAlignment="1">
      <alignment horizontal="center" vertical="center" wrapText="1"/>
    </xf>
    <xf numFmtId="0" fontId="33" fillId="5" borderId="1" xfId="0" applyFont="1" applyFill="1" applyBorder="1" applyAlignment="1">
      <alignment vertical="center" wrapText="1"/>
    </xf>
    <xf numFmtId="0" fontId="15" fillId="5" borderId="1" xfId="14" applyFont="1" applyFill="1" applyBorder="1" applyAlignment="1">
      <alignment vertical="center" wrapText="1"/>
    </xf>
    <xf numFmtId="0" fontId="8" fillId="0" borderId="1" xfId="0" applyFont="1" applyBorder="1"/>
    <xf numFmtId="0" fontId="9" fillId="0" borderId="1" xfId="0" applyFont="1" applyBorder="1" applyAlignment="1">
      <alignment horizontal="center"/>
    </xf>
    <xf numFmtId="0" fontId="9" fillId="0" borderId="1" xfId="0" applyFont="1" applyBorder="1"/>
    <xf numFmtId="0" fontId="15" fillId="5" borderId="1" xfId="14" applyFont="1" applyFill="1" applyBorder="1" applyAlignment="1">
      <alignment vertical="top" wrapText="1"/>
    </xf>
    <xf numFmtId="9" fontId="19" fillId="0" borderId="1" xfId="19" applyFont="1" applyBorder="1" applyAlignment="1">
      <alignment horizontal="center" vertical="center" wrapText="1"/>
    </xf>
    <xf numFmtId="0" fontId="14" fillId="5" borderId="1" xfId="14" applyFont="1" applyFill="1" applyBorder="1" applyAlignment="1">
      <alignment vertical="top" wrapText="1"/>
    </xf>
    <xf numFmtId="0" fontId="5" fillId="0" borderId="0" xfId="0" applyFont="1" applyAlignment="1">
      <alignment horizontal="center"/>
    </xf>
    <xf numFmtId="0" fontId="6" fillId="0" borderId="0" xfId="0" applyFont="1"/>
    <xf numFmtId="0" fontId="5" fillId="0" borderId="0" xfId="0" applyFont="1"/>
    <xf numFmtId="0" fontId="7" fillId="5" borderId="1" xfId="14" applyFont="1" applyFill="1" applyBorder="1" applyAlignment="1">
      <alignment horizontal="left" vertical="center" wrapText="1"/>
    </xf>
    <xf numFmtId="0" fontId="7" fillId="5" borderId="1" xfId="14" applyFont="1" applyFill="1" applyBorder="1" applyAlignment="1">
      <alignment horizontal="justify" vertical="center" wrapText="1"/>
    </xf>
    <xf numFmtId="0" fontId="7" fillId="5" borderId="1" xfId="14" applyFont="1" applyFill="1" applyBorder="1" applyAlignment="1" applyProtection="1">
      <alignment horizontal="center" vertical="center" wrapText="1"/>
      <protection locked="0"/>
    </xf>
    <xf numFmtId="0" fontId="11" fillId="2" borderId="1" xfId="14" applyFont="1" applyFill="1" applyBorder="1" applyAlignment="1" applyProtection="1">
      <alignment vertical="center" wrapText="1"/>
      <protection locked="0"/>
    </xf>
    <xf numFmtId="0" fontId="0" fillId="3" borderId="0" xfId="0" applyFill="1" applyBorder="1" applyProtection="1"/>
    <xf numFmtId="0" fontId="39" fillId="3" borderId="0" xfId="0" applyFont="1" applyFill="1" applyBorder="1" applyAlignment="1" applyProtection="1">
      <alignment vertical="center"/>
    </xf>
    <xf numFmtId="0" fontId="39" fillId="3" borderId="0" xfId="0" applyFont="1" applyFill="1" applyBorder="1" applyAlignment="1" applyProtection="1">
      <alignment vertical="center" wrapText="1"/>
    </xf>
    <xf numFmtId="0" fontId="39" fillId="3" borderId="0" xfId="0" applyFont="1" applyFill="1" applyBorder="1" applyAlignment="1" applyProtection="1">
      <alignment horizontal="center" vertical="center" wrapText="1"/>
    </xf>
    <xf numFmtId="169" fontId="39" fillId="3" borderId="0" xfId="0" applyNumberFormat="1" applyFont="1" applyFill="1" applyBorder="1" applyAlignment="1" applyProtection="1">
      <alignment horizontal="center" vertical="center" wrapText="1"/>
    </xf>
    <xf numFmtId="0" fontId="40" fillId="3" borderId="0" xfId="0" applyFont="1" applyFill="1" applyBorder="1" applyAlignment="1" applyProtection="1">
      <alignment vertical="center" wrapText="1"/>
    </xf>
    <xf numFmtId="0" fontId="0" fillId="0" borderId="0" xfId="0" applyFill="1" applyProtection="1"/>
    <xf numFmtId="0" fontId="39" fillId="0" borderId="0" xfId="0" applyFont="1" applyBorder="1" applyAlignment="1" applyProtection="1">
      <alignment horizontal="center" vertical="center" wrapText="1"/>
    </xf>
    <xf numFmtId="0" fontId="39" fillId="0" borderId="0" xfId="0" applyFont="1" applyBorder="1" applyAlignment="1" applyProtection="1">
      <alignment vertical="center" wrapText="1"/>
    </xf>
    <xf numFmtId="0" fontId="40" fillId="0" borderId="0" xfId="0" applyFont="1" applyBorder="1" applyAlignment="1" applyProtection="1">
      <alignment horizontal="center" vertical="center" wrapText="1"/>
    </xf>
    <xf numFmtId="0" fontId="0" fillId="0" borderId="0" xfId="0" applyBorder="1" applyProtection="1"/>
    <xf numFmtId="0" fontId="0" fillId="0" borderId="0" xfId="0" applyFont="1" applyBorder="1" applyAlignment="1" applyProtection="1"/>
    <xf numFmtId="0" fontId="16" fillId="0" borderId="13" xfId="0" applyFont="1" applyBorder="1" applyAlignment="1" applyProtection="1">
      <alignment vertical="center" wrapText="1"/>
    </xf>
    <xf numFmtId="0" fontId="19" fillId="0" borderId="0" xfId="0" applyFont="1" applyFill="1" applyProtection="1"/>
    <xf numFmtId="0" fontId="19" fillId="0" borderId="0" xfId="0" applyFont="1" applyFill="1" applyAlignment="1" applyProtection="1">
      <alignment horizontal="center" vertical="center"/>
    </xf>
    <xf numFmtId="0" fontId="7" fillId="10" borderId="1" xfId="11" applyFont="1" applyFill="1" applyBorder="1" applyAlignment="1" applyProtection="1">
      <alignment horizontal="center" vertical="center" wrapText="1"/>
    </xf>
    <xf numFmtId="10" fontId="7" fillId="10" borderId="1" xfId="11" applyNumberFormat="1" applyFont="1" applyFill="1" applyBorder="1" applyAlignment="1" applyProtection="1">
      <alignment horizontal="center" vertical="center" wrapText="1"/>
    </xf>
    <xf numFmtId="0" fontId="42" fillId="3" borderId="0" xfId="0" applyFont="1" applyFill="1" applyBorder="1" applyProtection="1"/>
    <xf numFmtId="0" fontId="42" fillId="0" borderId="0" xfId="0" applyFont="1" applyBorder="1" applyProtection="1"/>
    <xf numFmtId="0" fontId="42" fillId="0" borderId="0" xfId="0" applyFont="1" applyProtection="1"/>
    <xf numFmtId="0" fontId="43" fillId="0" borderId="0" xfId="0" applyFont="1" applyProtection="1"/>
    <xf numFmtId="0" fontId="44" fillId="10" borderId="1" xfId="0" applyFont="1" applyFill="1" applyBorder="1" applyAlignment="1" applyProtection="1">
      <alignment horizontal="center" vertical="center" wrapText="1"/>
    </xf>
    <xf numFmtId="0" fontId="45" fillId="0" borderId="0" xfId="0" applyFont="1" applyProtection="1"/>
    <xf numFmtId="0" fontId="3" fillId="11" borderId="1" xfId="23" applyFont="1" applyFill="1" applyBorder="1" applyAlignment="1">
      <alignment horizontal="center" vertical="center"/>
    </xf>
    <xf numFmtId="0" fontId="4" fillId="0" borderId="0" xfId="24"/>
    <xf numFmtId="0" fontId="4" fillId="0" borderId="0" xfId="24" applyAlignment="1">
      <alignment vertical="center"/>
    </xf>
    <xf numFmtId="3" fontId="3" fillId="2" borderId="0" xfId="24" applyNumberFormat="1" applyFont="1" applyFill="1" applyBorder="1" applyAlignment="1">
      <alignment vertical="center"/>
    </xf>
    <xf numFmtId="0" fontId="4" fillId="0" borderId="1" xfId="23" applyBorder="1" applyAlignment="1">
      <alignment vertical="center"/>
    </xf>
    <xf numFmtId="0" fontId="4" fillId="0" borderId="1" xfId="24" applyBorder="1" applyAlignment="1">
      <alignment vertical="center"/>
    </xf>
    <xf numFmtId="0" fontId="4" fillId="0" borderId="1" xfId="24" applyBorder="1" applyAlignment="1">
      <alignment horizontal="center" vertical="center"/>
    </xf>
    <xf numFmtId="0" fontId="14" fillId="11" borderId="1" xfId="23" applyFont="1" applyFill="1" applyBorder="1" applyAlignment="1">
      <alignment horizontal="center" vertical="center"/>
    </xf>
    <xf numFmtId="0" fontId="4" fillId="0" borderId="0" xfId="23"/>
    <xf numFmtId="0" fontId="14" fillId="11" borderId="1" xfId="23" applyFont="1" applyFill="1" applyBorder="1" applyAlignment="1">
      <alignment horizontal="center" wrapText="1"/>
    </xf>
    <xf numFmtId="0" fontId="4" fillId="0" borderId="1" xfId="23" applyBorder="1" applyAlignment="1">
      <alignment wrapText="1"/>
    </xf>
    <xf numFmtId="0" fontId="47" fillId="12" borderId="26" xfId="25" applyFont="1" applyFill="1" applyBorder="1" applyAlignment="1">
      <alignment horizontal="center" vertical="center"/>
    </xf>
    <xf numFmtId="0" fontId="47" fillId="12" borderId="27" xfId="25" applyFont="1" applyFill="1" applyBorder="1" applyAlignment="1">
      <alignment horizontal="center" vertical="center"/>
    </xf>
    <xf numFmtId="0" fontId="47" fillId="12" borderId="28" xfId="25" applyFont="1" applyFill="1" applyBorder="1" applyAlignment="1">
      <alignment horizontal="center" vertical="center"/>
    </xf>
    <xf numFmtId="0" fontId="14" fillId="11" borderId="1" xfId="23" applyFont="1" applyFill="1" applyBorder="1" applyAlignment="1">
      <alignment horizontal="center" vertical="center" wrapText="1"/>
    </xf>
    <xf numFmtId="0" fontId="4" fillId="0" borderId="1" xfId="23" applyBorder="1"/>
    <xf numFmtId="3" fontId="14" fillId="0" borderId="1" xfId="23" applyNumberFormat="1" applyFont="1" applyFill="1" applyBorder="1" applyAlignment="1">
      <alignment horizontal="right"/>
    </xf>
    <xf numFmtId="0" fontId="4" fillId="0" borderId="1" xfId="24" applyBorder="1"/>
    <xf numFmtId="0" fontId="47" fillId="12" borderId="30" xfId="25" applyFont="1" applyFill="1" applyBorder="1" applyAlignment="1">
      <alignment horizontal="center" vertical="center" wrapText="1"/>
    </xf>
    <xf numFmtId="0" fontId="47" fillId="12" borderId="31" xfId="25" applyFont="1" applyFill="1" applyBorder="1" applyAlignment="1">
      <alignment horizontal="center" vertical="center" wrapText="1"/>
    </xf>
    <xf numFmtId="0" fontId="47" fillId="12" borderId="32" xfId="25" applyFont="1" applyFill="1" applyBorder="1" applyAlignment="1">
      <alignment horizontal="center" vertical="center" wrapText="1"/>
    </xf>
    <xf numFmtId="0" fontId="14" fillId="13" borderId="11" xfId="25" applyFont="1" applyFill="1" applyBorder="1"/>
    <xf numFmtId="0" fontId="15" fillId="13" borderId="20" xfId="25" applyFont="1" applyFill="1" applyBorder="1" applyAlignment="1">
      <alignment horizontal="center"/>
    </xf>
    <xf numFmtId="0" fontId="15" fillId="13" borderId="0" xfId="25" applyFont="1" applyFill="1" applyBorder="1" applyAlignment="1">
      <alignment horizontal="center"/>
    </xf>
    <xf numFmtId="0" fontId="15" fillId="13" borderId="21" xfId="25" applyFont="1" applyFill="1" applyBorder="1" applyAlignment="1">
      <alignment horizontal="center"/>
    </xf>
    <xf numFmtId="3" fontId="15" fillId="0" borderId="1" xfId="23" applyNumberFormat="1" applyFont="1" applyFill="1" applyBorder="1" applyAlignment="1"/>
    <xf numFmtId="0" fontId="3" fillId="11" borderId="1" xfId="24" applyFont="1" applyFill="1" applyBorder="1" applyAlignment="1">
      <alignment horizontal="center" vertical="center"/>
    </xf>
    <xf numFmtId="0" fontId="14" fillId="3" borderId="1" xfId="25" applyFont="1" applyFill="1" applyBorder="1" applyAlignment="1">
      <alignment horizontal="center"/>
    </xf>
    <xf numFmtId="3" fontId="14" fillId="3" borderId="1" xfId="11" applyNumberFormat="1" applyFont="1" applyFill="1" applyBorder="1" applyAlignment="1">
      <alignment horizontal="right"/>
    </xf>
    <xf numFmtId="0" fontId="15" fillId="3" borderId="1" xfId="25" applyFont="1" applyFill="1" applyBorder="1" applyAlignment="1">
      <alignment horizontal="center"/>
    </xf>
    <xf numFmtId="3" fontId="15" fillId="3" borderId="1" xfId="11" applyNumberFormat="1" applyFont="1" applyFill="1" applyBorder="1" applyAlignment="1"/>
    <xf numFmtId="0" fontId="3" fillId="11" borderId="1" xfId="24" applyFont="1" applyFill="1" applyBorder="1" applyAlignment="1">
      <alignment horizontal="center"/>
    </xf>
    <xf numFmtId="0" fontId="4" fillId="0" borderId="1" xfId="0" applyFont="1" applyBorder="1" applyAlignment="1">
      <alignment vertical="center" wrapText="1"/>
    </xf>
    <xf numFmtId="0" fontId="4" fillId="0" borderId="1" xfId="24" applyBorder="1" applyAlignment="1">
      <alignment vertical="center" wrapText="1"/>
    </xf>
    <xf numFmtId="0" fontId="14" fillId="0" borderId="1" xfId="23" applyFont="1" applyFill="1" applyBorder="1" applyAlignment="1">
      <alignment horizontal="center"/>
    </xf>
    <xf numFmtId="3" fontId="4" fillId="0" borderId="1" xfId="23" applyNumberFormat="1" applyBorder="1"/>
    <xf numFmtId="0" fontId="48" fillId="14" borderId="1" xfId="0" applyFont="1" applyFill="1" applyBorder="1" applyAlignment="1">
      <alignment horizontal="justify" vertical="center" wrapText="1"/>
    </xf>
    <xf numFmtId="0" fontId="4" fillId="0" borderId="0" xfId="24" applyFont="1"/>
    <xf numFmtId="0" fontId="4" fillId="0" borderId="1" xfId="24" applyFont="1" applyBorder="1" applyAlignment="1">
      <alignment vertical="center"/>
    </xf>
    <xf numFmtId="0" fontId="4" fillId="0" borderId="0" xfId="24" applyFont="1" applyAlignment="1">
      <alignment vertical="center"/>
    </xf>
    <xf numFmtId="0" fontId="4" fillId="0" borderId="0" xfId="24" applyFont="1" applyBorder="1" applyAlignment="1">
      <alignment horizontal="center" vertical="center"/>
    </xf>
    <xf numFmtId="3" fontId="4" fillId="0" borderId="1" xfId="23" applyNumberFormat="1" applyFont="1" applyFill="1" applyBorder="1" applyAlignment="1"/>
    <xf numFmtId="0" fontId="4" fillId="0" borderId="0" xfId="23" applyFont="1"/>
    <xf numFmtId="0" fontId="49" fillId="12" borderId="26" xfId="25" applyFont="1" applyFill="1" applyBorder="1" applyAlignment="1">
      <alignment horizontal="centerContinuous" vertical="center"/>
    </xf>
    <xf numFmtId="0" fontId="49" fillId="12" borderId="27" xfId="25" applyFont="1" applyFill="1" applyBorder="1" applyAlignment="1">
      <alignment horizontal="centerContinuous" vertical="center"/>
    </xf>
    <xf numFmtId="0" fontId="49" fillId="12" borderId="28" xfId="25" applyFont="1" applyFill="1" applyBorder="1" applyAlignment="1">
      <alignment horizontal="centerContinuous" vertical="center"/>
    </xf>
    <xf numFmtId="0" fontId="4" fillId="0" borderId="0" xfId="24" applyFont="1" applyAlignment="1">
      <alignment horizontal="center" vertical="center"/>
    </xf>
    <xf numFmtId="0" fontId="49" fillId="12" borderId="30" xfId="25" applyFont="1" applyFill="1" applyBorder="1" applyAlignment="1">
      <alignment horizontal="center" vertical="center" wrapText="1"/>
    </xf>
    <xf numFmtId="0" fontId="49" fillId="12" borderId="31" xfId="25" applyFont="1" applyFill="1" applyBorder="1" applyAlignment="1">
      <alignment horizontal="center" vertical="center" wrapText="1"/>
    </xf>
    <xf numFmtId="0" fontId="49" fillId="12" borderId="32" xfId="25" applyFont="1" applyFill="1" applyBorder="1" applyAlignment="1">
      <alignment horizontal="center" vertical="center" wrapText="1"/>
    </xf>
    <xf numFmtId="0" fontId="3" fillId="13" borderId="11" xfId="25" applyFont="1" applyFill="1" applyBorder="1"/>
    <xf numFmtId="0" fontId="4" fillId="13" borderId="20" xfId="25" applyFont="1" applyFill="1" applyBorder="1" applyAlignment="1">
      <alignment horizontal="center"/>
    </xf>
    <xf numFmtId="0" fontId="4" fillId="13" borderId="0" xfId="25" applyFont="1" applyFill="1" applyBorder="1" applyAlignment="1">
      <alignment horizontal="center"/>
    </xf>
    <xf numFmtId="0" fontId="4" fillId="13" borderId="21" xfId="25" applyFont="1" applyFill="1" applyBorder="1" applyAlignment="1">
      <alignment horizontal="center"/>
    </xf>
    <xf numFmtId="0" fontId="3" fillId="0" borderId="35" xfId="25" applyFont="1" applyFill="1" applyBorder="1" applyAlignment="1">
      <alignment horizontal="center"/>
    </xf>
    <xf numFmtId="3" fontId="3" fillId="0" borderId="30" xfId="25" applyNumberFormat="1" applyFont="1" applyFill="1" applyBorder="1" applyAlignment="1">
      <alignment horizontal="right"/>
    </xf>
    <xf numFmtId="3" fontId="3" fillId="0" borderId="31" xfId="25" applyNumberFormat="1" applyFont="1" applyFill="1" applyBorder="1" applyAlignment="1">
      <alignment horizontal="right"/>
    </xf>
    <xf numFmtId="3" fontId="3" fillId="0" borderId="32" xfId="25" applyNumberFormat="1" applyFont="1" applyFill="1" applyBorder="1" applyAlignment="1">
      <alignment horizontal="right"/>
    </xf>
    <xf numFmtId="0" fontId="4" fillId="0" borderId="35" xfId="25" applyFont="1" applyFill="1" applyBorder="1" applyAlignment="1">
      <alignment horizontal="center"/>
    </xf>
    <xf numFmtId="3" fontId="4" fillId="0" borderId="30" xfId="25" applyNumberFormat="1" applyFont="1" applyFill="1" applyBorder="1" applyAlignment="1"/>
    <xf numFmtId="3" fontId="4" fillId="0" borderId="31" xfId="25" applyNumberFormat="1" applyFont="1" applyFill="1" applyBorder="1" applyAlignment="1"/>
    <xf numFmtId="3" fontId="4" fillId="0" borderId="32" xfId="25" applyNumberFormat="1" applyFont="1" applyFill="1" applyBorder="1" applyAlignment="1"/>
    <xf numFmtId="0" fontId="48" fillId="0" borderId="1" xfId="0" applyFont="1" applyBorder="1" applyAlignment="1">
      <alignment horizontal="justify" vertical="center" wrapText="1"/>
    </xf>
    <xf numFmtId="0" fontId="4" fillId="0" borderId="0" xfId="24" applyAlignment="1">
      <alignment horizontal="center" vertical="center"/>
    </xf>
    <xf numFmtId="0" fontId="15" fillId="0" borderId="35" xfId="25" applyFont="1" applyFill="1" applyBorder="1" applyAlignment="1">
      <alignment horizontal="center"/>
    </xf>
    <xf numFmtId="3" fontId="15" fillId="0" borderId="30" xfId="25" applyNumberFormat="1" applyFont="1" applyFill="1" applyBorder="1" applyAlignment="1"/>
    <xf numFmtId="3" fontId="15" fillId="0" borderId="31" xfId="25" applyNumberFormat="1" applyFont="1" applyFill="1" applyBorder="1" applyAlignment="1"/>
    <xf numFmtId="3" fontId="15" fillId="0" borderId="32" xfId="25" applyNumberFormat="1" applyFont="1" applyFill="1" applyBorder="1" applyAlignment="1"/>
    <xf numFmtId="0" fontId="3" fillId="0" borderId="0" xfId="24" applyFont="1" applyBorder="1" applyAlignment="1">
      <alignment vertical="center"/>
    </xf>
    <xf numFmtId="0" fontId="4" fillId="0" borderId="0" xfId="24" applyBorder="1" applyAlignment="1">
      <alignment vertical="center"/>
    </xf>
    <xf numFmtId="0" fontId="0" fillId="0" borderId="1" xfId="0" applyFont="1" applyBorder="1" applyAlignment="1"/>
    <xf numFmtId="0" fontId="15" fillId="0" borderId="36" xfId="25" applyFont="1" applyFill="1" applyBorder="1" applyAlignment="1">
      <alignment horizontal="center"/>
    </xf>
    <xf numFmtId="3" fontId="15" fillId="0" borderId="37" xfId="25" applyNumberFormat="1" applyFont="1" applyFill="1" applyBorder="1" applyAlignment="1"/>
    <xf numFmtId="3" fontId="15" fillId="0" borderId="38" xfId="25" applyNumberFormat="1" applyFont="1" applyFill="1" applyBorder="1" applyAlignment="1"/>
    <xf numFmtId="3" fontId="15" fillId="0" borderId="39" xfId="25" applyNumberFormat="1" applyFont="1" applyFill="1" applyBorder="1" applyAlignment="1"/>
    <xf numFmtId="0" fontId="0" fillId="0" borderId="1" xfId="0" applyFont="1" applyBorder="1" applyAlignment="1">
      <alignment horizontal="justify" wrapText="1"/>
    </xf>
    <xf numFmtId="0" fontId="0" fillId="0" borderId="1" xfId="0" applyFont="1" applyBorder="1" applyAlignment="1">
      <alignment wrapText="1"/>
    </xf>
    <xf numFmtId="0" fontId="8" fillId="0" borderId="0" xfId="0" applyFont="1" applyFill="1" applyBorder="1" applyAlignment="1">
      <alignment horizontal="center" vertical="justify" wrapText="1"/>
    </xf>
    <xf numFmtId="10" fontId="19" fillId="0" borderId="1" xfId="19" applyNumberFormat="1" applyFont="1" applyBorder="1" applyAlignment="1">
      <alignment horizontal="center" vertical="center" wrapText="1"/>
    </xf>
    <xf numFmtId="9" fontId="15" fillId="3" borderId="1" xfId="19" applyFont="1" applyFill="1" applyBorder="1" applyAlignment="1" applyProtection="1">
      <alignment horizontal="center" vertical="center" wrapText="1"/>
      <protection locked="0"/>
    </xf>
    <xf numFmtId="0" fontId="15" fillId="2" borderId="1" xfId="14" applyFont="1" applyFill="1" applyBorder="1" applyAlignment="1">
      <alignment horizontal="center" vertical="center"/>
    </xf>
    <xf numFmtId="0" fontId="8" fillId="0" borderId="1" xfId="0" applyFont="1" applyBorder="1" applyAlignment="1">
      <alignment wrapText="1"/>
    </xf>
    <xf numFmtId="10" fontId="8" fillId="0" borderId="1" xfId="0" applyNumberFormat="1" applyFont="1" applyBorder="1" applyAlignment="1">
      <alignment wrapText="1"/>
    </xf>
    <xf numFmtId="17" fontId="8" fillId="0" borderId="1" xfId="0" applyNumberFormat="1" applyFont="1" applyBorder="1"/>
    <xf numFmtId="9" fontId="8" fillId="0" borderId="1" xfId="0" applyNumberFormat="1" applyFont="1" applyBorder="1" applyAlignment="1">
      <alignment wrapText="1"/>
    </xf>
    <xf numFmtId="0" fontId="29" fillId="0" borderId="0" xfId="0" applyFont="1" applyAlignment="1">
      <alignment vertical="center"/>
    </xf>
    <xf numFmtId="0" fontId="8" fillId="0" borderId="1" xfId="0" applyFont="1" applyBorder="1" applyAlignment="1">
      <alignment horizontal="center" vertical="center" wrapText="1"/>
    </xf>
    <xf numFmtId="0" fontId="8" fillId="0" borderId="1" xfId="0" applyFont="1" applyBorder="1" applyAlignment="1">
      <alignment vertical="center" wrapText="1"/>
    </xf>
    <xf numFmtId="9" fontId="8" fillId="0" borderId="1" xfId="19" applyFont="1" applyBorder="1" applyAlignment="1">
      <alignment horizontal="center" vertical="center"/>
    </xf>
    <xf numFmtId="17" fontId="8" fillId="0" borderId="1" xfId="19" applyNumberFormat="1" applyFont="1" applyBorder="1" applyAlignment="1">
      <alignment vertical="center"/>
    </xf>
    <xf numFmtId="17" fontId="8" fillId="0" borderId="1" xfId="0" applyNumberFormat="1" applyFont="1" applyBorder="1" applyAlignment="1">
      <alignment vertical="center"/>
    </xf>
    <xf numFmtId="0" fontId="0" fillId="0" borderId="0" xfId="0" applyAlignment="1">
      <alignment vertical="center"/>
    </xf>
    <xf numFmtId="0" fontId="8" fillId="0" borderId="1" xfId="0" applyFont="1" applyBorder="1" applyAlignment="1">
      <alignment vertical="center"/>
    </xf>
    <xf numFmtId="10" fontId="8" fillId="0" borderId="1" xfId="19" applyNumberFormat="1" applyFont="1" applyBorder="1" applyAlignment="1">
      <alignment horizontal="center" vertical="center"/>
    </xf>
    <xf numFmtId="17" fontId="8" fillId="0" borderId="1" xfId="19" applyNumberFormat="1" applyFont="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justify" vertical="center" wrapText="1"/>
    </xf>
    <xf numFmtId="9" fontId="8" fillId="0" borderId="1" xfId="19" applyFont="1" applyFill="1" applyBorder="1" applyAlignment="1">
      <alignment horizontal="center" vertical="center"/>
    </xf>
    <xf numFmtId="0" fontId="8" fillId="0" borderId="1" xfId="0" applyFont="1" applyFill="1" applyBorder="1" applyAlignment="1">
      <alignment horizontal="center" wrapText="1"/>
    </xf>
    <xf numFmtId="0" fontId="8" fillId="0" borderId="1" xfId="0" applyFont="1" applyFill="1" applyBorder="1" applyAlignment="1">
      <alignment horizontal="center" vertical="center" wrapText="1"/>
    </xf>
    <xf numFmtId="17" fontId="8" fillId="0" borderId="1" xfId="19" applyNumberFormat="1" applyFont="1" applyFill="1" applyBorder="1" applyAlignment="1">
      <alignment horizontal="center" vertical="center"/>
    </xf>
    <xf numFmtId="0" fontId="14" fillId="5" borderId="1" xfId="14" applyFont="1" applyFill="1" applyBorder="1" applyAlignment="1">
      <alignment horizontal="center" vertical="top" wrapText="1"/>
    </xf>
    <xf numFmtId="41" fontId="30" fillId="3" borderId="1" xfId="22" applyFont="1" applyFill="1" applyBorder="1" applyAlignment="1" applyProtection="1">
      <alignment vertical="center" wrapText="1"/>
      <protection locked="0"/>
    </xf>
    <xf numFmtId="0" fontId="30" fillId="3" borderId="0" xfId="0" applyFont="1" applyFill="1" applyProtection="1"/>
    <xf numFmtId="9" fontId="30" fillId="3" borderId="1" xfId="0" applyNumberFormat="1" applyFont="1" applyFill="1" applyBorder="1" applyAlignment="1" applyProtection="1">
      <alignment vertical="center"/>
      <protection locked="0"/>
    </xf>
    <xf numFmtId="0" fontId="30" fillId="3" borderId="1" xfId="0" applyNumberFormat="1" applyFont="1" applyFill="1" applyBorder="1" applyAlignment="1" applyProtection="1">
      <alignment vertical="center"/>
      <protection locked="0"/>
    </xf>
    <xf numFmtId="0" fontId="46" fillId="16" borderId="1" xfId="0" applyFont="1" applyFill="1" applyBorder="1" applyAlignment="1" applyProtection="1">
      <alignment horizontal="center" vertical="center" wrapText="1"/>
    </xf>
    <xf numFmtId="0" fontId="46" fillId="3" borderId="1" xfId="0" applyFont="1" applyFill="1" applyBorder="1" applyAlignment="1" applyProtection="1">
      <alignment horizontal="center" vertical="center" wrapText="1"/>
      <protection locked="0"/>
    </xf>
    <xf numFmtId="0" fontId="46" fillId="3" borderId="1" xfId="0" applyFont="1" applyFill="1" applyBorder="1" applyAlignment="1" applyProtection="1">
      <alignment horizontal="justify" vertical="center" wrapText="1"/>
    </xf>
    <xf numFmtId="0" fontId="46" fillId="3" borderId="1" xfId="0" applyFont="1" applyFill="1" applyBorder="1" applyAlignment="1" applyProtection="1">
      <alignment horizontal="center" vertical="center" wrapText="1"/>
    </xf>
    <xf numFmtId="9" fontId="46" fillId="3" borderId="1" xfId="19" applyNumberFormat="1" applyFont="1" applyFill="1" applyBorder="1" applyAlignment="1" applyProtection="1">
      <alignment horizontal="justify" vertical="center" wrapText="1"/>
    </xf>
    <xf numFmtId="9" fontId="46" fillId="3" borderId="1" xfId="0" applyNumberFormat="1" applyFont="1" applyFill="1" applyBorder="1" applyAlignment="1" applyProtection="1">
      <alignment horizontal="justify" vertical="center" wrapText="1"/>
    </xf>
    <xf numFmtId="168" fontId="46" fillId="3" borderId="1" xfId="0" applyNumberFormat="1" applyFont="1" applyFill="1" applyBorder="1" applyAlignment="1" applyProtection="1">
      <alignment horizontal="center" vertical="center" wrapText="1"/>
    </xf>
    <xf numFmtId="9" fontId="30" fillId="3" borderId="1" xfId="19" applyFont="1" applyFill="1" applyBorder="1" applyAlignment="1" applyProtection="1">
      <alignment vertical="center" wrapText="1"/>
      <protection locked="0"/>
    </xf>
    <xf numFmtId="168" fontId="41" fillId="16" borderId="1" xfId="0" applyNumberFormat="1" applyFont="1" applyFill="1" applyBorder="1" applyAlignment="1" applyProtection="1">
      <alignment vertical="center" wrapText="1"/>
    </xf>
    <xf numFmtId="0" fontId="3" fillId="5" borderId="1" xfId="14"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 xfId="14" applyFont="1" applyFill="1" applyBorder="1" applyAlignment="1">
      <alignment horizontal="center" vertical="center"/>
    </xf>
    <xf numFmtId="3" fontId="53" fillId="3" borderId="1" xfId="17" applyNumberFormat="1" applyFont="1" applyFill="1" applyBorder="1" applyAlignment="1">
      <alignment horizontal="center" vertical="center"/>
    </xf>
    <xf numFmtId="3" fontId="4" fillId="3" borderId="1" xfId="17" applyNumberFormat="1" applyFont="1" applyFill="1" applyBorder="1" applyAlignment="1">
      <alignment horizontal="center" vertical="center"/>
    </xf>
    <xf numFmtId="3" fontId="4" fillId="3" borderId="1" xfId="17" applyNumberFormat="1" applyFont="1" applyFill="1" applyBorder="1" applyAlignment="1" applyProtection="1">
      <alignment horizontal="center" vertical="center" wrapText="1"/>
      <protection locked="0"/>
    </xf>
    <xf numFmtId="9" fontId="54" fillId="0" borderId="1" xfId="19" applyFont="1" applyBorder="1" applyAlignment="1">
      <alignment horizontal="center" vertical="center" wrapText="1"/>
    </xf>
    <xf numFmtId="9" fontId="53" fillId="0" borderId="1" xfId="19" applyFont="1" applyBorder="1" applyAlignment="1">
      <alignment horizontal="center" vertical="center" wrapText="1"/>
    </xf>
    <xf numFmtId="9" fontId="8" fillId="0" borderId="1" xfId="19" applyFont="1" applyBorder="1" applyAlignment="1">
      <alignment horizontal="center" vertical="center" wrapText="1"/>
    </xf>
    <xf numFmtId="0" fontId="3" fillId="5" borderId="1" xfId="14" applyFont="1" applyFill="1" applyBorder="1" applyAlignment="1" applyProtection="1">
      <alignment horizontal="justify" vertical="center" wrapText="1"/>
      <protection locked="0"/>
    </xf>
    <xf numFmtId="9" fontId="8" fillId="0" borderId="1" xfId="19" applyFont="1" applyFill="1" applyBorder="1" applyAlignment="1">
      <alignment horizontal="center" vertical="center"/>
    </xf>
    <xf numFmtId="41" fontId="6" fillId="0" borderId="0" xfId="22" applyFont="1" applyFill="1" applyBorder="1" applyAlignment="1">
      <alignment horizontal="center" vertical="center" wrapText="1"/>
    </xf>
    <xf numFmtId="41" fontId="10" fillId="0" borderId="0" xfId="22" applyFont="1" applyFill="1" applyBorder="1" applyAlignment="1" applyProtection="1">
      <alignment horizontal="center" vertical="center" wrapText="1"/>
      <protection locked="0"/>
    </xf>
    <xf numFmtId="9" fontId="17" fillId="2" borderId="1" xfId="19" applyFont="1" applyFill="1" applyBorder="1" applyAlignment="1">
      <alignment horizontal="center" vertical="center"/>
    </xf>
    <xf numFmtId="9" fontId="15" fillId="2" borderId="1" xfId="19" applyFont="1" applyFill="1" applyBorder="1" applyAlignment="1">
      <alignment horizontal="center" vertical="center"/>
    </xf>
    <xf numFmtId="9" fontId="17" fillId="3" borderId="1" xfId="19" applyFont="1" applyFill="1" applyBorder="1" applyAlignment="1" applyProtection="1">
      <alignment horizontal="center" vertical="center" wrapText="1"/>
      <protection locked="0"/>
    </xf>
    <xf numFmtId="9" fontId="18" fillId="0" borderId="1" xfId="19" applyFont="1" applyFill="1" applyBorder="1" applyAlignment="1">
      <alignment horizontal="center" vertical="center" wrapText="1"/>
    </xf>
    <xf numFmtId="9" fontId="17" fillId="0" borderId="1" xfId="19" applyFont="1" applyFill="1" applyBorder="1" applyAlignment="1">
      <alignment horizontal="center" vertical="center" wrapText="1"/>
    </xf>
    <xf numFmtId="9" fontId="19" fillId="0" borderId="1" xfId="19" applyFont="1" applyFill="1" applyBorder="1" applyAlignment="1">
      <alignment horizontal="center" vertical="center" wrapText="1"/>
    </xf>
    <xf numFmtId="0" fontId="7" fillId="10" borderId="1" xfId="11" applyFont="1" applyFill="1" applyBorder="1" applyAlignment="1" applyProtection="1">
      <alignment horizontal="center" vertical="center" wrapText="1"/>
    </xf>
    <xf numFmtId="41" fontId="31" fillId="3" borderId="1" xfId="22" applyFont="1" applyFill="1" applyBorder="1" applyAlignment="1" applyProtection="1">
      <alignment horizontal="right" vertical="center" wrapText="1"/>
    </xf>
    <xf numFmtId="41" fontId="5" fillId="3" borderId="1" xfId="22" applyFont="1" applyFill="1" applyBorder="1" applyAlignment="1" applyProtection="1">
      <alignment horizontal="right" vertical="center" wrapText="1"/>
    </xf>
    <xf numFmtId="9" fontId="31" fillId="3" borderId="1" xfId="0" applyNumberFormat="1" applyFont="1" applyFill="1" applyBorder="1" applyAlignment="1" applyProtection="1">
      <alignment horizontal="right" vertical="center"/>
      <protection locked="0"/>
    </xf>
    <xf numFmtId="9" fontId="31" fillId="3" borderId="1" xfId="19" applyFont="1" applyFill="1" applyBorder="1" applyAlignment="1" applyProtection="1">
      <alignment horizontal="right" vertical="center" wrapText="1"/>
      <protection locked="0"/>
    </xf>
    <xf numFmtId="9" fontId="31" fillId="3" borderId="1" xfId="19" applyFont="1" applyFill="1" applyBorder="1" applyAlignment="1" applyProtection="1">
      <alignment horizontal="right" vertical="center" wrapText="1"/>
    </xf>
    <xf numFmtId="0" fontId="31" fillId="3" borderId="1" xfId="0" applyNumberFormat="1" applyFont="1" applyFill="1" applyBorder="1" applyAlignment="1" applyProtection="1">
      <alignment horizontal="right" vertical="center"/>
      <protection locked="0"/>
    </xf>
    <xf numFmtId="41" fontId="31" fillId="3" borderId="1" xfId="22" applyFont="1" applyFill="1" applyBorder="1" applyAlignment="1" applyProtection="1">
      <alignment horizontal="right" vertical="center" wrapText="1"/>
      <protection locked="0"/>
    </xf>
    <xf numFmtId="41" fontId="31" fillId="3" borderId="1" xfId="22" applyNumberFormat="1" applyFont="1" applyFill="1" applyBorder="1" applyAlignment="1" applyProtection="1">
      <alignment horizontal="right" vertical="center" wrapText="1"/>
    </xf>
    <xf numFmtId="0" fontId="8" fillId="0" borderId="1" xfId="0" applyFont="1" applyBorder="1" applyAlignment="1">
      <alignment horizontal="justify" vertical="center" wrapText="1"/>
    </xf>
    <xf numFmtId="9" fontId="30" fillId="3" borderId="1" xfId="19" applyFont="1" applyFill="1" applyBorder="1" applyAlignment="1" applyProtection="1">
      <alignment vertical="center"/>
      <protection locked="0"/>
    </xf>
    <xf numFmtId="9" fontId="31" fillId="3" borderId="1" xfId="19" applyFont="1" applyFill="1" applyBorder="1" applyAlignment="1" applyProtection="1">
      <alignment horizontal="right" vertical="center"/>
      <protection locked="0"/>
    </xf>
    <xf numFmtId="0" fontId="5" fillId="0" borderId="8"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7" fillId="9" borderId="1" xfId="0" applyFont="1" applyFill="1" applyBorder="1" applyAlignment="1" applyProtection="1">
      <alignment horizontal="center" vertical="center"/>
    </xf>
    <xf numFmtId="0" fontId="7" fillId="10" borderId="1" xfId="11" applyFont="1" applyFill="1" applyBorder="1" applyAlignment="1" applyProtection="1">
      <alignment horizontal="center" vertical="center" wrapText="1"/>
    </xf>
    <xf numFmtId="0" fontId="7" fillId="10" borderId="1" xfId="0" applyFont="1" applyFill="1" applyBorder="1" applyAlignment="1" applyProtection="1">
      <alignment horizontal="center" vertical="center" wrapText="1"/>
    </xf>
    <xf numFmtId="0" fontId="0" fillId="3" borderId="18" xfId="0" applyFill="1" applyBorder="1" applyAlignment="1" applyProtection="1">
      <alignment horizontal="center" vertical="center"/>
    </xf>
    <xf numFmtId="0" fontId="0" fillId="3" borderId="19" xfId="0" applyFill="1" applyBorder="1" applyAlignment="1" applyProtection="1">
      <alignment horizontal="center" vertical="center"/>
    </xf>
    <xf numFmtId="0" fontId="0" fillId="3" borderId="20" xfId="0" applyFill="1" applyBorder="1" applyAlignment="1" applyProtection="1">
      <alignment horizontal="center" vertical="center"/>
    </xf>
    <xf numFmtId="0" fontId="0" fillId="3" borderId="21" xfId="0" applyFill="1" applyBorder="1" applyAlignment="1" applyProtection="1">
      <alignment horizontal="center" vertical="center"/>
    </xf>
    <xf numFmtId="0" fontId="0" fillId="3" borderId="22" xfId="0" applyFill="1" applyBorder="1" applyAlignment="1" applyProtection="1">
      <alignment horizontal="center" vertical="center"/>
    </xf>
    <xf numFmtId="0" fontId="0" fillId="3" borderId="23" xfId="0" applyFill="1" applyBorder="1" applyAlignment="1" applyProtection="1">
      <alignment horizontal="center" vertical="center"/>
    </xf>
    <xf numFmtId="0" fontId="38" fillId="0" borderId="8" xfId="0" applyFont="1" applyFill="1" applyBorder="1" applyAlignment="1" applyProtection="1">
      <alignment horizontal="center" vertical="center"/>
    </xf>
    <xf numFmtId="0" fontId="38" fillId="0" borderId="9" xfId="0" applyFont="1" applyFill="1" applyBorder="1" applyAlignment="1" applyProtection="1">
      <alignment horizontal="center" vertical="center"/>
    </xf>
    <xf numFmtId="0" fontId="38" fillId="0" borderId="10" xfId="0" applyFont="1" applyFill="1" applyBorder="1" applyAlignment="1" applyProtection="1">
      <alignment horizontal="center" vertical="center"/>
    </xf>
    <xf numFmtId="0" fontId="38" fillId="3" borderId="8" xfId="0" applyFont="1" applyFill="1" applyBorder="1" applyAlignment="1" applyProtection="1">
      <alignment horizontal="center" vertical="center"/>
    </xf>
    <xf numFmtId="0" fontId="38" fillId="3" borderId="9" xfId="0" applyFont="1" applyFill="1" applyBorder="1" applyAlignment="1" applyProtection="1">
      <alignment horizontal="center" vertical="center"/>
    </xf>
    <xf numFmtId="0" fontId="38" fillId="3" borderId="10" xfId="0" applyFont="1" applyFill="1" applyBorder="1" applyAlignment="1" applyProtection="1">
      <alignment horizontal="center" vertical="center"/>
    </xf>
    <xf numFmtId="0" fontId="30" fillId="3" borderId="1" xfId="19" applyNumberFormat="1" applyFont="1" applyFill="1" applyBorder="1" applyAlignment="1" applyProtection="1">
      <alignment horizontal="justify" vertical="center" wrapText="1"/>
    </xf>
    <xf numFmtId="0" fontId="30" fillId="3" borderId="1" xfId="0" applyFont="1" applyFill="1" applyBorder="1" applyAlignment="1" applyProtection="1">
      <alignment horizontal="center" vertical="center" wrapText="1"/>
    </xf>
    <xf numFmtId="0" fontId="30" fillId="3" borderId="1" xfId="0" applyFont="1" applyFill="1" applyBorder="1" applyAlignment="1" applyProtection="1">
      <alignment horizontal="justify" vertical="center" wrapText="1"/>
    </xf>
    <xf numFmtId="0" fontId="30" fillId="0" borderId="1" xfId="0" applyFont="1" applyFill="1" applyBorder="1" applyAlignment="1" applyProtection="1">
      <alignment horizontal="justify" vertical="center" wrapText="1"/>
    </xf>
    <xf numFmtId="0" fontId="31" fillId="11" borderId="1" xfId="0" applyFont="1" applyFill="1" applyBorder="1" applyAlignment="1" applyProtection="1">
      <alignment horizontal="justify" vertical="center" wrapText="1"/>
    </xf>
    <xf numFmtId="41" fontId="6" fillId="3" borderId="4" xfId="22" applyFont="1" applyFill="1" applyBorder="1" applyAlignment="1" applyProtection="1">
      <alignment horizontal="center" vertical="center" wrapText="1"/>
      <protection locked="0"/>
    </xf>
    <xf numFmtId="41" fontId="6" fillId="3" borderId="3" xfId="22" applyFont="1" applyFill="1" applyBorder="1" applyAlignment="1" applyProtection="1">
      <alignment horizontal="center" vertical="center" wrapText="1"/>
      <protection locked="0"/>
    </xf>
    <xf numFmtId="41" fontId="6" fillId="3" borderId="2" xfId="22" applyFont="1" applyFill="1" applyBorder="1" applyAlignment="1" applyProtection="1">
      <alignment horizontal="center" vertical="center" wrapText="1"/>
      <protection locked="0"/>
    </xf>
    <xf numFmtId="0" fontId="41" fillId="3" borderId="1" xfId="11" applyFont="1" applyFill="1" applyBorder="1" applyAlignment="1" applyProtection="1">
      <alignment horizontal="justify" vertical="center" wrapText="1"/>
      <protection locked="0"/>
    </xf>
    <xf numFmtId="0" fontId="44" fillId="10" borderId="5" xfId="0" applyFont="1" applyFill="1" applyBorder="1" applyAlignment="1" applyProtection="1">
      <alignment horizontal="center" vertical="center" wrapText="1"/>
    </xf>
    <xf numFmtId="0" fontId="44" fillId="10" borderId="24" xfId="0" applyFont="1" applyFill="1" applyBorder="1" applyAlignment="1" applyProtection="1">
      <alignment horizontal="center" vertical="center" wrapText="1"/>
    </xf>
    <xf numFmtId="0" fontId="42" fillId="0" borderId="1" xfId="0" applyFont="1" applyFill="1" applyBorder="1" applyAlignment="1" applyProtection="1">
      <alignment horizontal="center"/>
    </xf>
    <xf numFmtId="0" fontId="43" fillId="0" borderId="1" xfId="0" applyFont="1" applyFill="1" applyBorder="1" applyAlignment="1" applyProtection="1">
      <alignment horizontal="center" vertical="center" wrapText="1"/>
    </xf>
    <xf numFmtId="0" fontId="43" fillId="3" borderId="1" xfId="0" applyFont="1" applyFill="1" applyBorder="1" applyAlignment="1" applyProtection="1">
      <alignment horizontal="center" vertical="center"/>
    </xf>
    <xf numFmtId="0" fontId="43" fillId="0" borderId="8" xfId="0" applyFont="1" applyBorder="1" applyAlignment="1" applyProtection="1">
      <alignment horizontal="center" vertical="center" wrapText="1"/>
    </xf>
    <xf numFmtId="0" fontId="43"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44" fillId="9" borderId="1" xfId="0" applyFont="1" applyFill="1" applyBorder="1" applyAlignment="1" applyProtection="1">
      <alignment horizontal="center" vertical="center" wrapText="1"/>
    </xf>
    <xf numFmtId="3" fontId="17" fillId="0" borderId="5" xfId="17" applyNumberFormat="1" applyFont="1" applyFill="1" applyBorder="1" applyAlignment="1">
      <alignment horizontal="center" vertical="center"/>
    </xf>
    <xf numFmtId="3" fontId="17" fillId="0" borderId="14" xfId="17" applyNumberFormat="1" applyFont="1" applyFill="1" applyBorder="1" applyAlignment="1">
      <alignment horizontal="center" vertical="center"/>
    </xf>
    <xf numFmtId="3" fontId="17" fillId="0" borderId="24" xfId="17" applyNumberFormat="1" applyFont="1" applyFill="1" applyBorder="1" applyAlignment="1">
      <alignment horizontal="center" vertical="center"/>
    </xf>
    <xf numFmtId="3" fontId="15" fillId="3" borderId="5" xfId="17" applyNumberFormat="1" applyFont="1" applyFill="1" applyBorder="1" applyAlignment="1" applyProtection="1">
      <alignment horizontal="center" vertical="center" wrapText="1"/>
      <protection locked="0"/>
    </xf>
    <xf numFmtId="3" fontId="15" fillId="3" borderId="14" xfId="17" applyNumberFormat="1" applyFont="1" applyFill="1" applyBorder="1" applyAlignment="1" applyProtection="1">
      <alignment horizontal="center" vertical="center" wrapText="1"/>
      <protection locked="0"/>
    </xf>
    <xf numFmtId="3" fontId="15" fillId="3" borderId="24" xfId="17" applyNumberFormat="1" applyFont="1" applyFill="1" applyBorder="1" applyAlignment="1" applyProtection="1">
      <alignment horizontal="center" vertical="center" wrapText="1"/>
      <protection locked="0"/>
    </xf>
    <xf numFmtId="0" fontId="16" fillId="4" borderId="1" xfId="14" applyFont="1" applyFill="1" applyBorder="1" applyAlignment="1">
      <alignment horizontal="center" vertical="center"/>
    </xf>
    <xf numFmtId="0" fontId="19" fillId="0" borderId="1" xfId="0" applyFont="1" applyFill="1" applyBorder="1" applyAlignment="1">
      <alignment horizontal="justify" vertical="center" wrapText="1"/>
    </xf>
    <xf numFmtId="0" fontId="15" fillId="2" borderId="1" xfId="14" applyFont="1" applyFill="1" applyBorder="1" applyAlignment="1">
      <alignment horizontal="center" vertical="center" wrapText="1"/>
    </xf>
    <xf numFmtId="0" fontId="19" fillId="0" borderId="1" xfId="0" applyFont="1" applyFill="1" applyBorder="1" applyAlignment="1">
      <alignment horizontal="center" vertical="center"/>
    </xf>
    <xf numFmtId="0" fontId="14" fillId="5" borderId="1" xfId="14" applyFont="1" applyFill="1" applyBorder="1" applyAlignment="1">
      <alignment horizontal="left" vertical="center" wrapText="1"/>
    </xf>
    <xf numFmtId="0" fontId="15" fillId="3" borderId="1" xfId="14" applyFont="1" applyFill="1" applyBorder="1" applyAlignment="1">
      <alignment horizontal="center" vertical="center" wrapText="1"/>
    </xf>
    <xf numFmtId="0" fontId="15" fillId="3" borderId="1" xfId="14" applyFont="1" applyFill="1" applyBorder="1" applyAlignment="1">
      <alignment horizontal="center" vertical="center"/>
    </xf>
    <xf numFmtId="0" fontId="15" fillId="0" borderId="1" xfId="14" applyFont="1" applyFill="1" applyBorder="1" applyAlignment="1">
      <alignment horizontal="center" vertical="center"/>
    </xf>
    <xf numFmtId="49" fontId="15" fillId="2" borderId="1" xfId="14" applyNumberFormat="1" applyFont="1" applyFill="1" applyBorder="1" applyAlignment="1">
      <alignment horizontal="center" vertical="center"/>
    </xf>
    <xf numFmtId="0" fontId="15" fillId="0" borderId="1" xfId="14" applyFont="1" applyFill="1" applyBorder="1" applyAlignment="1">
      <alignment horizontal="center" vertical="center" wrapText="1"/>
    </xf>
    <xf numFmtId="0" fontId="8" fillId="0" borderId="1" xfId="0" applyFont="1" applyBorder="1" applyAlignment="1" applyProtection="1">
      <alignment horizontal="center"/>
      <protection locked="0"/>
    </xf>
    <xf numFmtId="0" fontId="5" fillId="0" borderId="1" xfId="0" applyFont="1" applyBorder="1" applyAlignment="1" applyProtection="1">
      <alignment horizontal="center" vertical="center" wrapText="1"/>
      <protection locked="0"/>
    </xf>
    <xf numFmtId="0" fontId="5" fillId="0" borderId="1"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wrapText="1"/>
      <protection locked="0"/>
    </xf>
    <xf numFmtId="0" fontId="14" fillId="5" borderId="1" xfId="14" applyFont="1" applyFill="1" applyBorder="1" applyAlignment="1">
      <alignment horizontal="justify" vertical="center"/>
    </xf>
    <xf numFmtId="0" fontId="15" fillId="0" borderId="1" xfId="14" applyFont="1" applyFill="1" applyBorder="1" applyAlignment="1" applyProtection="1">
      <alignment horizontal="center" vertical="center"/>
      <protection locked="0"/>
    </xf>
    <xf numFmtId="0" fontId="19" fillId="3" borderId="1" xfId="0" applyFont="1" applyFill="1" applyBorder="1" applyAlignment="1">
      <alignment horizontal="center" vertical="center"/>
    </xf>
    <xf numFmtId="0" fontId="5" fillId="0" borderId="1" xfId="14" applyFont="1" applyFill="1" applyBorder="1" applyAlignment="1">
      <alignment horizontal="center" vertical="center"/>
    </xf>
    <xf numFmtId="0" fontId="14" fillId="5" borderId="1" xfId="14" applyFont="1" applyFill="1" applyBorder="1" applyAlignment="1">
      <alignment horizontal="justify" vertical="center" wrapText="1"/>
    </xf>
    <xf numFmtId="0" fontId="14" fillId="2" borderId="1" xfId="14" applyFont="1" applyFill="1" applyBorder="1" applyAlignment="1" applyProtection="1">
      <alignment horizontal="center" vertical="center" wrapText="1"/>
      <protection locked="0"/>
    </xf>
    <xf numFmtId="9" fontId="15" fillId="2" borderId="4" xfId="17" applyFont="1" applyFill="1" applyBorder="1" applyAlignment="1">
      <alignment horizontal="center" vertical="center"/>
    </xf>
    <xf numFmtId="9" fontId="15" fillId="2" borderId="3" xfId="17" applyFont="1" applyFill="1" applyBorder="1" applyAlignment="1">
      <alignment horizontal="center" vertical="center"/>
    </xf>
    <xf numFmtId="9" fontId="15" fillId="2" borderId="2" xfId="17" applyFont="1" applyFill="1" applyBorder="1" applyAlignment="1">
      <alignment horizontal="center" vertical="center"/>
    </xf>
    <xf numFmtId="0" fontId="15" fillId="2" borderId="1" xfId="14" applyFont="1" applyFill="1" applyBorder="1" applyAlignment="1" applyProtection="1">
      <alignment horizontal="center" vertical="center" wrapText="1"/>
      <protection locked="0"/>
    </xf>
    <xf numFmtId="0" fontId="14" fillId="5" borderId="1" xfId="14" applyFont="1" applyFill="1" applyBorder="1" applyAlignment="1" applyProtection="1">
      <alignment horizontal="left" vertical="center" wrapText="1"/>
      <protection locked="0"/>
    </xf>
    <xf numFmtId="0" fontId="50" fillId="2" borderId="1" xfId="14" applyFont="1" applyFill="1" applyBorder="1" applyAlignment="1">
      <alignment horizontal="center" vertical="center"/>
    </xf>
    <xf numFmtId="0" fontId="14" fillId="5" borderId="1" xfId="14" applyFont="1" applyFill="1" applyBorder="1" applyAlignment="1" applyProtection="1">
      <alignment horizontal="justify" vertical="center" wrapText="1"/>
      <protection locked="0"/>
    </xf>
    <xf numFmtId="0" fontId="15" fillId="0" borderId="1" xfId="14" applyFont="1" applyFill="1" applyBorder="1" applyAlignment="1" applyProtection="1">
      <alignment horizontal="center" vertical="center" wrapText="1"/>
      <protection locked="0"/>
    </xf>
    <xf numFmtId="0" fontId="14" fillId="5" borderId="1" xfId="14" applyFont="1" applyFill="1" applyBorder="1" applyAlignment="1" applyProtection="1">
      <alignment horizontal="center" vertical="center" wrapText="1"/>
      <protection locked="0"/>
    </xf>
    <xf numFmtId="168" fontId="15" fillId="3" borderId="4" xfId="17" applyNumberFormat="1" applyFont="1" applyFill="1" applyBorder="1" applyAlignment="1">
      <alignment horizontal="center" vertical="center" wrapText="1"/>
    </xf>
    <xf numFmtId="168" fontId="15" fillId="3" borderId="3" xfId="17" applyNumberFormat="1" applyFont="1" applyFill="1" applyBorder="1" applyAlignment="1">
      <alignment horizontal="center" vertical="center" wrapText="1"/>
    </xf>
    <xf numFmtId="168" fontId="15" fillId="3" borderId="2" xfId="17" applyNumberFormat="1" applyFont="1" applyFill="1" applyBorder="1" applyAlignment="1">
      <alignment horizontal="center" vertical="center" wrapText="1"/>
    </xf>
    <xf numFmtId="9" fontId="15" fillId="0" borderId="4" xfId="20" applyNumberFormat="1" applyFont="1" applyFill="1" applyBorder="1" applyAlignment="1">
      <alignment horizontal="center" vertical="center" wrapText="1"/>
    </xf>
    <xf numFmtId="5" fontId="15" fillId="0" borderId="3" xfId="20" applyNumberFormat="1" applyFont="1" applyFill="1" applyBorder="1" applyAlignment="1">
      <alignment horizontal="center" vertical="center" wrapText="1"/>
    </xf>
    <xf numFmtId="5" fontId="15" fillId="0" borderId="2" xfId="20" applyNumberFormat="1" applyFont="1" applyFill="1" applyBorder="1" applyAlignment="1">
      <alignment horizontal="center" vertical="center" wrapText="1"/>
    </xf>
    <xf numFmtId="0" fontId="14" fillId="5" borderId="1" xfId="14" applyFont="1" applyFill="1" applyBorder="1" applyAlignment="1">
      <alignment horizontal="center" vertical="center"/>
    </xf>
    <xf numFmtId="9" fontId="14" fillId="5" borderId="1" xfId="17" applyFont="1" applyFill="1" applyBorder="1" applyAlignment="1">
      <alignment horizontal="center" vertical="center"/>
    </xf>
    <xf numFmtId="0" fontId="7" fillId="2" borderId="1" xfId="14" applyFont="1" applyFill="1" applyBorder="1" applyAlignment="1" applyProtection="1">
      <alignment horizontal="center" vertical="center"/>
    </xf>
    <xf numFmtId="0" fontId="15" fillId="0" borderId="1" xfId="14" applyFont="1" applyBorder="1" applyAlignment="1">
      <alignment horizontal="center" vertical="center" wrapText="1"/>
    </xf>
    <xf numFmtId="0" fontId="5" fillId="4" borderId="1" xfId="14" applyFont="1" applyFill="1" applyBorder="1" applyAlignment="1">
      <alignment horizontal="center" vertical="center"/>
    </xf>
    <xf numFmtId="9" fontId="15" fillId="2" borderId="1" xfId="17" applyFont="1" applyFill="1" applyBorder="1" applyAlignment="1">
      <alignment horizontal="center" vertical="center"/>
    </xf>
    <xf numFmtId="0" fontId="15" fillId="3" borderId="1" xfId="17" applyNumberFormat="1" applyFont="1" applyFill="1" applyBorder="1" applyAlignment="1">
      <alignment horizontal="center" vertical="center" wrapText="1"/>
    </xf>
    <xf numFmtId="1" fontId="15" fillId="3" borderId="1" xfId="5" applyNumberFormat="1" applyFont="1" applyFill="1" applyBorder="1" applyAlignment="1">
      <alignment horizontal="center" vertical="center" wrapText="1"/>
    </xf>
    <xf numFmtId="0" fontId="15" fillId="2" borderId="1" xfId="14" applyFont="1" applyFill="1" applyBorder="1" applyAlignment="1">
      <alignment horizontal="center" vertical="center"/>
    </xf>
    <xf numFmtId="0" fontId="33" fillId="8" borderId="4" xfId="0" applyFont="1" applyFill="1" applyBorder="1" applyAlignment="1">
      <alignment horizontal="center" vertical="center" wrapText="1"/>
    </xf>
    <xf numFmtId="0" fontId="33" fillId="8" borderId="2" xfId="0" applyFont="1" applyFill="1" applyBorder="1" applyAlignment="1">
      <alignment horizontal="center" vertical="center" wrapText="1"/>
    </xf>
    <xf numFmtId="9" fontId="36" fillId="8" borderId="4" xfId="19" applyFont="1" applyFill="1" applyBorder="1" applyAlignment="1">
      <alignment horizontal="center" vertical="center" wrapText="1"/>
    </xf>
    <xf numFmtId="9" fontId="36" fillId="8" borderId="2" xfId="19" applyFont="1" applyFill="1" applyBorder="1" applyAlignment="1">
      <alignment horizontal="center" vertical="center" wrapText="1"/>
    </xf>
    <xf numFmtId="0" fontId="8" fillId="0" borderId="5" xfId="0" applyFont="1" applyBorder="1" applyAlignment="1">
      <alignment horizontal="center" vertical="center"/>
    </xf>
    <xf numFmtId="0" fontId="8" fillId="0" borderId="14" xfId="0" applyFont="1" applyBorder="1" applyAlignment="1">
      <alignment horizontal="center" vertical="center"/>
    </xf>
    <xf numFmtId="0" fontId="8" fillId="0" borderId="5" xfId="0" applyFont="1" applyBorder="1" applyAlignment="1">
      <alignment horizontal="center" vertical="center" wrapText="1"/>
    </xf>
    <xf numFmtId="0" fontId="8" fillId="0" borderId="14" xfId="0" applyFont="1" applyBorder="1" applyAlignment="1">
      <alignment horizontal="center" vertical="center" wrapText="1"/>
    </xf>
    <xf numFmtId="9" fontId="8" fillId="0" borderId="5" xfId="19" applyFont="1" applyBorder="1" applyAlignment="1">
      <alignment horizontal="center" vertical="center"/>
    </xf>
    <xf numFmtId="9" fontId="8" fillId="0" borderId="14" xfId="19" applyFont="1" applyBorder="1" applyAlignment="1">
      <alignment horizontal="center" vertical="center"/>
    </xf>
    <xf numFmtId="0" fontId="35" fillId="7" borderId="6" xfId="0" applyFont="1" applyFill="1" applyBorder="1" applyAlignment="1">
      <alignment horizontal="center"/>
    </xf>
    <xf numFmtId="0" fontId="35" fillId="7" borderId="0" xfId="0" applyFont="1" applyFill="1" applyBorder="1" applyAlignment="1">
      <alignment horizontal="center"/>
    </xf>
    <xf numFmtId="0" fontId="48" fillId="0" borderId="15" xfId="21" applyFont="1" applyFill="1" applyBorder="1" applyAlignment="1">
      <alignment horizontal="left" vertical="center" wrapText="1"/>
    </xf>
    <xf numFmtId="0" fontId="48" fillId="0" borderId="16" xfId="21" applyFont="1" applyFill="1" applyBorder="1" applyAlignment="1">
      <alignment horizontal="left" vertical="center" wrapText="1"/>
    </xf>
    <xf numFmtId="0" fontId="48" fillId="0" borderId="17" xfId="21" applyFont="1" applyFill="1" applyBorder="1" applyAlignment="1">
      <alignment horizontal="left" vertical="center" wrapText="1"/>
    </xf>
    <xf numFmtId="0" fontId="34" fillId="6" borderId="4" xfId="0" applyFont="1" applyFill="1" applyBorder="1" applyAlignment="1">
      <alignment horizontal="center" vertical="center"/>
    </xf>
    <xf numFmtId="0" fontId="34" fillId="6" borderId="3" xfId="0" applyFont="1" applyFill="1" applyBorder="1" applyAlignment="1">
      <alignment horizontal="center" vertical="center"/>
    </xf>
    <xf numFmtId="0" fontId="34" fillId="6" borderId="2" xfId="0" applyFont="1" applyFill="1" applyBorder="1" applyAlignment="1">
      <alignment horizontal="center" vertical="center"/>
    </xf>
    <xf numFmtId="0" fontId="30" fillId="0" borderId="7" xfId="0" applyFont="1" applyBorder="1" applyAlignment="1" applyProtection="1">
      <alignment horizontal="center" vertical="center"/>
      <protection locked="0"/>
    </xf>
    <xf numFmtId="0" fontId="30" fillId="0" borderId="11" xfId="0" applyFont="1" applyBorder="1" applyAlignment="1" applyProtection="1">
      <alignment horizontal="center" vertical="center"/>
      <protection locked="0"/>
    </xf>
    <xf numFmtId="0" fontId="30" fillId="0" borderId="12" xfId="0" applyFont="1" applyBorder="1" applyAlignment="1" applyProtection="1">
      <alignment horizontal="center" vertical="center"/>
      <protection locked="0"/>
    </xf>
    <xf numFmtId="0" fontId="31" fillId="0" borderId="8" xfId="0" applyFont="1" applyFill="1" applyBorder="1" applyAlignment="1" applyProtection="1">
      <alignment horizontal="center" vertical="center"/>
      <protection locked="0"/>
    </xf>
    <xf numFmtId="0" fontId="31" fillId="0" borderId="9" xfId="0" applyFont="1" applyFill="1" applyBorder="1" applyAlignment="1" applyProtection="1">
      <alignment horizontal="center" vertical="center"/>
      <protection locked="0"/>
    </xf>
    <xf numFmtId="0" fontId="31" fillId="0" borderId="10" xfId="0" applyFont="1" applyFill="1" applyBorder="1" applyAlignment="1" applyProtection="1">
      <alignment horizontal="center" vertical="center"/>
      <protection locked="0"/>
    </xf>
    <xf numFmtId="0" fontId="31" fillId="0" borderId="8" xfId="0" applyFont="1" applyBorder="1" applyAlignment="1" applyProtection="1">
      <alignment horizontal="center" vertical="center" wrapText="1"/>
      <protection locked="0"/>
    </xf>
    <xf numFmtId="0" fontId="31" fillId="0" borderId="9" xfId="0" applyFont="1" applyBorder="1" applyAlignment="1" applyProtection="1">
      <alignment horizontal="center" vertical="center" wrapText="1"/>
      <protection locked="0"/>
    </xf>
    <xf numFmtId="0" fontId="31" fillId="0" borderId="10" xfId="0" applyFont="1" applyBorder="1" applyAlignment="1" applyProtection="1">
      <alignment horizontal="center" vertical="center" wrapText="1"/>
      <protection locked="0"/>
    </xf>
    <xf numFmtId="0" fontId="33" fillId="3" borderId="8" xfId="0" applyFont="1" applyFill="1" applyBorder="1" applyAlignment="1">
      <alignment horizontal="center" vertical="center"/>
    </xf>
    <xf numFmtId="0" fontId="33" fillId="3" borderId="9" xfId="0" applyFont="1" applyFill="1" applyBorder="1" applyAlignment="1">
      <alignment horizontal="center" vertical="center"/>
    </xf>
    <xf numFmtId="0" fontId="33" fillId="3" borderId="10" xfId="0" applyFont="1" applyFill="1" applyBorder="1" applyAlignment="1">
      <alignment horizontal="center" vertical="center"/>
    </xf>
    <xf numFmtId="0" fontId="5" fillId="0" borderId="1" xfId="0" applyFont="1" applyFill="1" applyBorder="1" applyAlignment="1" applyProtection="1">
      <alignment horizontal="center" vertical="center" wrapText="1"/>
      <protection locked="0"/>
    </xf>
    <xf numFmtId="0" fontId="15" fillId="2" borderId="4" xfId="14" applyFont="1" applyFill="1" applyBorder="1" applyAlignment="1">
      <alignment horizontal="center" vertical="center" wrapText="1"/>
    </xf>
    <xf numFmtId="0" fontId="15" fillId="2" borderId="3" xfId="14" applyFont="1" applyFill="1" applyBorder="1" applyAlignment="1">
      <alignment horizontal="center" vertical="center" wrapText="1"/>
    </xf>
    <xf numFmtId="0" fontId="15" fillId="2" borderId="2" xfId="14" applyFont="1" applyFill="1" applyBorder="1" applyAlignment="1">
      <alignment horizontal="center" vertical="center" wrapText="1"/>
    </xf>
    <xf numFmtId="14" fontId="15" fillId="15" borderId="4" xfId="0" applyNumberFormat="1" applyFont="1" applyFill="1" applyBorder="1" applyAlignment="1">
      <alignment horizontal="center" vertical="center" wrapText="1"/>
    </xf>
    <xf numFmtId="14" fontId="15" fillId="15" borderId="3" xfId="0" applyNumberFormat="1" applyFont="1" applyFill="1" applyBorder="1" applyAlignment="1">
      <alignment horizontal="center" vertical="center" wrapText="1"/>
    </xf>
    <xf numFmtId="14" fontId="15" fillId="15" borderId="2" xfId="0" applyNumberFormat="1" applyFont="1" applyFill="1" applyBorder="1" applyAlignment="1">
      <alignment horizontal="center" vertical="center" wrapText="1"/>
    </xf>
    <xf numFmtId="168" fontId="15" fillId="0" borderId="1" xfId="17" applyNumberFormat="1" applyFont="1" applyFill="1" applyBorder="1" applyAlignment="1">
      <alignment horizontal="center" vertical="center" wrapText="1"/>
    </xf>
    <xf numFmtId="9" fontId="14" fillId="2" borderId="1" xfId="17" applyFont="1" applyFill="1" applyBorder="1" applyAlignment="1">
      <alignment horizontal="center" vertical="center"/>
    </xf>
    <xf numFmtId="0" fontId="15" fillId="3" borderId="1" xfId="14" applyFont="1" applyFill="1" applyBorder="1" applyAlignment="1" applyProtection="1">
      <alignment horizontal="center" vertical="center" wrapText="1"/>
      <protection locked="0"/>
    </xf>
    <xf numFmtId="0" fontId="15" fillId="2" borderId="1" xfId="14" applyFont="1" applyFill="1" applyBorder="1" applyAlignment="1" applyProtection="1">
      <alignment horizontal="center" vertical="center"/>
      <protection locked="0"/>
    </xf>
    <xf numFmtId="0" fontId="15" fillId="3" borderId="4" xfId="14" applyFont="1" applyFill="1" applyBorder="1" applyAlignment="1">
      <alignment horizontal="left" vertical="center" wrapText="1"/>
    </xf>
    <xf numFmtId="0" fontId="15" fillId="3" borderId="3" xfId="14" applyFont="1" applyFill="1" applyBorder="1" applyAlignment="1">
      <alignment horizontal="left" vertical="center" wrapText="1"/>
    </xf>
    <xf numFmtId="0" fontId="15" fillId="3" borderId="2" xfId="14" applyFont="1" applyFill="1" applyBorder="1" applyAlignment="1">
      <alignment horizontal="left" vertical="center" wrapText="1"/>
    </xf>
    <xf numFmtId="9" fontId="28" fillId="8" borderId="4" xfId="19" applyFont="1" applyFill="1" applyBorder="1" applyAlignment="1">
      <alignment horizontal="center" vertical="center" wrapText="1"/>
    </xf>
    <xf numFmtId="9" fontId="28" fillId="8" borderId="2" xfId="19" applyFont="1" applyFill="1" applyBorder="1" applyAlignment="1">
      <alignment horizontal="center" vertical="center" wrapText="1"/>
    </xf>
    <xf numFmtId="0" fontId="24" fillId="7" borderId="6" xfId="0" applyFont="1" applyFill="1" applyBorder="1" applyAlignment="1">
      <alignment horizontal="center"/>
    </xf>
    <xf numFmtId="0" fontId="24" fillId="7" borderId="0" xfId="0" applyFont="1" applyFill="1" applyBorder="1" applyAlignment="1">
      <alignment horizontal="center"/>
    </xf>
    <xf numFmtId="0" fontId="27" fillId="6" borderId="4"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2" xfId="0" applyFont="1" applyFill="1" applyBorder="1" applyAlignment="1">
      <alignment horizontal="center" vertical="center"/>
    </xf>
    <xf numFmtId="0" fontId="8" fillId="0" borderId="5" xfId="0" applyFont="1" applyBorder="1" applyAlignment="1">
      <alignment horizontal="justify" vertical="center" wrapText="1"/>
    </xf>
    <xf numFmtId="0" fontId="8" fillId="0" borderId="14" xfId="0" applyFont="1" applyBorder="1" applyAlignment="1">
      <alignment horizontal="justify" vertical="center" wrapText="1"/>
    </xf>
    <xf numFmtId="0" fontId="25" fillId="8" borderId="4" xfId="0" applyFont="1" applyFill="1" applyBorder="1" applyAlignment="1">
      <alignment horizontal="center" vertical="center" wrapText="1"/>
    </xf>
    <xf numFmtId="0" fontId="25" fillId="8" borderId="2" xfId="0" applyFont="1" applyFill="1" applyBorder="1" applyAlignment="1">
      <alignment horizontal="center" vertical="center" wrapText="1"/>
    </xf>
    <xf numFmtId="0" fontId="7" fillId="5" borderId="1" xfId="14" applyFont="1" applyFill="1" applyBorder="1" applyAlignment="1" applyProtection="1">
      <alignment horizontal="justify" vertical="center" wrapText="1"/>
      <protection locked="0"/>
    </xf>
    <xf numFmtId="0" fontId="11" fillId="2" borderId="1" xfId="14" applyFont="1" applyFill="1" applyBorder="1" applyAlignment="1" applyProtection="1">
      <alignment horizontal="center" vertical="center" wrapText="1"/>
      <protection locked="0"/>
    </xf>
    <xf numFmtId="0" fontId="7" fillId="5" borderId="1" xfId="14" applyFont="1" applyFill="1" applyBorder="1" applyAlignment="1" applyProtection="1">
      <alignment horizontal="left" vertical="center" wrapText="1"/>
      <protection locked="0"/>
    </xf>
    <xf numFmtId="0" fontId="7" fillId="5" borderId="1" xfId="14" applyFont="1" applyFill="1" applyBorder="1" applyAlignment="1">
      <alignment horizontal="justify" vertical="center"/>
    </xf>
    <xf numFmtId="0" fontId="9" fillId="4" borderId="1" xfId="14" applyFont="1" applyFill="1" applyBorder="1" applyAlignment="1">
      <alignment horizontal="center" vertical="center"/>
    </xf>
    <xf numFmtId="0" fontId="11" fillId="3" borderId="1" xfId="0" applyFont="1" applyFill="1" applyBorder="1" applyAlignment="1">
      <alignment horizontal="justify" vertical="center" wrapText="1"/>
    </xf>
    <xf numFmtId="0" fontId="6" fillId="3" borderId="1" xfId="0" applyFont="1" applyFill="1" applyBorder="1" applyAlignment="1">
      <alignment horizontal="center" vertical="center"/>
    </xf>
    <xf numFmtId="0" fontId="19" fillId="3" borderId="1" xfId="0" applyFont="1" applyFill="1" applyBorder="1" applyAlignment="1">
      <alignment horizontal="justify" vertical="center" wrapText="1"/>
    </xf>
    <xf numFmtId="0" fontId="7" fillId="5" borderId="1" xfId="14" applyFont="1" applyFill="1" applyBorder="1" applyAlignment="1">
      <alignment horizontal="justify" vertical="center" wrapText="1"/>
    </xf>
    <xf numFmtId="0" fontId="7" fillId="5" borderId="1" xfId="14" applyFont="1" applyFill="1" applyBorder="1" applyAlignment="1" applyProtection="1">
      <alignment horizontal="center" vertical="center" wrapText="1"/>
      <protection locked="0"/>
    </xf>
    <xf numFmtId="0" fontId="7" fillId="2" borderId="1" xfId="14" applyFont="1" applyFill="1" applyBorder="1" applyAlignment="1" applyProtection="1">
      <alignment horizontal="center" vertical="center" wrapText="1"/>
      <protection locked="0"/>
    </xf>
    <xf numFmtId="0" fontId="4" fillId="2" borderId="1" xfId="14" applyFont="1" applyFill="1" applyBorder="1" applyAlignment="1" applyProtection="1">
      <alignment horizontal="justify" vertical="center" wrapText="1"/>
      <protection locked="0"/>
    </xf>
    <xf numFmtId="14" fontId="15" fillId="0" borderId="1" xfId="14" applyNumberFormat="1" applyFont="1" applyFill="1" applyBorder="1" applyAlignment="1">
      <alignment horizontal="center" vertical="center" wrapText="1"/>
    </xf>
    <xf numFmtId="9" fontId="15" fillId="0" borderId="1" xfId="20" applyNumberFormat="1" applyFont="1" applyFill="1" applyBorder="1" applyAlignment="1">
      <alignment horizontal="center" vertical="center" wrapText="1"/>
    </xf>
    <xf numFmtId="5" fontId="20" fillId="0" borderId="1" xfId="20" applyNumberFormat="1" applyFont="1" applyFill="1" applyBorder="1" applyAlignment="1">
      <alignment horizontal="center" vertical="center" wrapText="1"/>
    </xf>
    <xf numFmtId="0" fontId="7" fillId="5" borderId="1" xfId="14" applyFont="1" applyFill="1" applyBorder="1" applyAlignment="1">
      <alignment horizontal="left" vertical="center" wrapText="1"/>
    </xf>
    <xf numFmtId="0" fontId="14" fillId="5" borderId="1" xfId="14" applyFont="1" applyFill="1" applyBorder="1" applyAlignment="1">
      <alignment horizontal="center" vertical="center" wrapText="1"/>
    </xf>
    <xf numFmtId="0" fontId="6" fillId="0" borderId="1" xfId="0" applyFont="1" applyBorder="1" applyAlignment="1" applyProtection="1">
      <alignment horizontal="center"/>
      <protection locked="0"/>
    </xf>
    <xf numFmtId="9" fontId="8" fillId="0" borderId="1" xfId="19"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justify" vertical="center" wrapText="1"/>
    </xf>
    <xf numFmtId="0" fontId="8" fillId="0" borderId="7" xfId="0" applyFont="1" applyBorder="1" applyAlignment="1" applyProtection="1">
      <alignment horizontal="center"/>
      <protection locked="0"/>
    </xf>
    <xf numFmtId="0" fontId="8" fillId="0" borderId="11" xfId="0" applyFont="1" applyBorder="1" applyAlignment="1" applyProtection="1">
      <alignment horizontal="center"/>
      <protection locked="0"/>
    </xf>
    <xf numFmtId="0" fontId="8" fillId="0" borderId="12" xfId="0" applyFont="1" applyBorder="1" applyAlignment="1" applyProtection="1">
      <alignment horizontal="center"/>
      <protection locked="0"/>
    </xf>
    <xf numFmtId="0" fontId="9" fillId="0" borderId="8"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25" fillId="3" borderId="8"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10" xfId="0" applyFont="1" applyFill="1" applyBorder="1" applyAlignment="1">
      <alignment horizontal="center" vertical="center"/>
    </xf>
    <xf numFmtId="0" fontId="3" fillId="0" borderId="22" xfId="25" applyFont="1" applyFill="1" applyBorder="1" applyAlignment="1">
      <alignment horizontal="center" vertical="center" wrapText="1"/>
    </xf>
    <xf numFmtId="0" fontId="3" fillId="0" borderId="25" xfId="25" applyFont="1" applyFill="1" applyBorder="1" applyAlignment="1">
      <alignment horizontal="center" vertical="center" wrapText="1"/>
    </xf>
    <xf numFmtId="0" fontId="3" fillId="0" borderId="23" xfId="25" applyFont="1" applyFill="1" applyBorder="1" applyAlignment="1">
      <alignment horizontal="center" vertical="center" wrapText="1"/>
    </xf>
    <xf numFmtId="49" fontId="49" fillId="12" borderId="34" xfId="25" applyNumberFormat="1" applyFont="1" applyFill="1" applyBorder="1" applyAlignment="1">
      <alignment horizontal="center" vertical="center" wrapText="1"/>
    </xf>
    <xf numFmtId="49" fontId="49" fillId="12" borderId="35" xfId="25" applyNumberFormat="1" applyFont="1" applyFill="1" applyBorder="1" applyAlignment="1">
      <alignment horizontal="center" vertical="center" wrapText="1"/>
    </xf>
    <xf numFmtId="0" fontId="3" fillId="0" borderId="1" xfId="25" applyFont="1" applyBorder="1" applyAlignment="1">
      <alignment horizontal="center" vertical="center" wrapText="1"/>
    </xf>
    <xf numFmtId="3" fontId="3" fillId="11" borderId="2" xfId="24" applyNumberFormat="1" applyFont="1" applyFill="1" applyBorder="1" applyAlignment="1">
      <alignment horizontal="center" vertical="center"/>
    </xf>
    <xf numFmtId="3" fontId="3" fillId="11" borderId="1" xfId="24" applyNumberFormat="1" applyFont="1" applyFill="1" applyBorder="1" applyAlignment="1">
      <alignment horizontal="center" vertical="center"/>
    </xf>
    <xf numFmtId="0" fontId="3" fillId="11" borderId="1" xfId="23" applyFont="1" applyFill="1" applyBorder="1" applyAlignment="1">
      <alignment horizontal="center" vertical="center"/>
    </xf>
    <xf numFmtId="49" fontId="47" fillId="12" borderId="7" xfId="25" applyNumberFormat="1" applyFont="1" applyFill="1" applyBorder="1" applyAlignment="1">
      <alignment horizontal="center" vertical="center" wrapText="1"/>
    </xf>
    <xf numFmtId="49" fontId="47" fillId="12" borderId="29" xfId="25" applyNumberFormat="1" applyFont="1" applyFill="1" applyBorder="1" applyAlignment="1">
      <alignment horizontal="center" vertical="center" wrapText="1"/>
    </xf>
    <xf numFmtId="0" fontId="3" fillId="0" borderId="18" xfId="25" applyFont="1" applyBorder="1" applyAlignment="1">
      <alignment horizontal="center" vertical="center" wrapText="1"/>
    </xf>
    <xf numFmtId="0" fontId="3" fillId="0" borderId="33" xfId="25" applyFont="1" applyBorder="1" applyAlignment="1">
      <alignment horizontal="center" vertical="center" wrapText="1"/>
    </xf>
    <xf numFmtId="0" fontId="3" fillId="0" borderId="19" xfId="25" applyFont="1" applyBorder="1" applyAlignment="1">
      <alignment horizontal="center" vertical="center" wrapText="1"/>
    </xf>
  </cellXfs>
  <cellStyles count="26">
    <cellStyle name="Coma 2" xfId="1"/>
    <cellStyle name="Millares" xfId="20" builtinId="3"/>
    <cellStyle name="Millares [0]" xfId="22" builtinId="6"/>
    <cellStyle name="Millares 2" xfId="3"/>
    <cellStyle name="Millares 2 3 2" xfId="4"/>
    <cellStyle name="Millares 3" xfId="5"/>
    <cellStyle name="Millares 4" xfId="2"/>
    <cellStyle name="Moneda 2" xfId="7"/>
    <cellStyle name="Moneda 2 2" xfId="8"/>
    <cellStyle name="Moneda 3" xfId="9"/>
    <cellStyle name="Moneda 4" xfId="10"/>
    <cellStyle name="Moneda 5" xfId="6"/>
    <cellStyle name="Normal" xfId="0" builtinId="0"/>
    <cellStyle name="Normal 2" xfId="11"/>
    <cellStyle name="Normal 2 2" xfId="12"/>
    <cellStyle name="Normal 3" xfId="13"/>
    <cellStyle name="Normal 3 2" xfId="23"/>
    <cellStyle name="Normal 4" xfId="14"/>
    <cellStyle name="Normal 5" xfId="21"/>
    <cellStyle name="Normal 8" xfId="25"/>
    <cellStyle name="Normal_573_2009_ Actualizado 22_12_2009" xfId="24"/>
    <cellStyle name="Porcentaje" xfId="19" builtinId="5"/>
    <cellStyle name="Porcentaje 2" xfId="16"/>
    <cellStyle name="Porcentaje 3" xfId="15"/>
    <cellStyle name="Porcentual 2" xfId="17"/>
    <cellStyle name="Porcentual 2 2"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'1_Recaudo Alcanzado'!$D$29</c:f>
              <c:strCache>
                <c:ptCount val="1"/>
                <c:pt idx="0">
                  <c:v>Numerador Acumulado (Variable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'1_Recaudo Alcanzado'!$B$30:$B$41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'1_Recaudo Alcanzado'!$D$30:$D$41</c:f>
              <c:numCache>
                <c:formatCode>#,##0</c:formatCode>
                <c:ptCount val="12"/>
                <c:pt idx="0">
                  <c:v>18289840882</c:v>
                </c:pt>
                <c:pt idx="1">
                  <c:v>35340773657</c:v>
                </c:pt>
                <c:pt idx="2">
                  <c:v>50075871473</c:v>
                </c:pt>
                <c:pt idx="3">
                  <c:v>50075871473</c:v>
                </c:pt>
                <c:pt idx="4">
                  <c:v>50075871473</c:v>
                </c:pt>
                <c:pt idx="5">
                  <c:v>50075871473</c:v>
                </c:pt>
                <c:pt idx="6">
                  <c:v>50075871473</c:v>
                </c:pt>
                <c:pt idx="7">
                  <c:v>50075871473</c:v>
                </c:pt>
                <c:pt idx="8">
                  <c:v>50075871473</c:v>
                </c:pt>
                <c:pt idx="9">
                  <c:v>50075871473</c:v>
                </c:pt>
                <c:pt idx="10">
                  <c:v>50075871473</c:v>
                </c:pt>
                <c:pt idx="11">
                  <c:v>50075871473</c:v>
                </c:pt>
              </c:numCache>
            </c:numRef>
          </c:val>
          <c:smooth val="0"/>
          <c:extLst>
            <c:ext xmlns:c16="http://schemas.microsoft.com/office/drawing/2014/chart" uri="{C3380CC4-5D6E-409C-BE32-E72D297353CC}">
              <c16:uniqueId val="{00000000-BE5C-4230-8E21-7E3969B44E8C}"/>
            </c:ext>
          </c:extLst>
        </c:ser>
        <c:ser>
          <c:idx val="1"/>
          <c:order val="1"/>
          <c:tx>
            <c:strRef>
              <c:f>'1_Recaudo Alcanzado'!$F$29</c:f>
              <c:strCache>
                <c:ptCount val="1"/>
                <c:pt idx="0">
                  <c:v>Denominador Acumulado (Variable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'1_Recaudo Alcanzado'!$B$30:$B$41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'1_Recaudo Alcanzado'!$F$30:$F$41</c:f>
              <c:numCache>
                <c:formatCode>#,##0</c:formatCode>
                <c:ptCount val="12"/>
                <c:pt idx="0">
                  <c:v>157845000000</c:v>
                </c:pt>
              </c:numCache>
            </c:numRef>
          </c:val>
          <c:smooth val="0"/>
          <c:extLst>
            <c:ext xmlns:c16="http://schemas.microsoft.com/office/drawing/2014/chart" uri="{C3380CC4-5D6E-409C-BE32-E72D297353CC}">
              <c16:uniqueId val="{00000001-BE5C-4230-8E21-7E3969B44E8C}"/>
            </c:ext>
          </c:extLst>
        </c:ser>
        <c:dLbls>
          <c:showLegendKey val="0"/>
          <c:showVal val="0"/>
          <c:showCatName val="0"/>
          <c:showSerName val="0"/>
          <c:showPercent val="0"/>
          <c:showBubbleSize val="0"/>
        </c:dLbls>
        <c:marker val="1"/>
        <c:smooth val="0"/>
        <c:axId val="1403529887"/>
        <c:axId val="1403533215"/>
      </c:lineChart>
      <c:catAx>
        <c:axId val="14035298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03533215"/>
        <c:crosses val="autoZero"/>
        <c:auto val="1"/>
        <c:lblAlgn val="ctr"/>
        <c:lblOffset val="100"/>
        <c:noMultiLvlLbl val="0"/>
      </c:catAx>
      <c:valAx>
        <c:axId val="140353321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0352988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'2_MIPG'!$D$29</c:f>
              <c:strCache>
                <c:ptCount val="1"/>
                <c:pt idx="0">
                  <c:v>Numerador Acumulado (Variable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'2_MIPG'!$B$30:$B$41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'2_MIPG'!$D$30:$D$41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18E9-4C85-9A1B-C2F890173144}"/>
            </c:ext>
          </c:extLst>
        </c:ser>
        <c:ser>
          <c:idx val="1"/>
          <c:order val="1"/>
          <c:tx>
            <c:strRef>
              <c:f>'2_MIPG'!$F$29</c:f>
              <c:strCache>
                <c:ptCount val="1"/>
                <c:pt idx="0">
                  <c:v>Denominador Acumulado (Variable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'2_MIPG'!$B$30:$B$41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'2_MIPG'!$F$30:$F$41</c:f>
              <c:numCache>
                <c:formatCode>0%</c:formatCode>
                <c:ptCount val="12"/>
                <c:pt idx="0">
                  <c:v>0</c:v>
                </c:pt>
                <c:pt idx="1">
                  <c:v>0</c:v>
                </c:pt>
                <c:pt idx="2">
                  <c:v>0</c:v>
                </c:pt>
                <c:pt idx="3">
                  <c:v>0</c:v>
                </c:pt>
                <c:pt idx="4">
                  <c:v>0</c:v>
                </c:pt>
                <c:pt idx="5">
                  <c:v>0</c:v>
                </c:pt>
                <c:pt idx="6">
                  <c:v>0</c:v>
                </c:pt>
                <c:pt idx="7">
                  <c:v>0</c:v>
                </c:pt>
                <c:pt idx="8">
                  <c:v>0</c:v>
                </c:pt>
                <c:pt idx="9">
                  <c:v>0</c:v>
                </c:pt>
                <c:pt idx="10">
                  <c:v>0</c:v>
                </c:pt>
                <c:pt idx="11">
                  <c:v>1</c:v>
                </c:pt>
              </c:numCache>
            </c:numRef>
          </c:val>
          <c:smooth val="0"/>
          <c:extLst>
            <c:ext xmlns:c16="http://schemas.microsoft.com/office/drawing/2014/chart" uri="{C3380CC4-5D6E-409C-BE32-E72D297353CC}">
              <c16:uniqueId val="{00000001-18E9-4C85-9A1B-C2F890173144}"/>
            </c:ext>
          </c:extLst>
        </c:ser>
        <c:dLbls>
          <c:showLegendKey val="0"/>
          <c:showVal val="0"/>
          <c:showCatName val="0"/>
          <c:showSerName val="0"/>
          <c:showPercent val="0"/>
          <c:showBubbleSize val="0"/>
        </c:dLbls>
        <c:marker val="1"/>
        <c:smooth val="0"/>
        <c:axId val="1353086767"/>
        <c:axId val="1353089679"/>
      </c:lineChart>
      <c:catAx>
        <c:axId val="13530867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53089679"/>
        <c:crosses val="autoZero"/>
        <c:auto val="1"/>
        <c:lblAlgn val="ctr"/>
        <c:lblOffset val="100"/>
        <c:noMultiLvlLbl val="0"/>
      </c:catAx>
      <c:valAx>
        <c:axId val="135308967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530867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'3_PAAC'!$D$29</c:f>
              <c:strCache>
                <c:ptCount val="1"/>
                <c:pt idx="0">
                  <c:v>Numerador Acumulado (Variable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'3_PAAC'!$B$30:$B$41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'3_PAAC'!$D$30:$D$41</c:f>
              <c:numCache>
                <c:formatCode>#,##0</c:formatCode>
                <c:ptCount val="12"/>
                <c:pt idx="0">
                  <c:v>0</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0-ED2A-430E-B723-4B54367B9608}"/>
            </c:ext>
          </c:extLst>
        </c:ser>
        <c:ser>
          <c:idx val="1"/>
          <c:order val="1"/>
          <c:tx>
            <c:strRef>
              <c:f>'3_PAAC'!$F$29</c:f>
              <c:strCache>
                <c:ptCount val="1"/>
                <c:pt idx="0">
                  <c:v>Denominador Acumulado (Variable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'3_PAAC'!$B$30:$B$41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'3_PAAC'!$F$30:$F$41</c:f>
              <c:numCache>
                <c:formatCode>#,##0</c:formatCode>
                <c:ptCount val="12"/>
                <c:pt idx="0">
                  <c:v>0</c:v>
                </c:pt>
                <c:pt idx="1">
                  <c:v>1</c:v>
                </c:pt>
                <c:pt idx="2">
                  <c:v>1</c:v>
                </c:pt>
                <c:pt idx="3">
                  <c:v>1</c:v>
                </c:pt>
                <c:pt idx="4">
                  <c:v>1</c:v>
                </c:pt>
                <c:pt idx="5">
                  <c:v>2</c:v>
                </c:pt>
                <c:pt idx="6">
                  <c:v>2</c:v>
                </c:pt>
                <c:pt idx="7">
                  <c:v>2</c:v>
                </c:pt>
                <c:pt idx="8">
                  <c:v>2</c:v>
                </c:pt>
                <c:pt idx="9">
                  <c:v>2</c:v>
                </c:pt>
                <c:pt idx="10">
                  <c:v>3</c:v>
                </c:pt>
                <c:pt idx="11">
                  <c:v>5</c:v>
                </c:pt>
              </c:numCache>
            </c:numRef>
          </c:val>
          <c:smooth val="0"/>
          <c:extLst>
            <c:ext xmlns:c16="http://schemas.microsoft.com/office/drawing/2014/chart" uri="{C3380CC4-5D6E-409C-BE32-E72D297353CC}">
              <c16:uniqueId val="{00000001-ED2A-430E-B723-4B54367B9608}"/>
            </c:ext>
          </c:extLst>
        </c:ser>
        <c:dLbls>
          <c:showLegendKey val="0"/>
          <c:showVal val="0"/>
          <c:showCatName val="0"/>
          <c:showSerName val="0"/>
          <c:showPercent val="0"/>
          <c:showBubbleSize val="0"/>
        </c:dLbls>
        <c:marker val="1"/>
        <c:smooth val="0"/>
        <c:axId val="1685160767"/>
        <c:axId val="1685163263"/>
      </c:lineChart>
      <c:catAx>
        <c:axId val="16851607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85163263"/>
        <c:crosses val="autoZero"/>
        <c:auto val="1"/>
        <c:lblAlgn val="ctr"/>
        <c:lblOffset val="100"/>
        <c:noMultiLvlLbl val="0"/>
      </c:catAx>
      <c:valAx>
        <c:axId val="168516326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851607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157278</xdr:colOff>
      <xdr:row>0</xdr:row>
      <xdr:rowOff>231321</xdr:rowOff>
    </xdr:from>
    <xdr:to>
      <xdr:col>1</xdr:col>
      <xdr:colOff>1262743</xdr:colOff>
      <xdr:row>3</xdr:row>
      <xdr:rowOff>108856</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278" y="231321"/>
          <a:ext cx="1715065" cy="1439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304800</xdr:colOff>
      <xdr:row>1</xdr:row>
      <xdr:rowOff>104775</xdr:rowOff>
    </xdr:from>
    <xdr:to>
      <xdr:col>2</xdr:col>
      <xdr:colOff>424656</xdr:colOff>
      <xdr:row>4</xdr:row>
      <xdr:rowOff>114300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9608" t="7639" r="18504" b="10522"/>
        <a:stretch>
          <a:fillRect/>
        </a:stretch>
      </xdr:blipFill>
      <xdr:spPr bwMode="auto">
        <a:xfrm>
          <a:off x="428625" y="247650"/>
          <a:ext cx="691356"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305898</xdr:colOff>
      <xdr:row>1</xdr:row>
      <xdr:rowOff>75103</xdr:rowOff>
    </xdr:from>
    <xdr:to>
      <xdr:col>1</xdr:col>
      <xdr:colOff>1295033</xdr:colOff>
      <xdr:row>4</xdr:row>
      <xdr:rowOff>261939</xdr:rowOff>
    </xdr:to>
    <xdr:pic>
      <xdr:nvPicPr>
        <xdr:cNvPr id="6"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377336" y="146541"/>
          <a:ext cx="989135" cy="12583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428624</xdr:colOff>
      <xdr:row>43</xdr:row>
      <xdr:rowOff>319087</xdr:rowOff>
    </xdr:from>
    <xdr:to>
      <xdr:col>7</xdr:col>
      <xdr:colOff>547687</xdr:colOff>
      <xdr:row>47</xdr:row>
      <xdr:rowOff>490537</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426245</xdr:colOff>
      <xdr:row>1</xdr:row>
      <xdr:rowOff>95249</xdr:rowOff>
    </xdr:from>
    <xdr:to>
      <xdr:col>1</xdr:col>
      <xdr:colOff>1401211</xdr:colOff>
      <xdr:row>4</xdr:row>
      <xdr:rowOff>83344</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9589" y="297655"/>
          <a:ext cx="974966" cy="738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329710</xdr:colOff>
      <xdr:row>1</xdr:row>
      <xdr:rowOff>51290</xdr:rowOff>
    </xdr:from>
    <xdr:to>
      <xdr:col>1</xdr:col>
      <xdr:colOff>1318845</xdr:colOff>
      <xdr:row>4</xdr:row>
      <xdr:rowOff>238126</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396385" y="127490"/>
          <a:ext cx="989135" cy="1263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720328</xdr:colOff>
      <xdr:row>43</xdr:row>
      <xdr:rowOff>166688</xdr:rowOff>
    </xdr:from>
    <xdr:to>
      <xdr:col>7</xdr:col>
      <xdr:colOff>190499</xdr:colOff>
      <xdr:row>47</xdr:row>
      <xdr:rowOff>395288</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378619</xdr:colOff>
      <xdr:row>1</xdr:row>
      <xdr:rowOff>28575</xdr:rowOff>
    </xdr:from>
    <xdr:to>
      <xdr:col>1</xdr:col>
      <xdr:colOff>1378744</xdr:colOff>
      <xdr:row>4</xdr:row>
      <xdr:rowOff>171450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963" y="219075"/>
          <a:ext cx="1000125" cy="892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329711</xdr:colOff>
      <xdr:row>1</xdr:row>
      <xdr:rowOff>93236</xdr:rowOff>
    </xdr:from>
    <xdr:to>
      <xdr:col>1</xdr:col>
      <xdr:colOff>1285875</xdr:colOff>
      <xdr:row>4</xdr:row>
      <xdr:rowOff>238126</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401149" y="164674"/>
          <a:ext cx="956164" cy="12164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726282</xdr:colOff>
      <xdr:row>43</xdr:row>
      <xdr:rowOff>104776</xdr:rowOff>
    </xdr:from>
    <xdr:to>
      <xdr:col>6</xdr:col>
      <xdr:colOff>1190626</xdr:colOff>
      <xdr:row>47</xdr:row>
      <xdr:rowOff>452437</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464343</xdr:colOff>
      <xdr:row>1</xdr:row>
      <xdr:rowOff>107666</xdr:rowOff>
    </xdr:from>
    <xdr:to>
      <xdr:col>1</xdr:col>
      <xdr:colOff>1402556</xdr:colOff>
      <xdr:row>4</xdr:row>
      <xdr:rowOff>130969</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687" y="310072"/>
          <a:ext cx="938213" cy="773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0</xdr:col>
      <xdr:colOff>38100</xdr:colOff>
      <xdr:row>17</xdr:row>
      <xdr:rowOff>9525</xdr:rowOff>
    </xdr:to>
    <xdr:pic>
      <xdr:nvPicPr>
        <xdr:cNvPr id="2" name="1 Imagen" descr="http://intranetsdm.movilidadbogota.gov.co:7778/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3" name="1 Imagen" descr="http://intranetsdm.movilidadbogota.gov.co:7778/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MERICA.MONGE\Configuraci&#243;n%20local\Archivos%20temporales%20de%20Internet\Content.IE5\AQWHVXVJ\Documents%20and%20Settings\Andre\My%20Documents\Downloads\Territorializacion\Formatos%20de%20Territorializacion%20a%2031_12_2009\285_V2.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MAPA DE RIESGOS "/>
      <sheetName val="MATRIZ CALIFICACIÓN"/>
      <sheetName val="CALIFICACIÓN DEL RIESGO"/>
      <sheetName val="OPCIONES DE MANEJO DEL RIESGO"/>
      <sheetName val="DETERMINACIÓN DEL IMPACTO"/>
      <sheetName val="CONTROLES DE LOS RIESGOS "/>
      <sheetName val="Hoja1"/>
      <sheetName val="CONTROL DE CAMBIOS"/>
      <sheetName val="DEFINICIÓN RIESGOS CORRUPCIÓN"/>
      <sheetName val="DETERMINACIÓN DE LA PROBABILIDA"/>
      <sheetName val="EVALUACIÓN DE LOS CONTROLES  "/>
      <sheetName val="PAA-CONSOL-SDM-2017"/>
      <sheetName val="SECOP"/>
      <sheetName val="Plantilla SECOP"/>
      <sheetName val="MOV. 9 DE MARZO"/>
      <sheetName val="Hoja4"/>
      <sheetName val="MENU"/>
      <sheetName val="INSTRUCCIONES"/>
      <sheetName val="INF. GRAL Y COMP. LABOR."/>
      <sheetName val="PORTAFOLIO DE EVIDENCIAS FC"/>
      <sheetName val="fijacion de compromisos"/>
      <sheetName val="F. GENERAL"/>
      <sheetName val="F. COMPORTAMENTAL"/>
      <sheetName val="Hoja2"/>
      <sheetName val="SEGUIMIENTOCOMPRLAB"/>
      <sheetName val="F. DE EVIDENCIAS"/>
      <sheetName val="PORTAFOLIO DE EVIDENCIAS SG"/>
      <sheetName val="F3. SEGUIMIENTO A LA EDL"/>
      <sheetName val="F. PLAN DE MEJORAMIENTO"/>
      <sheetName val="F. EVA.  ÁREAS O DEPENDENCIAS"/>
      <sheetName val="F. EVA ÁREAS O DEP, CACI"/>
      <sheetName val="F. REPORTES DE EVALAUCIÓN"/>
      <sheetName val="Hoja3"/>
      <sheetName val="F6. COMPORTAMENTAL"/>
      <sheetName val="F7. EIGPD"/>
      <sheetName val="COMPORTAMENTAL"/>
      <sheetName val="ANEXO 1 - EV. PARCIAL EVENTUAL"/>
      <sheetName val="ANEXO 2 - EV. EXTRAORDINARIA"/>
      <sheetName val="calificación"/>
      <sheetName val="COMPETENCIAS COMPORTAMENTALES"/>
      <sheetName val="compor asesor"/>
      <sheetName val="compor prof"/>
      <sheetName val="compor tecnico"/>
      <sheetName val="compor asistencial"/>
      <sheetName val="Hoja7"/>
      <sheetName val="Hoja5"/>
      <sheetName val="F. EVENTUAL"/>
      <sheetName val="Hoja9"/>
      <sheetName val="F. EVA DEPENDENCIAS"/>
      <sheetName val="F. REPORTES DE EVALAUCIÓN (2)"/>
      <sheetName val="FORMATOS EDL  EVENTUAL"/>
      <sheetName val="F. EXTRAOORDINARIA"/>
      <sheetName val="DATOS"/>
      <sheetName val="INDICE"/>
      <sheetName val="F1. INF. GENERAL"/>
      <sheetName val="F2. COMP. LAB Y COM COMPOR"/>
      <sheetName val="F3. EVIDENCIAS"/>
      <sheetName val="F4. CALF. COM. COMPORT."/>
      <sheetName val="F5. EVA. ÁREAS O DEPENDENCIAS."/>
      <sheetName val="F6. REPOR CLF PRD ANUAL U ORD"/>
      <sheetName val="F7. PLAN DE MEJORAMIENTO"/>
      <sheetName val="F8. EVA. EVENTUAL (1)"/>
      <sheetName val="F8. EVA. EVENTUAL (2)"/>
      <sheetName val="F9. EV. EXTRAORDINARIA"/>
      <sheetName val="F10. EVA. INFERIOR A 1 AÑO"/>
      <sheetName val="F11. EVA P. PRUEBA"/>
      <sheetName val="FORMATO CON EJEMPLO DE EVENTUAL"/>
      <sheetName val="F8. EVA. EVENTUAL (Semestre 1)"/>
      <sheetName val="F8. EVA. EVENTUAL (Semestre 2)"/>
      <sheetName val="Formatos_EDL-2017"/>
      <sheetName val="F6. REPOR CLF PRD ANUAL U ORD."/>
      <sheetName val="F8. EVA. EVENTUAL"/>
      <sheetName val="EJECUCION BH"/>
      <sheetName val="EJECUCION BMT"/>
      <sheetName val="TOTAL"/>
      <sheetName val="PASIVOS "/>
      <sheetName val="RESERVAS"/>
      <sheetName val="RESERVAS 2-1-2017"/>
      <sheetName val="Conceptos UNIDAD1"/>
      <sheetName val="Conceptos UNIDAD2"/>
      <sheetName val="PAA -FUNCTO 2017"/>
      <sheetName val="Plantilla SECOP 11"/>
      <sheetName val="Publi WEB "/>
      <sheetName val="Plantilla SECOP II Agrupa"/>
      <sheetName val="PAA-CONSOL-SDM 100%-2017"/>
      <sheetName val="Predis"/>
      <sheetName val="Metas JULIO"/>
      <sheetName val="Multi-proceso"/>
      <sheetName val="PAA-Pendientes"/>
      <sheetName val="MODAL CONTRA"/>
      <sheetName val="Metas Vigencia 2017"/>
      <sheetName val="Puntos Inv 2017"/>
      <sheetName val="GRAF TEN"/>
      <sheetName val="PERSONAL "/>
      <sheetName val="Conceptos SDH 25 Ago 2017"/>
      <sheetName val="PERSONAL GRUPOS"/>
      <sheetName val="COD PI CORP"/>
      <sheetName val="Codigos PI POLI"/>
      <sheetName val="HOJA INFORMACION"/>
      <sheetName val="Resumen"/>
      <sheetName val="CONSOLIDADO PAA V12018"/>
      <sheetName val="PAA POLITICA 2018 V1"/>
      <sheetName val="PAA SERVICIOS V2"/>
      <sheetName val="PERSONAL 2018"/>
      <sheetName val="PERSONAL 2017-2018"/>
      <sheetName val="PUNTOS INVER 2015"/>
      <sheetName val="GRUPOS PERSONAL"/>
      <sheetName val="MODALIDAD CONTRATAR"/>
      <sheetName val="FUENTES Y CONCEPTOS"/>
      <sheetName val="21-10-2016"/>
      <sheetName val="28-10-2016"/>
      <sheetName val="Hoja6"/>
      <sheetName val="PAA INVERSION CONSOLID"/>
      <sheetName val="PUNTOS 2016"/>
      <sheetName val="Metas 2DO SEMESTRE 2016"/>
      <sheetName val="PPTO"/>
      <sheetName val="CDP"/>
      <sheetName val="DATOS SECOP II"/>
      <sheetName val="Metas Septiembre"/>
      <sheetName val="PERSONAL 2017"/>
      <sheetName val="PUNTOS INVERSIÓN 2017"/>
      <sheetName val="MULTIPROCESOS"/>
      <sheetName val="CONTEO PERSONAL"/>
      <sheetName val="DEPENDENCIA"/>
      <sheetName val="PRIMER TALLER"/>
      <sheetName val="Nomenclatura 2012"/>
      <sheetName val="PLANTA ACTUAL"/>
      <sheetName val="BD Planta actual"/>
      <sheetName val="Listas"/>
      <sheetName val="Menu Principal"/>
      <sheetName val="FORMATO 1"/>
      <sheetName val="Análisis de Amenazas-2"/>
      <sheetName val="Amenazas"/>
      <sheetName val="Nivel del Riesgo-2"/>
      <sheetName val="Cuadros-2"/>
      <sheetName val="Vulnerabilidad"/>
      <sheetName val="Nivel del Riesgo"/>
      <sheetName val="FORMATO 3"/>
      <sheetName val="FORMATO 4"/>
      <sheetName val="GRANDES"/>
      <sheetName val="JARDINES"/>
      <sheetName val="PEQUEÑAS"/>
      <sheetName val="FORMATO 5"/>
      <sheetName val="FORMATO 6"/>
      <sheetName val="FORMATO 7"/>
      <sheetName val="FORMATO 8"/>
      <sheetName val="FORMATO 9"/>
      <sheetName val="FORMATO 10"/>
      <sheetName val="FORMATO 11"/>
      <sheetName val="FORMATO 12"/>
      <sheetName val="Parametros"/>
      <sheetName val="Sedes"/>
      <sheetName val="Planes de Emergencia Generados"/>
      <sheetName val="Esquema Sede Grande"/>
      <sheetName val="Esquema Sede Pequeña"/>
      <sheetName val="Esquema Sedes Enlace o Comedor"/>
      <sheetName val="Información General"/>
      <sheetName val="Análisis de Amenazas"/>
      <sheetName val="Análisis de Vulnerabilidad"/>
      <sheetName val="Plan Acción Analisis de Riesgos"/>
      <sheetName val="Historico"/>
      <sheetName val="Recursos Para Emergencias"/>
      <sheetName val="Directorio Telefonico Grandes"/>
      <sheetName val="Directorio Telefonico Pequeñas"/>
      <sheetName val="Directorio Telefonico Jardines"/>
      <sheetName val="Preparación Simulacro"/>
      <sheetName val="Evaluación Simulacro"/>
      <sheetName val="Plan de Acción Grandes"/>
      <sheetName val="Plan de Acción Jardines"/>
      <sheetName val="Plan de Acción Pequeñas"/>
      <sheetName val="PONS"/>
      <sheetName val="PE Enlaces"/>
      <sheetName val="Plan Emergencias Vehiculos"/>
      <sheetName val="Plan de Contingencia"/>
      <sheetName val="Plan de Parques G"/>
      <sheetName val="Plan Parques J"/>
      <sheetName val="Plan de Piscinas"/>
      <sheetName val="Brigadistas 2014"/>
      <sheetName val="Reporte de Emergencias"/>
      <sheetName val="Plan de emergencia Calle 220 ma"/>
      <sheetName val="CONTRATISTAS"/>
      <sheetName val="SECRETARIA HABITAT"/>
      <sheetName val="UAESP"/>
      <sheetName val="IDU"/>
      <sheetName val="SECRETARIA MOVILIDAD"/>
      <sheetName val="TRANSMILENIO"/>
      <sheetName val="UNID MANT VIAL"/>
      <sheetName val="CANAL KAPITAL"/>
      <sheetName val="FUND G.A.A."/>
      <sheetName val="IDPC"/>
      <sheetName val="IDRD"/>
      <sheetName val="ORQUESTA"/>
      <sheetName val="SECRET CULTURA"/>
      <sheetName val="HOSP ENGATIVA"/>
      <sheetName val="HOSP MEISSEN"/>
      <sheetName val="HOSP NAZARETH"/>
      <sheetName val="HOSP PABLO VI BOSA"/>
      <sheetName val="HOSP RAFAEL U.U."/>
      <sheetName val="HOSP SAN BLAS"/>
      <sheetName val="HOSP SAN CRISTOBAL"/>
      <sheetName val="HOSP SANTA CLARA"/>
      <sheetName val="HOSP SUBA"/>
      <sheetName val="HOSP SIMON BOLIVAR"/>
      <sheetName val="HOSP TUNJUELITO"/>
      <sheetName val="HOSP TUNAL"/>
      <sheetName val="HOSP VISTA HERMOSA"/>
      <sheetName val="HOSP CENTRO ORIENTE"/>
      <sheetName val="SECRET DESARROLLO"/>
      <sheetName val="INSTIT TURISMO"/>
      <sheetName val="I.P.E.S."/>
      <sheetName val="DASCD"/>
      <sheetName val="BOMBREROS"/>
      <sheetName val="DADEP"/>
      <sheetName val="IDEPAC"/>
      <sheetName val="SECRETARIA DE GOBIERNO"/>
      <sheetName val="CATASTRO"/>
      <sheetName val="FONCEP"/>
      <sheetName val="LOTERIA DE BOGOTA"/>
      <sheetName val="SECRETARIA GENERAL"/>
      <sheetName val="FONDO DE VIGILANCIA"/>
      <sheetName val="HACIENDA"/>
      <sheetName val="UNIDISTRITAL"/>
      <sheetName val="SECRETARIA SALUD"/>
      <sheetName val="SECRETARIA AMBIENTE"/>
      <sheetName val="METROVIVIENDA"/>
      <sheetName val="IDIPROM -FALTA"/>
      <sheetName val="SECRETARIA DE MOVILIDAD"/>
      <sheetName val="SECRETARIA DE EDUCACION"/>
      <sheetName val="I.D.R.D "/>
      <sheetName val="SCRD"/>
      <sheetName val="HOSPITAL LA VICTORIA NO REPORTO"/>
      <sheetName val="HOSPITAL SIMON BOLIVAR"/>
      <sheetName val="HOSPITAL SUBA"/>
      <sheetName val="VISTA HERMOSA"/>
      <sheetName val="HOSPITAL SAN CRITOBAL"/>
      <sheetName val="HOSPITAL BOSA"/>
      <sheetName val="HOSPITAL RAFEL URIBE"/>
      <sheetName val="HOSPITAL NAZARETH"/>
      <sheetName val="HOSPITAL CHAPINERO"/>
      <sheetName val="HOSPITAL CENTRO ORIENTE"/>
      <sheetName val="HOSPITAL SANTA CLARA"/>
      <sheetName val="HOSPITAL PABLO VI"/>
      <sheetName val="INTEGRACION SOCIAL"/>
      <sheetName val="UNIDAD DE MANTENIEMIENTO VIAL"/>
      <sheetName val="IPES"/>
      <sheetName val="U.A.E.S.P"/>
      <sheetName val="EMPRESA DE RENOVACION URBANA"/>
      <sheetName val="CAJA DE VIVIENDA POPULAR"/>
      <sheetName val="SECRETARIA DEL HABITAT"/>
      <sheetName val="I.D.U"/>
      <sheetName val="JARDIN BOTANICO"/>
      <sheetName val="CANAL CAPITAL"/>
      <sheetName val="FUNDACION GILBERTO ALZATE AVEND"/>
      <sheetName val="INSTITUTO DISTRITAL DE TURISMO"/>
      <sheetName val="PATRIMONIO CULTURAL"/>
      <sheetName val="IDEP"/>
      <sheetName val="ORQUESTA FILARMONICA DE BOGOTA"/>
      <sheetName val="DESAROLLO ECONOMICO"/>
      <sheetName val="PERSONERIA"/>
      <sheetName val="CONTRALORIA"/>
      <sheetName val="VEEDURIA"/>
      <sheetName val="Numero de Contratos"/>
      <sheetName val="Valor Contratos"/>
      <sheetName val="datos graficas"/>
      <sheetName val="Tabla dinamica"/>
      <sheetName val="CONTRATOS-2010"/>
      <sheetName val="ADICIONES"/>
      <sheetName val="BASE DE DATOS"/>
      <sheetName val="Numero_de_Contratos"/>
      <sheetName val="Valor_Contratos"/>
      <sheetName val="datos_graficas"/>
      <sheetName val="Tabla_dinamica"/>
      <sheetName val="BASE_DE_DATOS"/>
      <sheetName val="Numero_de_Contratos1"/>
      <sheetName val="Valor_Contratos1"/>
      <sheetName val="datos_graficas1"/>
      <sheetName val="Tabla_dinamica1"/>
      <sheetName val="BASE_DE_DATOS1"/>
      <sheetName val="Numero_de_Contratos3"/>
      <sheetName val="Valor_Contratos3"/>
      <sheetName val="datos_graficas3"/>
      <sheetName val="Tabla_dinamica3"/>
      <sheetName val="BASE_DE_DATOS3"/>
      <sheetName val="Numero_de_Contratos2"/>
      <sheetName val="Valor_Contratos2"/>
      <sheetName val="datos_graficas2"/>
      <sheetName val="Tabla_dinamica2"/>
      <sheetName val="BASE_DE_DATOS2"/>
      <sheetName val="Numero_de_Contratos4"/>
      <sheetName val="Valor_Contratos4"/>
      <sheetName val="datos_graficas4"/>
      <sheetName val="Tabla_dinamica4"/>
      <sheetName val="BASE_DE_DATOS4"/>
      <sheetName val="CONVEVENIOS "/>
      <sheetName val="CONTRATOS-2009"/>
      <sheetName val="Concejal2008"/>
      <sheetName val="JULIO"/>
      <sheetName val="SEPTIEMBRE"/>
      <sheetName val="CONVEVENIOS_"/>
      <sheetName val="CONVEVENIOS_1"/>
      <sheetName val="CONVEVENIOS_3"/>
      <sheetName val="CONVEVENIOS_2"/>
      <sheetName val="CONVEVENIOS_4"/>
      <sheetName val="ABRIL"/>
      <sheetName val="MAYO"/>
      <sheetName val="JUNIO"/>
      <sheetName val="PAA DIC"/>
      <sheetName val="ESTRUCTURA DISTRITO"/>
      <sheetName val="01d_planaccioncompgestioninvers"/>
      <sheetName val="ACTUALIZACION DATOS"/>
      <sheetName val="F1"/>
      <sheetName val="BD1"/>
      <sheetName val="BD-resultados"/>
      <sheetName val="FORMATO REPORTE INFORME JEFES C"/>
      <sheetName val="PROPUESTA HERRAMIENTA INFORMEv2"/>
      <sheetName val="20170726539713551597459"/>
      <sheetName val="cleaned"/>
      <sheetName val="PE01-PR10-F01"/>
      <sheetName val="GUIA"/>
      <sheetName val="Ingresos"/>
      <sheetName val="GastosFuncionamiento"/>
      <sheetName val="Inversion"/>
      <sheetName val="FuentesFuncionamiento"/>
      <sheetName val="FuentesInversion"/>
      <sheetName val="VIGENCIAS FUTURAS"/>
      <sheetName val="CUENTAS POR PAGAR "/>
      <sheetName val="FondoSaludEjecucion"/>
      <sheetName val="Fuentes EjecucionFS"/>
      <sheetName val="TESORERIA FONDO SALUD"/>
      <sheetName val="SERVICIO DE DEUDA"/>
      <sheetName val="EXCEDENTES LIQUIDEZ"/>
      <sheetName val="Metas Agosto"/>
      <sheetName val="Sección 1. Metas - Magnitud"/>
      <sheetName val="Sección 2. Metas - Presupuesto"/>
      <sheetName val="Sección 3. Metas Producto"/>
      <sheetName val="120"/>
      <sheetName val="ACT_120"/>
      <sheetName val="121"/>
      <sheetName val="ACT_121"/>
      <sheetName val="125"/>
      <sheetName val="ACT_125"/>
      <sheetName val="118"/>
      <sheetName val="ACT_118"/>
      <sheetName val="119"/>
      <sheetName val="ACT_119"/>
      <sheetName val="114"/>
      <sheetName val="ACT_114"/>
      <sheetName val="115"/>
      <sheetName val="ACT_115"/>
      <sheetName val="116"/>
      <sheetName val="ACT_116"/>
      <sheetName val="117"/>
      <sheetName val="ACT_117"/>
      <sheetName val="124"/>
      <sheetName val="ACT_124"/>
      <sheetName val="127"/>
      <sheetName val="ACT_127"/>
      <sheetName val="Sección 4. Territorialización"/>
      <sheetName val="COI-04"/>
      <sheetName val="COI-09"/>
      <sheetName val="PM04-PR08-F04-BAJA"/>
      <sheetName val="PM04-PR0-F05-ALTA"/>
      <sheetName val="PM04-PR0-F05-BAJA"/>
      <sheetName val="MASIVOS"/>
      <sheetName val="esgt"/>
      <sheetName val="Certificado Supervisión"/>
      <sheetName val="Convierte"/>
      <sheetName val="Anexo"/>
      <sheetName val="Metas octubre"/>
      <sheetName val="Gráfico1"/>
      <sheetName val="METAS"/>
      <sheetName val="Actividades"/>
      <sheetName val="hoja 1"/>
      <sheetName val="Partes interesadas potenciales"/>
      <sheetName val="PE01-PR22-F01"/>
      <sheetName val="Formato"/>
      <sheetName val="Conceptos de Gasto"/>
      <sheetName val=" Metas BD"/>
      <sheetName val="Fuentes OK"/>
      <sheetName val="VF 2018 (aprobadas 2017)"/>
      <sheetName val="Fuente"/>
      <sheetName val="Centro de Costos"/>
      <sheetName val="Datos Validación"/>
      <sheetName val="CENTROS DE COSTOS"/>
      <sheetName val="TD Proyecto"/>
      <sheetName val="presup por fase"/>
      <sheetName val="TD fuentes proy"/>
      <sheetName val="Fuente  (2)"/>
      <sheetName val="Homologación"/>
      <sheetName val="CC 6-OCT-2107"/>
      <sheetName val="Fuentes homologadas 6-Oct"/>
      <sheetName val="Fuentes y Proyectos"/>
      <sheetName val="Plantilla SECOP II Agrupa (2)"/>
      <sheetName val="PAA-CONSOL-SDM 100%-2017 (2)"/>
      <sheetName val="Multi-proceso (2)"/>
      <sheetName val="Metas Noviembre"/>
      <sheetName val="COMPARA CDP PREDIS"/>
      <sheetName val="POR VIABILIAR"/>
      <sheetName val="CONSOLIDADO 2018 0-ANTIGUA"/>
      <sheetName val="FUENTES ANTIGUA"/>
      <sheetName val="2. CONCEPTOS GTO MULTI"/>
      <sheetName val="CONSOLIDADO 2018 Oficial CARGUE"/>
      <sheetName val="PUNTOS DE INVERS."/>
      <sheetName val="METAS Oficial"/>
      <sheetName val="FUENTES Oficial"/>
      <sheetName val="CONCEPTOS GASTO Oficial"/>
      <sheetName val="CONSOLIDADO 2018 0-Oficial"/>
      <sheetName val="FUENTES"/>
      <sheetName val="1.CONCEPTOS GASTO"/>
      <sheetName val="PRESUPUESTO 2018"/>
      <sheetName val="PUNTOS INVERSIÓN"/>
      <sheetName val="PERSONAL"/>
      <sheetName val="PUNTOS INVERSION 2017"/>
      <sheetName val="ValidadoreS"/>
      <sheetName val="PARA CTDD"/>
      <sheetName val="UNIDAD_1"/>
      <sheetName val="UNIDAD_2"/>
      <sheetName val="Terceros"/>
      <sheetName val="ENTRADAS_CONSOLIDADO"/>
      <sheetName val="plantillas_devolucion"/>
      <sheetName val="DEVOLUCION_CONSOLIDADO"/>
      <sheetName val="PUBLICA_DEVOLUCIONES"/>
      <sheetName val="encabezado"/>
      <sheetName val="plano"/>
      <sheetName val="Plantilla SECOP Agrupa"/>
      <sheetName val="Metas mayo"/>
      <sheetName val="Metas JUNIO"/>
      <sheetName val="Metas DICIEMBRE"/>
      <sheetName val="PREDIS 30 DIC"/>
      <sheetName val="Base"/>
      <sheetName val="2017"/>
      <sheetName val="2016"/>
      <sheetName val="PAA FUNCIO"/>
      <sheetName val="PAA FUNCIO 2"/>
      <sheetName val="PAA CONSOL BMT 2016"/>
      <sheetName val="CONTRATACION"/>
      <sheetName val="EVALUACION PROY"/>
      <sheetName val="EVALUACIO"/>
      <sheetName val="8.CONTRATACION"/>
      <sheetName val="INFO-METAS"/>
      <sheetName val="METAS U2 "/>
      <sheetName val="VAL PREDIS"/>
      <sheetName val="BMT SIVICOF"/>
      <sheetName val="MULTI-PROCESOS"/>
      <sheetName val="METAS U2"/>
      <sheetName val="Formato1PCC 15 Junio"/>
      <sheetName val="CRONOGRAMA"/>
      <sheetName val="PADD 2016-2020"/>
      <sheetName val="PADD 2016-2020 (2)"/>
      <sheetName val="Validadores (2)"/>
      <sheetName val="PLANTA"/>
      <sheetName val="PAA FUNCIONTO"/>
      <sheetName val="1_Conceptos"/>
      <sheetName val="2_Soporte"/>
      <sheetName val="1"/>
      <sheetName val="Act_1"/>
      <sheetName val="3"/>
      <sheetName val="Act_3"/>
      <sheetName val="4"/>
      <sheetName val="Act_4"/>
      <sheetName val="5"/>
      <sheetName val="Act_5"/>
      <sheetName val="6"/>
      <sheetName val="Act_6"/>
      <sheetName val="7"/>
      <sheetName val="Act_7"/>
      <sheetName val="8"/>
      <sheetName val="Act_8"/>
      <sheetName val="9"/>
      <sheetName val="Act_9"/>
      <sheetName val="PLANILLA"/>
      <sheetName val="Hoja 2"/>
      <sheetName val="30-01-2017"/>
      <sheetName val="31-02-2017 "/>
      <sheetName val="01-02-2017"/>
      <sheetName val="02-02-2017"/>
      <sheetName val="03-02-2017"/>
      <sheetName val="06-02-2017"/>
      <sheetName val="17-02-2017"/>
      <sheetName val="27-02-2017"/>
      <sheetName val="28-02-2017"/>
      <sheetName val="01-03-2017"/>
      <sheetName val="02-03-2017"/>
      <sheetName val="03-03-2017"/>
      <sheetName val="06-03-2017"/>
      <sheetName val="07-03-2017"/>
      <sheetName val="08-03-2017"/>
      <sheetName val="desaparecen de paquetes"/>
      <sheetName val="REGISTROS 2012"/>
      <sheetName val="RESGISTROS 2013"/>
      <sheetName val="REGISTROS 2014"/>
      <sheetName val="REGISTROS 2015"/>
      <sheetName val="REGISTROS 2016 A 31 MAYO"/>
      <sheetName val="REGISTROS 2016 2 SEMESTRE "/>
      <sheetName val="REGISTROS 2017"/>
      <sheetName val="memo administrativa"/>
      <sheetName val="PAA 2018"/>
      <sheetName val="TODO DPA"/>
      <sheetName val="ESTADISTICA"/>
      <sheetName val="VACANTES"/>
      <sheetName val="TD FECHAS DE TERMINACIÓN"/>
      <sheetName val="entrega subsecre"/>
      <sheetName val="para firma subsecretaria"/>
      <sheetName val="radicados DAL"/>
      <sheetName val="historico contravenciones"/>
      <sheetName val="Hoja8"/>
      <sheetName val="TODA LA DPA (2)"/>
      <sheetName val="TODA LA DPA"/>
      <sheetName val="SUPERCADE"/>
      <sheetName val="TD PERSONAL POR ARE"/>
      <sheetName val="grupos"/>
      <sheetName val="GRUPOS POR AREA"/>
      <sheetName val="movimientos presupuestales"/>
      <sheetName val="0348- VIGENCIA"/>
      <sheetName val="0348- RESERVAS"/>
      <sheetName val="6219- VIGENCIA"/>
      <sheetName val="6219- RESERVA"/>
      <sheetName val="7132- VIGENCIA"/>
      <sheetName val="7132-RESERVAS"/>
      <sheetName val="7253- VIGENCIA"/>
      <sheetName val="7253-RESERVAS"/>
      <sheetName val="7254- VIGENCIA"/>
      <sheetName val="7254- RESERVAS"/>
      <sheetName val="PASIVOS"/>
      <sheetName val="Matriz"/>
      <sheetName val="Resumen %"/>
      <sheetName val="EJECUCION BMT "/>
      <sheetName val="RESERVAS BH+BMT"/>
      <sheetName val="FUNCIONAMIENTO"/>
      <sheetName val="CONTEXTO ESTRATÉGICO"/>
      <sheetName val="OBJETIVOS ESTRATEGICOS"/>
      <sheetName val="MAPA DE RIESGOS"/>
      <sheetName val="CLASIFICACIÓN DEL RIESGO "/>
      <sheetName val="EVALUACIÓN DE CONTROLES"/>
      <sheetName val="Ficha"/>
      <sheetName val="Espejo"/>
      <sheetName val="Master"/>
      <sheetName val="nombre"/>
      <sheetName val="Start"/>
      <sheetName val="System Access"/>
      <sheetName val="Data Entry"/>
      <sheetName val="Data Processing"/>
      <sheetName val="Interfaces"/>
      <sheetName val="Data Reporting"/>
      <sheetName val="Defs"/>
      <sheetName val="Registro Riesgos"/>
      <sheetName val="Análisis de riesgo"/>
      <sheetName val="Clasificación Riesgos - Imp"/>
      <sheetName val="Estadisticas"/>
      <sheetName val="Informe de Riesgos"/>
      <sheetName val="Graficas"/>
      <sheetName val="Consulta Riesgos"/>
      <sheetName val="Severidad - Consecuencia"/>
      <sheetName val="Probabilidad-Frecuencia"/>
      <sheetName val="Analisis de riesgo"/>
      <sheetName val="Graficas Tipo Riesgo"/>
      <sheetName val="Graficas Evento Riesgo"/>
      <sheetName val="Tablas"/>
      <sheetName val="Inventario"/>
      <sheetName val="Indice de Información"/>
      <sheetName val="Inventario Activos"/>
      <sheetName val="Clasificación"/>
      <sheetName val="INSTRUCTIVO"/>
      <sheetName val="Sub. de Contra."/>
      <sheetName val="Sub. Jur. Coac"/>
      <sheetName val="Dir. de Seg Via."/>
      <sheetName val="Dir de Servicio "/>
      <sheetName val="Dir. de Cont y Vig. "/>
      <sheetName val="Sub. Adm "/>
      <sheetName val="Sub. Financiera"/>
      <sheetName val="Sub . Inv Transporte "/>
      <sheetName val="TABLA"/>
      <sheetName val="Tablas instituciones"/>
      <sheetName val="PAGO CURSO"/>
      <sheetName val="COMPRA DOLARES"/>
      <sheetName val="CAJA SOCIAL"/>
      <sheetName val="CITI"/>
      <sheetName val="TITULOS ABRIL"/>
      <sheetName val="Unicos Consolidada"/>
      <sheetName val="Cifrsa Control"/>
      <sheetName val="Hoja 1. POA"/>
      <sheetName val="Hoja 2. Metas_ Presupuesto "/>
      <sheetName val="Hoja 3. Metas PDD"/>
      <sheetName val="SITP 39"/>
      <sheetName val="SITP 44"/>
      <sheetName val="SITP 43"/>
      <sheetName val="SITP GESTIÓN A"/>
      <sheetName val="SITP GESTIÓN B"/>
      <sheetName val="SJC 37"/>
      <sheetName val="SJC 38"/>
      <sheetName val="SJC 41"/>
      <sheetName val="SJC GESTIÓN A"/>
      <sheetName val="SCT 40"/>
      <sheetName val="SCT 42"/>
      <sheetName val="SCT 45"/>
      <sheetName val="DPA GESTIÓN A"/>
      <sheetName val="DPA GESTIÓN B"/>
      <sheetName val="VARIABLES 1"/>
      <sheetName val="Metas_Magnitud"/>
      <sheetName val="HV 1"/>
      <sheetName val="HV 2"/>
      <sheetName val="HV 4"/>
      <sheetName val="Hoja15"/>
      <sheetName val="TD2016"/>
      <sheetName val="INFO POA"/>
      <sheetName val="BDPOA2016"/>
      <sheetName val="TDPOA2017"/>
      <sheetName val="BDPOA2017"/>
      <sheetName val="REVISORES"/>
      <sheetName val="GRAFICA ESTADISTICA - REVISORES"/>
      <sheetName val="SUSTANCIADORES"/>
      <sheetName val="GRAFICA ESTADISTICA - SUSTANCIA"/>
      <sheetName val="EXP. PARA REPARTOS"/>
      <sheetName val="TOTAL EXPEDIENTES"/>
      <sheetName val="TOTAL EXPEDIENTES 2017"/>
    </sheetNames>
    <sheetDataSet>
      <sheetData sheetId="0" refreshError="1"/>
      <sheetData sheetId="1" refreshError="1"/>
      <sheetData sheetId="2" refreshError="1"/>
      <sheetData sheetId="3" refreshError="1">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 sheetId="5" refreshError="1"/>
      <sheetData sheetId="6" refreshError="1"/>
      <sheetData sheetId="7" refreshError="1"/>
      <sheetData sheetId="8" refreshError="1"/>
      <sheetData sheetId="9" refreshError="1"/>
      <sheetData sheetId="10">
        <row r="5">
          <cell r="AZ5">
            <v>46535400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ow r="4">
          <cell r="B4" t="str">
            <v>12.1-CONTRATACIÓN DIRECTA-ACTO ADTIVO DE JUSTIFICACIÓN - NO SERVICIOS PERSONAL</v>
          </cell>
        </row>
      </sheetData>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sheetData sheetId="84"/>
      <sheetData sheetId="85"/>
      <sheetData sheetId="86"/>
      <sheetData sheetId="87"/>
      <sheetData sheetId="88">
        <row r="16">
          <cell r="B16" t="str">
            <v>SGC-01</v>
          </cell>
        </row>
      </sheetData>
      <sheetData sheetId="89">
        <row r="159">
          <cell r="L159">
            <v>137667473931</v>
          </cell>
        </row>
      </sheetData>
      <sheetData sheetId="90" refreshError="1"/>
      <sheetData sheetId="91"/>
      <sheetData sheetId="92"/>
      <sheetData sheetId="93"/>
      <sheetData sheetId="94"/>
      <sheetData sheetId="95"/>
      <sheetData sheetId="96" refreshError="1"/>
      <sheetData sheetId="97"/>
      <sheetData sheetId="98"/>
      <sheetData sheetId="99"/>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sheetData sheetId="122" refreshError="1"/>
      <sheetData sheetId="123"/>
      <sheetData sheetId="124"/>
      <sheetData sheetId="125"/>
      <sheetData sheetId="126"/>
      <sheetData sheetId="127"/>
      <sheetData sheetId="128"/>
      <sheetData sheetId="129"/>
      <sheetData sheetId="130"/>
      <sheetData sheetId="13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refreshError="1"/>
      <sheetData sheetId="266" refreshError="1"/>
      <sheetData sheetId="267"/>
      <sheetData sheetId="268"/>
      <sheetData sheetId="269"/>
      <sheetData sheetId="270"/>
      <sheetData sheetId="271" refreshError="1"/>
      <sheetData sheetId="272" refreshError="1"/>
      <sheetData sheetId="273" refreshError="1"/>
      <sheetData sheetId="274" refreshError="1"/>
      <sheetData sheetId="275" refreshError="1"/>
      <sheetData sheetId="276" refreshError="1"/>
      <sheetData sheetId="277"/>
      <sheetData sheetId="278"/>
      <sheetData sheetId="279"/>
      <sheetData sheetId="280"/>
      <sheetData sheetId="28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sheetData sheetId="298"/>
      <sheetData sheetId="299"/>
      <sheetData sheetId="300"/>
      <sheetData sheetId="301"/>
      <sheetData sheetId="302" refreshError="1"/>
      <sheetData sheetId="303"/>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sheetData sheetId="314"/>
      <sheetData sheetId="315" refreshError="1"/>
      <sheetData sheetId="316"/>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sheetData sheetId="375" refreshError="1"/>
      <sheetData sheetId="376" refreshError="1"/>
      <sheetData sheetId="377" refreshError="1"/>
      <sheetData sheetId="378" refreshError="1"/>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sheetData sheetId="432"/>
      <sheetData sheetId="433" refreshError="1"/>
      <sheetData sheetId="434" refreshError="1"/>
      <sheetData sheetId="435" refreshError="1"/>
      <sheetData sheetId="436"/>
      <sheetData sheetId="437"/>
      <sheetData sheetId="438"/>
      <sheetData sheetId="439"/>
      <sheetData sheetId="440"/>
      <sheetData sheetId="441"/>
      <sheetData sheetId="442"/>
      <sheetData sheetId="443"/>
      <sheetData sheetId="444"/>
      <sheetData sheetId="445">
        <row r="120">
          <cell r="K120">
            <v>15372966815</v>
          </cell>
        </row>
      </sheetData>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sheetData sheetId="529"/>
      <sheetData sheetId="530"/>
      <sheetData sheetId="531"/>
      <sheetData sheetId="532"/>
      <sheetData sheetId="533" refreshError="1"/>
      <sheetData sheetId="534" refreshError="1"/>
      <sheetData sheetId="535" refreshError="1"/>
      <sheetData sheetId="536" refreshError="1"/>
      <sheetData sheetId="537" refreshError="1"/>
      <sheetData sheetId="538" refreshError="1"/>
      <sheetData sheetId="539"/>
      <sheetData sheetId="540">
        <row r="1">
          <cell r="A1">
            <v>1</v>
          </cell>
        </row>
      </sheetData>
      <sheetData sheetId="541" refreshError="1"/>
      <sheetData sheetId="542"/>
      <sheetData sheetId="543" refreshError="1"/>
      <sheetData sheetId="544"/>
      <sheetData sheetId="545" refreshError="1"/>
      <sheetData sheetId="546" refreshError="1"/>
      <sheetData sheetId="547" refreshError="1"/>
      <sheetData sheetId="548"/>
      <sheetData sheetId="549"/>
      <sheetData sheetId="550"/>
      <sheetData sheetId="551" refreshError="1"/>
      <sheetData sheetId="552"/>
      <sheetData sheetId="553"/>
      <sheetData sheetId="554"/>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sheetData sheetId="567"/>
      <sheetData sheetId="568"/>
      <sheetData sheetId="569"/>
      <sheetData sheetId="570"/>
      <sheetData sheetId="571"/>
      <sheetData sheetId="572"/>
      <sheetData sheetId="573"/>
      <sheetData sheetId="574"/>
      <sheetData sheetId="575">
        <row r="2">
          <cell r="G2" t="str">
            <v>Normativas</v>
          </cell>
        </row>
      </sheetData>
      <sheetData sheetId="576"/>
      <sheetData sheetId="577" refreshError="1"/>
      <sheetData sheetId="578" refreshError="1"/>
      <sheetData sheetId="579" refreshError="1"/>
      <sheetData sheetId="580" refreshError="1"/>
      <sheetData sheetId="581" refreshError="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row r="9">
          <cell r="F9" t="str">
            <v>DPA GESTION A - Proferir el 70% de las  resoluciones de fallo que resuelven el recurso de  apelación interpuestos en contra de los  fallos emitidos por la Subdirección de Contravenciones de Tránsito.</v>
          </cell>
        </row>
      </sheetData>
      <sheetData sheetId="600">
        <row r="9">
          <cell r="F9" t="str">
            <v xml:space="preserve">DPA GESTION B - Proferir el 70% de las  resoluciones de fallo que resuelven el recurso de  apelación interpuestos en contra de los  fallos emitidos por la Subdirección de Investigaciones de Transporte Público. </v>
          </cell>
        </row>
      </sheetData>
      <sheetData sheetId="601"/>
      <sheetData sheetId="602"/>
      <sheetData sheetId="603">
        <row r="9">
          <cell r="F9" t="str">
            <v xml:space="preserve">1. Resolver el 75% de los recursos de apelación interpuestos en contra de los fallos emitidos en primera instancia por las Subdirecciones de Contravenciones de Tránsito e Investigaciones de Transporte Público. </v>
          </cell>
        </row>
      </sheetData>
      <sheetData sheetId="604">
        <row r="9">
          <cell r="F9" t="str">
            <v xml:space="preserve">2. Resolver el 90% de las solicitudes y recursos de queja radicados ante la Dirección de Procesos Administrativos como segunda instancia, distintas a los recursos de apelación interpuestos por los infractores de las normas de tránsito y transporte público. </v>
          </cell>
        </row>
      </sheetData>
      <sheetData sheetId="605"/>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1"/>
  <sheetViews>
    <sheetView showGridLines="0" tabSelected="1" topLeftCell="A6" zoomScale="60" zoomScaleNormal="60" workbookViewId="0">
      <selection activeCell="C19" sqref="C19:C21"/>
    </sheetView>
  </sheetViews>
  <sheetFormatPr baseColWidth="10" defaultRowHeight="15" x14ac:dyDescent="0.25"/>
  <cols>
    <col min="1" max="1" width="9.140625" style="10" customWidth="1"/>
    <col min="2" max="2" width="24" style="10" customWidth="1"/>
    <col min="3" max="3" width="52.85546875" style="10" customWidth="1"/>
    <col min="4" max="4" width="18.5703125" style="10" customWidth="1"/>
    <col min="5" max="5" width="35.5703125" style="10" customWidth="1"/>
    <col min="6" max="6" width="19" style="10" customWidth="1"/>
    <col min="7" max="7" width="28.42578125" style="10" customWidth="1"/>
    <col min="8" max="19" width="22.7109375" style="10" customWidth="1"/>
    <col min="20" max="20" width="24.7109375" style="10" customWidth="1"/>
    <col min="21" max="21" width="11" style="10" customWidth="1"/>
    <col min="22" max="22" width="18.7109375" style="10" customWidth="1"/>
    <col min="23" max="255" width="11.42578125" style="10"/>
    <col min="256" max="256" width="9.140625" style="10" customWidth="1"/>
    <col min="257" max="257" width="24" style="10" customWidth="1"/>
    <col min="258" max="259" width="20" style="10" customWidth="1"/>
    <col min="260" max="260" width="18.5703125" style="10" customWidth="1"/>
    <col min="261" max="261" width="20" style="10" customWidth="1"/>
    <col min="262" max="262" width="19" style="10" customWidth="1"/>
    <col min="263" max="263" width="24.7109375" style="10" customWidth="1"/>
    <col min="264" max="275" width="7.7109375" style="10" customWidth="1"/>
    <col min="276" max="276" width="16.42578125" style="10" customWidth="1"/>
    <col min="277" max="277" width="11" style="10" customWidth="1"/>
    <col min="278" max="278" width="18.7109375" style="10" customWidth="1"/>
    <col min="279" max="511" width="11.42578125" style="10"/>
    <col min="512" max="512" width="9.140625" style="10" customWidth="1"/>
    <col min="513" max="513" width="24" style="10" customWidth="1"/>
    <col min="514" max="515" width="20" style="10" customWidth="1"/>
    <col min="516" max="516" width="18.5703125" style="10" customWidth="1"/>
    <col min="517" max="517" width="20" style="10" customWidth="1"/>
    <col min="518" max="518" width="19" style="10" customWidth="1"/>
    <col min="519" max="519" width="24.7109375" style="10" customWidth="1"/>
    <col min="520" max="531" width="7.7109375" style="10" customWidth="1"/>
    <col min="532" max="532" width="16.42578125" style="10" customWidth="1"/>
    <col min="533" max="533" width="11" style="10" customWidth="1"/>
    <col min="534" max="534" width="18.7109375" style="10" customWidth="1"/>
    <col min="535" max="767" width="11.42578125" style="10"/>
    <col min="768" max="768" width="9.140625" style="10" customWidth="1"/>
    <col min="769" max="769" width="24" style="10" customWidth="1"/>
    <col min="770" max="771" width="20" style="10" customWidth="1"/>
    <col min="772" max="772" width="18.5703125" style="10" customWidth="1"/>
    <col min="773" max="773" width="20" style="10" customWidth="1"/>
    <col min="774" max="774" width="19" style="10" customWidth="1"/>
    <col min="775" max="775" width="24.7109375" style="10" customWidth="1"/>
    <col min="776" max="787" width="7.7109375" style="10" customWidth="1"/>
    <col min="788" max="788" width="16.42578125" style="10" customWidth="1"/>
    <col min="789" max="789" width="11" style="10" customWidth="1"/>
    <col min="790" max="790" width="18.7109375" style="10" customWidth="1"/>
    <col min="791" max="1023" width="11.42578125" style="10"/>
    <col min="1024" max="1024" width="9.140625" style="10" customWidth="1"/>
    <col min="1025" max="1025" width="24" style="10" customWidth="1"/>
    <col min="1026" max="1027" width="20" style="10" customWidth="1"/>
    <col min="1028" max="1028" width="18.5703125" style="10" customWidth="1"/>
    <col min="1029" max="1029" width="20" style="10" customWidth="1"/>
    <col min="1030" max="1030" width="19" style="10" customWidth="1"/>
    <col min="1031" max="1031" width="24.7109375" style="10" customWidth="1"/>
    <col min="1032" max="1043" width="7.7109375" style="10" customWidth="1"/>
    <col min="1044" max="1044" width="16.42578125" style="10" customWidth="1"/>
    <col min="1045" max="1045" width="11" style="10" customWidth="1"/>
    <col min="1046" max="1046" width="18.7109375" style="10" customWidth="1"/>
    <col min="1047" max="1279" width="11.42578125" style="10"/>
    <col min="1280" max="1280" width="9.140625" style="10" customWidth="1"/>
    <col min="1281" max="1281" width="24" style="10" customWidth="1"/>
    <col min="1282" max="1283" width="20" style="10" customWidth="1"/>
    <col min="1284" max="1284" width="18.5703125" style="10" customWidth="1"/>
    <col min="1285" max="1285" width="20" style="10" customWidth="1"/>
    <col min="1286" max="1286" width="19" style="10" customWidth="1"/>
    <col min="1287" max="1287" width="24.7109375" style="10" customWidth="1"/>
    <col min="1288" max="1299" width="7.7109375" style="10" customWidth="1"/>
    <col min="1300" max="1300" width="16.42578125" style="10" customWidth="1"/>
    <col min="1301" max="1301" width="11" style="10" customWidth="1"/>
    <col min="1302" max="1302" width="18.7109375" style="10" customWidth="1"/>
    <col min="1303" max="1535" width="11.42578125" style="10"/>
    <col min="1536" max="1536" width="9.140625" style="10" customWidth="1"/>
    <col min="1537" max="1537" width="24" style="10" customWidth="1"/>
    <col min="1538" max="1539" width="20" style="10" customWidth="1"/>
    <col min="1540" max="1540" width="18.5703125" style="10" customWidth="1"/>
    <col min="1541" max="1541" width="20" style="10" customWidth="1"/>
    <col min="1542" max="1542" width="19" style="10" customWidth="1"/>
    <col min="1543" max="1543" width="24.7109375" style="10" customWidth="1"/>
    <col min="1544" max="1555" width="7.7109375" style="10" customWidth="1"/>
    <col min="1556" max="1556" width="16.42578125" style="10" customWidth="1"/>
    <col min="1557" max="1557" width="11" style="10" customWidth="1"/>
    <col min="1558" max="1558" width="18.7109375" style="10" customWidth="1"/>
    <col min="1559" max="1791" width="11.42578125" style="10"/>
    <col min="1792" max="1792" width="9.140625" style="10" customWidth="1"/>
    <col min="1793" max="1793" width="24" style="10" customWidth="1"/>
    <col min="1794" max="1795" width="20" style="10" customWidth="1"/>
    <col min="1796" max="1796" width="18.5703125" style="10" customWidth="1"/>
    <col min="1797" max="1797" width="20" style="10" customWidth="1"/>
    <col min="1798" max="1798" width="19" style="10" customWidth="1"/>
    <col min="1799" max="1799" width="24.7109375" style="10" customWidth="1"/>
    <col min="1800" max="1811" width="7.7109375" style="10" customWidth="1"/>
    <col min="1812" max="1812" width="16.42578125" style="10" customWidth="1"/>
    <col min="1813" max="1813" width="11" style="10" customWidth="1"/>
    <col min="1814" max="1814" width="18.7109375" style="10" customWidth="1"/>
    <col min="1815" max="2047" width="11.42578125" style="10"/>
    <col min="2048" max="2048" width="9.140625" style="10" customWidth="1"/>
    <col min="2049" max="2049" width="24" style="10" customWidth="1"/>
    <col min="2050" max="2051" width="20" style="10" customWidth="1"/>
    <col min="2052" max="2052" width="18.5703125" style="10" customWidth="1"/>
    <col min="2053" max="2053" width="20" style="10" customWidth="1"/>
    <col min="2054" max="2054" width="19" style="10" customWidth="1"/>
    <col min="2055" max="2055" width="24.7109375" style="10" customWidth="1"/>
    <col min="2056" max="2067" width="7.7109375" style="10" customWidth="1"/>
    <col min="2068" max="2068" width="16.42578125" style="10" customWidth="1"/>
    <col min="2069" max="2069" width="11" style="10" customWidth="1"/>
    <col min="2070" max="2070" width="18.7109375" style="10" customWidth="1"/>
    <col min="2071" max="2303" width="11.42578125" style="10"/>
    <col min="2304" max="2304" width="9.140625" style="10" customWidth="1"/>
    <col min="2305" max="2305" width="24" style="10" customWidth="1"/>
    <col min="2306" max="2307" width="20" style="10" customWidth="1"/>
    <col min="2308" max="2308" width="18.5703125" style="10" customWidth="1"/>
    <col min="2309" max="2309" width="20" style="10" customWidth="1"/>
    <col min="2310" max="2310" width="19" style="10" customWidth="1"/>
    <col min="2311" max="2311" width="24.7109375" style="10" customWidth="1"/>
    <col min="2312" max="2323" width="7.7109375" style="10" customWidth="1"/>
    <col min="2324" max="2324" width="16.42578125" style="10" customWidth="1"/>
    <col min="2325" max="2325" width="11" style="10" customWidth="1"/>
    <col min="2326" max="2326" width="18.7109375" style="10" customWidth="1"/>
    <col min="2327" max="2559" width="11.42578125" style="10"/>
    <col min="2560" max="2560" width="9.140625" style="10" customWidth="1"/>
    <col min="2561" max="2561" width="24" style="10" customWidth="1"/>
    <col min="2562" max="2563" width="20" style="10" customWidth="1"/>
    <col min="2564" max="2564" width="18.5703125" style="10" customWidth="1"/>
    <col min="2565" max="2565" width="20" style="10" customWidth="1"/>
    <col min="2566" max="2566" width="19" style="10" customWidth="1"/>
    <col min="2567" max="2567" width="24.7109375" style="10" customWidth="1"/>
    <col min="2568" max="2579" width="7.7109375" style="10" customWidth="1"/>
    <col min="2580" max="2580" width="16.42578125" style="10" customWidth="1"/>
    <col min="2581" max="2581" width="11" style="10" customWidth="1"/>
    <col min="2582" max="2582" width="18.7109375" style="10" customWidth="1"/>
    <col min="2583" max="2815" width="11.42578125" style="10"/>
    <col min="2816" max="2816" width="9.140625" style="10" customWidth="1"/>
    <col min="2817" max="2817" width="24" style="10" customWidth="1"/>
    <col min="2818" max="2819" width="20" style="10" customWidth="1"/>
    <col min="2820" max="2820" width="18.5703125" style="10" customWidth="1"/>
    <col min="2821" max="2821" width="20" style="10" customWidth="1"/>
    <col min="2822" max="2822" width="19" style="10" customWidth="1"/>
    <col min="2823" max="2823" width="24.7109375" style="10" customWidth="1"/>
    <col min="2824" max="2835" width="7.7109375" style="10" customWidth="1"/>
    <col min="2836" max="2836" width="16.42578125" style="10" customWidth="1"/>
    <col min="2837" max="2837" width="11" style="10" customWidth="1"/>
    <col min="2838" max="2838" width="18.7109375" style="10" customWidth="1"/>
    <col min="2839" max="3071" width="11.42578125" style="10"/>
    <col min="3072" max="3072" width="9.140625" style="10" customWidth="1"/>
    <col min="3073" max="3073" width="24" style="10" customWidth="1"/>
    <col min="3074" max="3075" width="20" style="10" customWidth="1"/>
    <col min="3076" max="3076" width="18.5703125" style="10" customWidth="1"/>
    <col min="3077" max="3077" width="20" style="10" customWidth="1"/>
    <col min="3078" max="3078" width="19" style="10" customWidth="1"/>
    <col min="3079" max="3079" width="24.7109375" style="10" customWidth="1"/>
    <col min="3080" max="3091" width="7.7109375" style="10" customWidth="1"/>
    <col min="3092" max="3092" width="16.42578125" style="10" customWidth="1"/>
    <col min="3093" max="3093" width="11" style="10" customWidth="1"/>
    <col min="3094" max="3094" width="18.7109375" style="10" customWidth="1"/>
    <col min="3095" max="3327" width="11.42578125" style="10"/>
    <col min="3328" max="3328" width="9.140625" style="10" customWidth="1"/>
    <col min="3329" max="3329" width="24" style="10" customWidth="1"/>
    <col min="3330" max="3331" width="20" style="10" customWidth="1"/>
    <col min="3332" max="3332" width="18.5703125" style="10" customWidth="1"/>
    <col min="3333" max="3333" width="20" style="10" customWidth="1"/>
    <col min="3334" max="3334" width="19" style="10" customWidth="1"/>
    <col min="3335" max="3335" width="24.7109375" style="10" customWidth="1"/>
    <col min="3336" max="3347" width="7.7109375" style="10" customWidth="1"/>
    <col min="3348" max="3348" width="16.42578125" style="10" customWidth="1"/>
    <col min="3349" max="3349" width="11" style="10" customWidth="1"/>
    <col min="3350" max="3350" width="18.7109375" style="10" customWidth="1"/>
    <col min="3351" max="3583" width="11.42578125" style="10"/>
    <col min="3584" max="3584" width="9.140625" style="10" customWidth="1"/>
    <col min="3585" max="3585" width="24" style="10" customWidth="1"/>
    <col min="3586" max="3587" width="20" style="10" customWidth="1"/>
    <col min="3588" max="3588" width="18.5703125" style="10" customWidth="1"/>
    <col min="3589" max="3589" width="20" style="10" customWidth="1"/>
    <col min="3590" max="3590" width="19" style="10" customWidth="1"/>
    <col min="3591" max="3591" width="24.7109375" style="10" customWidth="1"/>
    <col min="3592" max="3603" width="7.7109375" style="10" customWidth="1"/>
    <col min="3604" max="3604" width="16.42578125" style="10" customWidth="1"/>
    <col min="3605" max="3605" width="11" style="10" customWidth="1"/>
    <col min="3606" max="3606" width="18.7109375" style="10" customWidth="1"/>
    <col min="3607" max="3839" width="11.42578125" style="10"/>
    <col min="3840" max="3840" width="9.140625" style="10" customWidth="1"/>
    <col min="3841" max="3841" width="24" style="10" customWidth="1"/>
    <col min="3842" max="3843" width="20" style="10" customWidth="1"/>
    <col min="3844" max="3844" width="18.5703125" style="10" customWidth="1"/>
    <col min="3845" max="3845" width="20" style="10" customWidth="1"/>
    <col min="3846" max="3846" width="19" style="10" customWidth="1"/>
    <col min="3847" max="3847" width="24.7109375" style="10" customWidth="1"/>
    <col min="3848" max="3859" width="7.7109375" style="10" customWidth="1"/>
    <col min="3860" max="3860" width="16.42578125" style="10" customWidth="1"/>
    <col min="3861" max="3861" width="11" style="10" customWidth="1"/>
    <col min="3862" max="3862" width="18.7109375" style="10" customWidth="1"/>
    <col min="3863" max="4095" width="11.42578125" style="10"/>
    <col min="4096" max="4096" width="9.140625" style="10" customWidth="1"/>
    <col min="4097" max="4097" width="24" style="10" customWidth="1"/>
    <col min="4098" max="4099" width="20" style="10" customWidth="1"/>
    <col min="4100" max="4100" width="18.5703125" style="10" customWidth="1"/>
    <col min="4101" max="4101" width="20" style="10" customWidth="1"/>
    <col min="4102" max="4102" width="19" style="10" customWidth="1"/>
    <col min="4103" max="4103" width="24.7109375" style="10" customWidth="1"/>
    <col min="4104" max="4115" width="7.7109375" style="10" customWidth="1"/>
    <col min="4116" max="4116" width="16.42578125" style="10" customWidth="1"/>
    <col min="4117" max="4117" width="11" style="10" customWidth="1"/>
    <col min="4118" max="4118" width="18.7109375" style="10" customWidth="1"/>
    <col min="4119" max="4351" width="11.42578125" style="10"/>
    <col min="4352" max="4352" width="9.140625" style="10" customWidth="1"/>
    <col min="4353" max="4353" width="24" style="10" customWidth="1"/>
    <col min="4354" max="4355" width="20" style="10" customWidth="1"/>
    <col min="4356" max="4356" width="18.5703125" style="10" customWidth="1"/>
    <col min="4357" max="4357" width="20" style="10" customWidth="1"/>
    <col min="4358" max="4358" width="19" style="10" customWidth="1"/>
    <col min="4359" max="4359" width="24.7109375" style="10" customWidth="1"/>
    <col min="4360" max="4371" width="7.7109375" style="10" customWidth="1"/>
    <col min="4372" max="4372" width="16.42578125" style="10" customWidth="1"/>
    <col min="4373" max="4373" width="11" style="10" customWidth="1"/>
    <col min="4374" max="4374" width="18.7109375" style="10" customWidth="1"/>
    <col min="4375" max="4607" width="11.42578125" style="10"/>
    <col min="4608" max="4608" width="9.140625" style="10" customWidth="1"/>
    <col min="4609" max="4609" width="24" style="10" customWidth="1"/>
    <col min="4610" max="4611" width="20" style="10" customWidth="1"/>
    <col min="4612" max="4612" width="18.5703125" style="10" customWidth="1"/>
    <col min="4613" max="4613" width="20" style="10" customWidth="1"/>
    <col min="4614" max="4614" width="19" style="10" customWidth="1"/>
    <col min="4615" max="4615" width="24.7109375" style="10" customWidth="1"/>
    <col min="4616" max="4627" width="7.7109375" style="10" customWidth="1"/>
    <col min="4628" max="4628" width="16.42578125" style="10" customWidth="1"/>
    <col min="4629" max="4629" width="11" style="10" customWidth="1"/>
    <col min="4630" max="4630" width="18.7109375" style="10" customWidth="1"/>
    <col min="4631" max="4863" width="11.42578125" style="10"/>
    <col min="4864" max="4864" width="9.140625" style="10" customWidth="1"/>
    <col min="4865" max="4865" width="24" style="10" customWidth="1"/>
    <col min="4866" max="4867" width="20" style="10" customWidth="1"/>
    <col min="4868" max="4868" width="18.5703125" style="10" customWidth="1"/>
    <col min="4869" max="4869" width="20" style="10" customWidth="1"/>
    <col min="4870" max="4870" width="19" style="10" customWidth="1"/>
    <col min="4871" max="4871" width="24.7109375" style="10" customWidth="1"/>
    <col min="4872" max="4883" width="7.7109375" style="10" customWidth="1"/>
    <col min="4884" max="4884" width="16.42578125" style="10" customWidth="1"/>
    <col min="4885" max="4885" width="11" style="10" customWidth="1"/>
    <col min="4886" max="4886" width="18.7109375" style="10" customWidth="1"/>
    <col min="4887" max="5119" width="11.42578125" style="10"/>
    <col min="5120" max="5120" width="9.140625" style="10" customWidth="1"/>
    <col min="5121" max="5121" width="24" style="10" customWidth="1"/>
    <col min="5122" max="5123" width="20" style="10" customWidth="1"/>
    <col min="5124" max="5124" width="18.5703125" style="10" customWidth="1"/>
    <col min="5125" max="5125" width="20" style="10" customWidth="1"/>
    <col min="5126" max="5126" width="19" style="10" customWidth="1"/>
    <col min="5127" max="5127" width="24.7109375" style="10" customWidth="1"/>
    <col min="5128" max="5139" width="7.7109375" style="10" customWidth="1"/>
    <col min="5140" max="5140" width="16.42578125" style="10" customWidth="1"/>
    <col min="5141" max="5141" width="11" style="10" customWidth="1"/>
    <col min="5142" max="5142" width="18.7109375" style="10" customWidth="1"/>
    <col min="5143" max="5375" width="11.42578125" style="10"/>
    <col min="5376" max="5376" width="9.140625" style="10" customWidth="1"/>
    <col min="5377" max="5377" width="24" style="10" customWidth="1"/>
    <col min="5378" max="5379" width="20" style="10" customWidth="1"/>
    <col min="5380" max="5380" width="18.5703125" style="10" customWidth="1"/>
    <col min="5381" max="5381" width="20" style="10" customWidth="1"/>
    <col min="5382" max="5382" width="19" style="10" customWidth="1"/>
    <col min="5383" max="5383" width="24.7109375" style="10" customWidth="1"/>
    <col min="5384" max="5395" width="7.7109375" style="10" customWidth="1"/>
    <col min="5396" max="5396" width="16.42578125" style="10" customWidth="1"/>
    <col min="5397" max="5397" width="11" style="10" customWidth="1"/>
    <col min="5398" max="5398" width="18.7109375" style="10" customWidth="1"/>
    <col min="5399" max="5631" width="11.42578125" style="10"/>
    <col min="5632" max="5632" width="9.140625" style="10" customWidth="1"/>
    <col min="5633" max="5633" width="24" style="10" customWidth="1"/>
    <col min="5634" max="5635" width="20" style="10" customWidth="1"/>
    <col min="5636" max="5636" width="18.5703125" style="10" customWidth="1"/>
    <col min="5637" max="5637" width="20" style="10" customWidth="1"/>
    <col min="5638" max="5638" width="19" style="10" customWidth="1"/>
    <col min="5639" max="5639" width="24.7109375" style="10" customWidth="1"/>
    <col min="5640" max="5651" width="7.7109375" style="10" customWidth="1"/>
    <col min="5652" max="5652" width="16.42578125" style="10" customWidth="1"/>
    <col min="5653" max="5653" width="11" style="10" customWidth="1"/>
    <col min="5654" max="5654" width="18.7109375" style="10" customWidth="1"/>
    <col min="5655" max="5887" width="11.42578125" style="10"/>
    <col min="5888" max="5888" width="9.140625" style="10" customWidth="1"/>
    <col min="5889" max="5889" width="24" style="10" customWidth="1"/>
    <col min="5890" max="5891" width="20" style="10" customWidth="1"/>
    <col min="5892" max="5892" width="18.5703125" style="10" customWidth="1"/>
    <col min="5893" max="5893" width="20" style="10" customWidth="1"/>
    <col min="5894" max="5894" width="19" style="10" customWidth="1"/>
    <col min="5895" max="5895" width="24.7109375" style="10" customWidth="1"/>
    <col min="5896" max="5907" width="7.7109375" style="10" customWidth="1"/>
    <col min="5908" max="5908" width="16.42578125" style="10" customWidth="1"/>
    <col min="5909" max="5909" width="11" style="10" customWidth="1"/>
    <col min="5910" max="5910" width="18.7109375" style="10" customWidth="1"/>
    <col min="5911" max="6143" width="11.42578125" style="10"/>
    <col min="6144" max="6144" width="9.140625" style="10" customWidth="1"/>
    <col min="6145" max="6145" width="24" style="10" customWidth="1"/>
    <col min="6146" max="6147" width="20" style="10" customWidth="1"/>
    <col min="6148" max="6148" width="18.5703125" style="10" customWidth="1"/>
    <col min="6149" max="6149" width="20" style="10" customWidth="1"/>
    <col min="6150" max="6150" width="19" style="10" customWidth="1"/>
    <col min="6151" max="6151" width="24.7109375" style="10" customWidth="1"/>
    <col min="6152" max="6163" width="7.7109375" style="10" customWidth="1"/>
    <col min="6164" max="6164" width="16.42578125" style="10" customWidth="1"/>
    <col min="6165" max="6165" width="11" style="10" customWidth="1"/>
    <col min="6166" max="6166" width="18.7109375" style="10" customWidth="1"/>
    <col min="6167" max="6399" width="11.42578125" style="10"/>
    <col min="6400" max="6400" width="9.140625" style="10" customWidth="1"/>
    <col min="6401" max="6401" width="24" style="10" customWidth="1"/>
    <col min="6402" max="6403" width="20" style="10" customWidth="1"/>
    <col min="6404" max="6404" width="18.5703125" style="10" customWidth="1"/>
    <col min="6405" max="6405" width="20" style="10" customWidth="1"/>
    <col min="6406" max="6406" width="19" style="10" customWidth="1"/>
    <col min="6407" max="6407" width="24.7109375" style="10" customWidth="1"/>
    <col min="6408" max="6419" width="7.7109375" style="10" customWidth="1"/>
    <col min="6420" max="6420" width="16.42578125" style="10" customWidth="1"/>
    <col min="6421" max="6421" width="11" style="10" customWidth="1"/>
    <col min="6422" max="6422" width="18.7109375" style="10" customWidth="1"/>
    <col min="6423" max="6655" width="11.42578125" style="10"/>
    <col min="6656" max="6656" width="9.140625" style="10" customWidth="1"/>
    <col min="6657" max="6657" width="24" style="10" customWidth="1"/>
    <col min="6658" max="6659" width="20" style="10" customWidth="1"/>
    <col min="6660" max="6660" width="18.5703125" style="10" customWidth="1"/>
    <col min="6661" max="6661" width="20" style="10" customWidth="1"/>
    <col min="6662" max="6662" width="19" style="10" customWidth="1"/>
    <col min="6663" max="6663" width="24.7109375" style="10" customWidth="1"/>
    <col min="6664" max="6675" width="7.7109375" style="10" customWidth="1"/>
    <col min="6676" max="6676" width="16.42578125" style="10" customWidth="1"/>
    <col min="6677" max="6677" width="11" style="10" customWidth="1"/>
    <col min="6678" max="6678" width="18.7109375" style="10" customWidth="1"/>
    <col min="6679" max="6911" width="11.42578125" style="10"/>
    <col min="6912" max="6912" width="9.140625" style="10" customWidth="1"/>
    <col min="6913" max="6913" width="24" style="10" customWidth="1"/>
    <col min="6914" max="6915" width="20" style="10" customWidth="1"/>
    <col min="6916" max="6916" width="18.5703125" style="10" customWidth="1"/>
    <col min="6917" max="6917" width="20" style="10" customWidth="1"/>
    <col min="6918" max="6918" width="19" style="10" customWidth="1"/>
    <col min="6919" max="6919" width="24.7109375" style="10" customWidth="1"/>
    <col min="6920" max="6931" width="7.7109375" style="10" customWidth="1"/>
    <col min="6932" max="6932" width="16.42578125" style="10" customWidth="1"/>
    <col min="6933" max="6933" width="11" style="10" customWidth="1"/>
    <col min="6934" max="6934" width="18.7109375" style="10" customWidth="1"/>
    <col min="6935" max="7167" width="11.42578125" style="10"/>
    <col min="7168" max="7168" width="9.140625" style="10" customWidth="1"/>
    <col min="7169" max="7169" width="24" style="10" customWidth="1"/>
    <col min="7170" max="7171" width="20" style="10" customWidth="1"/>
    <col min="7172" max="7172" width="18.5703125" style="10" customWidth="1"/>
    <col min="7173" max="7173" width="20" style="10" customWidth="1"/>
    <col min="7174" max="7174" width="19" style="10" customWidth="1"/>
    <col min="7175" max="7175" width="24.7109375" style="10" customWidth="1"/>
    <col min="7176" max="7187" width="7.7109375" style="10" customWidth="1"/>
    <col min="7188" max="7188" width="16.42578125" style="10" customWidth="1"/>
    <col min="7189" max="7189" width="11" style="10" customWidth="1"/>
    <col min="7190" max="7190" width="18.7109375" style="10" customWidth="1"/>
    <col min="7191" max="7423" width="11.42578125" style="10"/>
    <col min="7424" max="7424" width="9.140625" style="10" customWidth="1"/>
    <col min="7425" max="7425" width="24" style="10" customWidth="1"/>
    <col min="7426" max="7427" width="20" style="10" customWidth="1"/>
    <col min="7428" max="7428" width="18.5703125" style="10" customWidth="1"/>
    <col min="7429" max="7429" width="20" style="10" customWidth="1"/>
    <col min="7430" max="7430" width="19" style="10" customWidth="1"/>
    <col min="7431" max="7431" width="24.7109375" style="10" customWidth="1"/>
    <col min="7432" max="7443" width="7.7109375" style="10" customWidth="1"/>
    <col min="7444" max="7444" width="16.42578125" style="10" customWidth="1"/>
    <col min="7445" max="7445" width="11" style="10" customWidth="1"/>
    <col min="7446" max="7446" width="18.7109375" style="10" customWidth="1"/>
    <col min="7447" max="7679" width="11.42578125" style="10"/>
    <col min="7680" max="7680" width="9.140625" style="10" customWidth="1"/>
    <col min="7681" max="7681" width="24" style="10" customWidth="1"/>
    <col min="7682" max="7683" width="20" style="10" customWidth="1"/>
    <col min="7684" max="7684" width="18.5703125" style="10" customWidth="1"/>
    <col min="7685" max="7685" width="20" style="10" customWidth="1"/>
    <col min="7686" max="7686" width="19" style="10" customWidth="1"/>
    <col min="7687" max="7687" width="24.7109375" style="10" customWidth="1"/>
    <col min="7688" max="7699" width="7.7109375" style="10" customWidth="1"/>
    <col min="7700" max="7700" width="16.42578125" style="10" customWidth="1"/>
    <col min="7701" max="7701" width="11" style="10" customWidth="1"/>
    <col min="7702" max="7702" width="18.7109375" style="10" customWidth="1"/>
    <col min="7703" max="7935" width="11.42578125" style="10"/>
    <col min="7936" max="7936" width="9.140625" style="10" customWidth="1"/>
    <col min="7937" max="7937" width="24" style="10" customWidth="1"/>
    <col min="7938" max="7939" width="20" style="10" customWidth="1"/>
    <col min="7940" max="7940" width="18.5703125" style="10" customWidth="1"/>
    <col min="7941" max="7941" width="20" style="10" customWidth="1"/>
    <col min="7942" max="7942" width="19" style="10" customWidth="1"/>
    <col min="7943" max="7943" width="24.7109375" style="10" customWidth="1"/>
    <col min="7944" max="7955" width="7.7109375" style="10" customWidth="1"/>
    <col min="7956" max="7956" width="16.42578125" style="10" customWidth="1"/>
    <col min="7957" max="7957" width="11" style="10" customWidth="1"/>
    <col min="7958" max="7958" width="18.7109375" style="10" customWidth="1"/>
    <col min="7959" max="8191" width="11.42578125" style="10"/>
    <col min="8192" max="8192" width="9.140625" style="10" customWidth="1"/>
    <col min="8193" max="8193" width="24" style="10" customWidth="1"/>
    <col min="8194" max="8195" width="20" style="10" customWidth="1"/>
    <col min="8196" max="8196" width="18.5703125" style="10" customWidth="1"/>
    <col min="8197" max="8197" width="20" style="10" customWidth="1"/>
    <col min="8198" max="8198" width="19" style="10" customWidth="1"/>
    <col min="8199" max="8199" width="24.7109375" style="10" customWidth="1"/>
    <col min="8200" max="8211" width="7.7109375" style="10" customWidth="1"/>
    <col min="8212" max="8212" width="16.42578125" style="10" customWidth="1"/>
    <col min="8213" max="8213" width="11" style="10" customWidth="1"/>
    <col min="8214" max="8214" width="18.7109375" style="10" customWidth="1"/>
    <col min="8215" max="8447" width="11.42578125" style="10"/>
    <col min="8448" max="8448" width="9.140625" style="10" customWidth="1"/>
    <col min="8449" max="8449" width="24" style="10" customWidth="1"/>
    <col min="8450" max="8451" width="20" style="10" customWidth="1"/>
    <col min="8452" max="8452" width="18.5703125" style="10" customWidth="1"/>
    <col min="8453" max="8453" width="20" style="10" customWidth="1"/>
    <col min="8454" max="8454" width="19" style="10" customWidth="1"/>
    <col min="8455" max="8455" width="24.7109375" style="10" customWidth="1"/>
    <col min="8456" max="8467" width="7.7109375" style="10" customWidth="1"/>
    <col min="8468" max="8468" width="16.42578125" style="10" customWidth="1"/>
    <col min="8469" max="8469" width="11" style="10" customWidth="1"/>
    <col min="8470" max="8470" width="18.7109375" style="10" customWidth="1"/>
    <col min="8471" max="8703" width="11.42578125" style="10"/>
    <col min="8704" max="8704" width="9.140625" style="10" customWidth="1"/>
    <col min="8705" max="8705" width="24" style="10" customWidth="1"/>
    <col min="8706" max="8707" width="20" style="10" customWidth="1"/>
    <col min="8708" max="8708" width="18.5703125" style="10" customWidth="1"/>
    <col min="8709" max="8709" width="20" style="10" customWidth="1"/>
    <col min="8710" max="8710" width="19" style="10" customWidth="1"/>
    <col min="8711" max="8711" width="24.7109375" style="10" customWidth="1"/>
    <col min="8712" max="8723" width="7.7109375" style="10" customWidth="1"/>
    <col min="8724" max="8724" width="16.42578125" style="10" customWidth="1"/>
    <col min="8725" max="8725" width="11" style="10" customWidth="1"/>
    <col min="8726" max="8726" width="18.7109375" style="10" customWidth="1"/>
    <col min="8727" max="8959" width="11.42578125" style="10"/>
    <col min="8960" max="8960" width="9.140625" style="10" customWidth="1"/>
    <col min="8961" max="8961" width="24" style="10" customWidth="1"/>
    <col min="8962" max="8963" width="20" style="10" customWidth="1"/>
    <col min="8964" max="8964" width="18.5703125" style="10" customWidth="1"/>
    <col min="8965" max="8965" width="20" style="10" customWidth="1"/>
    <col min="8966" max="8966" width="19" style="10" customWidth="1"/>
    <col min="8967" max="8967" width="24.7109375" style="10" customWidth="1"/>
    <col min="8968" max="8979" width="7.7109375" style="10" customWidth="1"/>
    <col min="8980" max="8980" width="16.42578125" style="10" customWidth="1"/>
    <col min="8981" max="8981" width="11" style="10" customWidth="1"/>
    <col min="8982" max="8982" width="18.7109375" style="10" customWidth="1"/>
    <col min="8983" max="9215" width="11.42578125" style="10"/>
    <col min="9216" max="9216" width="9.140625" style="10" customWidth="1"/>
    <col min="9217" max="9217" width="24" style="10" customWidth="1"/>
    <col min="9218" max="9219" width="20" style="10" customWidth="1"/>
    <col min="9220" max="9220" width="18.5703125" style="10" customWidth="1"/>
    <col min="9221" max="9221" width="20" style="10" customWidth="1"/>
    <col min="9222" max="9222" width="19" style="10" customWidth="1"/>
    <col min="9223" max="9223" width="24.7109375" style="10" customWidth="1"/>
    <col min="9224" max="9235" width="7.7109375" style="10" customWidth="1"/>
    <col min="9236" max="9236" width="16.42578125" style="10" customWidth="1"/>
    <col min="9237" max="9237" width="11" style="10" customWidth="1"/>
    <col min="9238" max="9238" width="18.7109375" style="10" customWidth="1"/>
    <col min="9239" max="9471" width="11.42578125" style="10"/>
    <col min="9472" max="9472" width="9.140625" style="10" customWidth="1"/>
    <col min="9473" max="9473" width="24" style="10" customWidth="1"/>
    <col min="9474" max="9475" width="20" style="10" customWidth="1"/>
    <col min="9476" max="9476" width="18.5703125" style="10" customWidth="1"/>
    <col min="9477" max="9477" width="20" style="10" customWidth="1"/>
    <col min="9478" max="9478" width="19" style="10" customWidth="1"/>
    <col min="9479" max="9479" width="24.7109375" style="10" customWidth="1"/>
    <col min="9480" max="9491" width="7.7109375" style="10" customWidth="1"/>
    <col min="9492" max="9492" width="16.42578125" style="10" customWidth="1"/>
    <col min="9493" max="9493" width="11" style="10" customWidth="1"/>
    <col min="9494" max="9494" width="18.7109375" style="10" customWidth="1"/>
    <col min="9495" max="9727" width="11.42578125" style="10"/>
    <col min="9728" max="9728" width="9.140625" style="10" customWidth="1"/>
    <col min="9729" max="9729" width="24" style="10" customWidth="1"/>
    <col min="9730" max="9731" width="20" style="10" customWidth="1"/>
    <col min="9732" max="9732" width="18.5703125" style="10" customWidth="1"/>
    <col min="9733" max="9733" width="20" style="10" customWidth="1"/>
    <col min="9734" max="9734" width="19" style="10" customWidth="1"/>
    <col min="9735" max="9735" width="24.7109375" style="10" customWidth="1"/>
    <col min="9736" max="9747" width="7.7109375" style="10" customWidth="1"/>
    <col min="9748" max="9748" width="16.42578125" style="10" customWidth="1"/>
    <col min="9749" max="9749" width="11" style="10" customWidth="1"/>
    <col min="9750" max="9750" width="18.7109375" style="10" customWidth="1"/>
    <col min="9751" max="9983" width="11.42578125" style="10"/>
    <col min="9984" max="9984" width="9.140625" style="10" customWidth="1"/>
    <col min="9985" max="9985" width="24" style="10" customWidth="1"/>
    <col min="9986" max="9987" width="20" style="10" customWidth="1"/>
    <col min="9988" max="9988" width="18.5703125" style="10" customWidth="1"/>
    <col min="9989" max="9989" width="20" style="10" customWidth="1"/>
    <col min="9990" max="9990" width="19" style="10" customWidth="1"/>
    <col min="9991" max="9991" width="24.7109375" style="10" customWidth="1"/>
    <col min="9992" max="10003" width="7.7109375" style="10" customWidth="1"/>
    <col min="10004" max="10004" width="16.42578125" style="10" customWidth="1"/>
    <col min="10005" max="10005" width="11" style="10" customWidth="1"/>
    <col min="10006" max="10006" width="18.7109375" style="10" customWidth="1"/>
    <col min="10007" max="10239" width="11.42578125" style="10"/>
    <col min="10240" max="10240" width="9.140625" style="10" customWidth="1"/>
    <col min="10241" max="10241" width="24" style="10" customWidth="1"/>
    <col min="10242" max="10243" width="20" style="10" customWidth="1"/>
    <col min="10244" max="10244" width="18.5703125" style="10" customWidth="1"/>
    <col min="10245" max="10245" width="20" style="10" customWidth="1"/>
    <col min="10246" max="10246" width="19" style="10" customWidth="1"/>
    <col min="10247" max="10247" width="24.7109375" style="10" customWidth="1"/>
    <col min="10248" max="10259" width="7.7109375" style="10" customWidth="1"/>
    <col min="10260" max="10260" width="16.42578125" style="10" customWidth="1"/>
    <col min="10261" max="10261" width="11" style="10" customWidth="1"/>
    <col min="10262" max="10262" width="18.7109375" style="10" customWidth="1"/>
    <col min="10263" max="10495" width="11.42578125" style="10"/>
    <col min="10496" max="10496" width="9.140625" style="10" customWidth="1"/>
    <col min="10497" max="10497" width="24" style="10" customWidth="1"/>
    <col min="10498" max="10499" width="20" style="10" customWidth="1"/>
    <col min="10500" max="10500" width="18.5703125" style="10" customWidth="1"/>
    <col min="10501" max="10501" width="20" style="10" customWidth="1"/>
    <col min="10502" max="10502" width="19" style="10" customWidth="1"/>
    <col min="10503" max="10503" width="24.7109375" style="10" customWidth="1"/>
    <col min="10504" max="10515" width="7.7109375" style="10" customWidth="1"/>
    <col min="10516" max="10516" width="16.42578125" style="10" customWidth="1"/>
    <col min="10517" max="10517" width="11" style="10" customWidth="1"/>
    <col min="10518" max="10518" width="18.7109375" style="10" customWidth="1"/>
    <col min="10519" max="10751" width="11.42578125" style="10"/>
    <col min="10752" max="10752" width="9.140625" style="10" customWidth="1"/>
    <col min="10753" max="10753" width="24" style="10" customWidth="1"/>
    <col min="10754" max="10755" width="20" style="10" customWidth="1"/>
    <col min="10756" max="10756" width="18.5703125" style="10" customWidth="1"/>
    <col min="10757" max="10757" width="20" style="10" customWidth="1"/>
    <col min="10758" max="10758" width="19" style="10" customWidth="1"/>
    <col min="10759" max="10759" width="24.7109375" style="10" customWidth="1"/>
    <col min="10760" max="10771" width="7.7109375" style="10" customWidth="1"/>
    <col min="10772" max="10772" width="16.42578125" style="10" customWidth="1"/>
    <col min="10773" max="10773" width="11" style="10" customWidth="1"/>
    <col min="10774" max="10774" width="18.7109375" style="10" customWidth="1"/>
    <col min="10775" max="11007" width="11.42578125" style="10"/>
    <col min="11008" max="11008" width="9.140625" style="10" customWidth="1"/>
    <col min="11009" max="11009" width="24" style="10" customWidth="1"/>
    <col min="11010" max="11011" width="20" style="10" customWidth="1"/>
    <col min="11012" max="11012" width="18.5703125" style="10" customWidth="1"/>
    <col min="11013" max="11013" width="20" style="10" customWidth="1"/>
    <col min="11014" max="11014" width="19" style="10" customWidth="1"/>
    <col min="11015" max="11015" width="24.7109375" style="10" customWidth="1"/>
    <col min="11016" max="11027" width="7.7109375" style="10" customWidth="1"/>
    <col min="11028" max="11028" width="16.42578125" style="10" customWidth="1"/>
    <col min="11029" max="11029" width="11" style="10" customWidth="1"/>
    <col min="11030" max="11030" width="18.7109375" style="10" customWidth="1"/>
    <col min="11031" max="11263" width="11.42578125" style="10"/>
    <col min="11264" max="11264" width="9.140625" style="10" customWidth="1"/>
    <col min="11265" max="11265" width="24" style="10" customWidth="1"/>
    <col min="11266" max="11267" width="20" style="10" customWidth="1"/>
    <col min="11268" max="11268" width="18.5703125" style="10" customWidth="1"/>
    <col min="11269" max="11269" width="20" style="10" customWidth="1"/>
    <col min="11270" max="11270" width="19" style="10" customWidth="1"/>
    <col min="11271" max="11271" width="24.7109375" style="10" customWidth="1"/>
    <col min="11272" max="11283" width="7.7109375" style="10" customWidth="1"/>
    <col min="11284" max="11284" width="16.42578125" style="10" customWidth="1"/>
    <col min="11285" max="11285" width="11" style="10" customWidth="1"/>
    <col min="11286" max="11286" width="18.7109375" style="10" customWidth="1"/>
    <col min="11287" max="11519" width="11.42578125" style="10"/>
    <col min="11520" max="11520" width="9.140625" style="10" customWidth="1"/>
    <col min="11521" max="11521" width="24" style="10" customWidth="1"/>
    <col min="11522" max="11523" width="20" style="10" customWidth="1"/>
    <col min="11524" max="11524" width="18.5703125" style="10" customWidth="1"/>
    <col min="11525" max="11525" width="20" style="10" customWidth="1"/>
    <col min="11526" max="11526" width="19" style="10" customWidth="1"/>
    <col min="11527" max="11527" width="24.7109375" style="10" customWidth="1"/>
    <col min="11528" max="11539" width="7.7109375" style="10" customWidth="1"/>
    <col min="11540" max="11540" width="16.42578125" style="10" customWidth="1"/>
    <col min="11541" max="11541" width="11" style="10" customWidth="1"/>
    <col min="11542" max="11542" width="18.7109375" style="10" customWidth="1"/>
    <col min="11543" max="11775" width="11.42578125" style="10"/>
    <col min="11776" max="11776" width="9.140625" style="10" customWidth="1"/>
    <col min="11777" max="11777" width="24" style="10" customWidth="1"/>
    <col min="11778" max="11779" width="20" style="10" customWidth="1"/>
    <col min="11780" max="11780" width="18.5703125" style="10" customWidth="1"/>
    <col min="11781" max="11781" width="20" style="10" customWidth="1"/>
    <col min="11782" max="11782" width="19" style="10" customWidth="1"/>
    <col min="11783" max="11783" width="24.7109375" style="10" customWidth="1"/>
    <col min="11784" max="11795" width="7.7109375" style="10" customWidth="1"/>
    <col min="11796" max="11796" width="16.42578125" style="10" customWidth="1"/>
    <col min="11797" max="11797" width="11" style="10" customWidth="1"/>
    <col min="11798" max="11798" width="18.7109375" style="10" customWidth="1"/>
    <col min="11799" max="12031" width="11.42578125" style="10"/>
    <col min="12032" max="12032" width="9.140625" style="10" customWidth="1"/>
    <col min="12033" max="12033" width="24" style="10" customWidth="1"/>
    <col min="12034" max="12035" width="20" style="10" customWidth="1"/>
    <col min="12036" max="12036" width="18.5703125" style="10" customWidth="1"/>
    <col min="12037" max="12037" width="20" style="10" customWidth="1"/>
    <col min="12038" max="12038" width="19" style="10" customWidth="1"/>
    <col min="12039" max="12039" width="24.7109375" style="10" customWidth="1"/>
    <col min="12040" max="12051" width="7.7109375" style="10" customWidth="1"/>
    <col min="12052" max="12052" width="16.42578125" style="10" customWidth="1"/>
    <col min="12053" max="12053" width="11" style="10" customWidth="1"/>
    <col min="12054" max="12054" width="18.7109375" style="10" customWidth="1"/>
    <col min="12055" max="12287" width="11.42578125" style="10"/>
    <col min="12288" max="12288" width="9.140625" style="10" customWidth="1"/>
    <col min="12289" max="12289" width="24" style="10" customWidth="1"/>
    <col min="12290" max="12291" width="20" style="10" customWidth="1"/>
    <col min="12292" max="12292" width="18.5703125" style="10" customWidth="1"/>
    <col min="12293" max="12293" width="20" style="10" customWidth="1"/>
    <col min="12294" max="12294" width="19" style="10" customWidth="1"/>
    <col min="12295" max="12295" width="24.7109375" style="10" customWidth="1"/>
    <col min="12296" max="12307" width="7.7109375" style="10" customWidth="1"/>
    <col min="12308" max="12308" width="16.42578125" style="10" customWidth="1"/>
    <col min="12309" max="12309" width="11" style="10" customWidth="1"/>
    <col min="12310" max="12310" width="18.7109375" style="10" customWidth="1"/>
    <col min="12311" max="12543" width="11.42578125" style="10"/>
    <col min="12544" max="12544" width="9.140625" style="10" customWidth="1"/>
    <col min="12545" max="12545" width="24" style="10" customWidth="1"/>
    <col min="12546" max="12547" width="20" style="10" customWidth="1"/>
    <col min="12548" max="12548" width="18.5703125" style="10" customWidth="1"/>
    <col min="12549" max="12549" width="20" style="10" customWidth="1"/>
    <col min="12550" max="12550" width="19" style="10" customWidth="1"/>
    <col min="12551" max="12551" width="24.7109375" style="10" customWidth="1"/>
    <col min="12552" max="12563" width="7.7109375" style="10" customWidth="1"/>
    <col min="12564" max="12564" width="16.42578125" style="10" customWidth="1"/>
    <col min="12565" max="12565" width="11" style="10" customWidth="1"/>
    <col min="12566" max="12566" width="18.7109375" style="10" customWidth="1"/>
    <col min="12567" max="12799" width="11.42578125" style="10"/>
    <col min="12800" max="12800" width="9.140625" style="10" customWidth="1"/>
    <col min="12801" max="12801" width="24" style="10" customWidth="1"/>
    <col min="12802" max="12803" width="20" style="10" customWidth="1"/>
    <col min="12804" max="12804" width="18.5703125" style="10" customWidth="1"/>
    <col min="12805" max="12805" width="20" style="10" customWidth="1"/>
    <col min="12806" max="12806" width="19" style="10" customWidth="1"/>
    <col min="12807" max="12807" width="24.7109375" style="10" customWidth="1"/>
    <col min="12808" max="12819" width="7.7109375" style="10" customWidth="1"/>
    <col min="12820" max="12820" width="16.42578125" style="10" customWidth="1"/>
    <col min="12821" max="12821" width="11" style="10" customWidth="1"/>
    <col min="12822" max="12822" width="18.7109375" style="10" customWidth="1"/>
    <col min="12823" max="13055" width="11.42578125" style="10"/>
    <col min="13056" max="13056" width="9.140625" style="10" customWidth="1"/>
    <col min="13057" max="13057" width="24" style="10" customWidth="1"/>
    <col min="13058" max="13059" width="20" style="10" customWidth="1"/>
    <col min="13060" max="13060" width="18.5703125" style="10" customWidth="1"/>
    <col min="13061" max="13061" width="20" style="10" customWidth="1"/>
    <col min="13062" max="13062" width="19" style="10" customWidth="1"/>
    <col min="13063" max="13063" width="24.7109375" style="10" customWidth="1"/>
    <col min="13064" max="13075" width="7.7109375" style="10" customWidth="1"/>
    <col min="13076" max="13076" width="16.42578125" style="10" customWidth="1"/>
    <col min="13077" max="13077" width="11" style="10" customWidth="1"/>
    <col min="13078" max="13078" width="18.7109375" style="10" customWidth="1"/>
    <col min="13079" max="13311" width="11.42578125" style="10"/>
    <col min="13312" max="13312" width="9.140625" style="10" customWidth="1"/>
    <col min="13313" max="13313" width="24" style="10" customWidth="1"/>
    <col min="13314" max="13315" width="20" style="10" customWidth="1"/>
    <col min="13316" max="13316" width="18.5703125" style="10" customWidth="1"/>
    <col min="13317" max="13317" width="20" style="10" customWidth="1"/>
    <col min="13318" max="13318" width="19" style="10" customWidth="1"/>
    <col min="13319" max="13319" width="24.7109375" style="10" customWidth="1"/>
    <col min="13320" max="13331" width="7.7109375" style="10" customWidth="1"/>
    <col min="13332" max="13332" width="16.42578125" style="10" customWidth="1"/>
    <col min="13333" max="13333" width="11" style="10" customWidth="1"/>
    <col min="13334" max="13334" width="18.7109375" style="10" customWidth="1"/>
    <col min="13335" max="13567" width="11.42578125" style="10"/>
    <col min="13568" max="13568" width="9.140625" style="10" customWidth="1"/>
    <col min="13569" max="13569" width="24" style="10" customWidth="1"/>
    <col min="13570" max="13571" width="20" style="10" customWidth="1"/>
    <col min="13572" max="13572" width="18.5703125" style="10" customWidth="1"/>
    <col min="13573" max="13573" width="20" style="10" customWidth="1"/>
    <col min="13574" max="13574" width="19" style="10" customWidth="1"/>
    <col min="13575" max="13575" width="24.7109375" style="10" customWidth="1"/>
    <col min="13576" max="13587" width="7.7109375" style="10" customWidth="1"/>
    <col min="13588" max="13588" width="16.42578125" style="10" customWidth="1"/>
    <col min="13589" max="13589" width="11" style="10" customWidth="1"/>
    <col min="13590" max="13590" width="18.7109375" style="10" customWidth="1"/>
    <col min="13591" max="13823" width="11.42578125" style="10"/>
    <col min="13824" max="13824" width="9.140625" style="10" customWidth="1"/>
    <col min="13825" max="13825" width="24" style="10" customWidth="1"/>
    <col min="13826" max="13827" width="20" style="10" customWidth="1"/>
    <col min="13828" max="13828" width="18.5703125" style="10" customWidth="1"/>
    <col min="13829" max="13829" width="20" style="10" customWidth="1"/>
    <col min="13830" max="13830" width="19" style="10" customWidth="1"/>
    <col min="13831" max="13831" width="24.7109375" style="10" customWidth="1"/>
    <col min="13832" max="13843" width="7.7109375" style="10" customWidth="1"/>
    <col min="13844" max="13844" width="16.42578125" style="10" customWidth="1"/>
    <col min="13845" max="13845" width="11" style="10" customWidth="1"/>
    <col min="13846" max="13846" width="18.7109375" style="10" customWidth="1"/>
    <col min="13847" max="14079" width="11.42578125" style="10"/>
    <col min="14080" max="14080" width="9.140625" style="10" customWidth="1"/>
    <col min="14081" max="14081" width="24" style="10" customWidth="1"/>
    <col min="14082" max="14083" width="20" style="10" customWidth="1"/>
    <col min="14084" max="14084" width="18.5703125" style="10" customWidth="1"/>
    <col min="14085" max="14085" width="20" style="10" customWidth="1"/>
    <col min="14086" max="14086" width="19" style="10" customWidth="1"/>
    <col min="14087" max="14087" width="24.7109375" style="10" customWidth="1"/>
    <col min="14088" max="14099" width="7.7109375" style="10" customWidth="1"/>
    <col min="14100" max="14100" width="16.42578125" style="10" customWidth="1"/>
    <col min="14101" max="14101" width="11" style="10" customWidth="1"/>
    <col min="14102" max="14102" width="18.7109375" style="10" customWidth="1"/>
    <col min="14103" max="14335" width="11.42578125" style="10"/>
    <col min="14336" max="14336" width="9.140625" style="10" customWidth="1"/>
    <col min="14337" max="14337" width="24" style="10" customWidth="1"/>
    <col min="14338" max="14339" width="20" style="10" customWidth="1"/>
    <col min="14340" max="14340" width="18.5703125" style="10" customWidth="1"/>
    <col min="14341" max="14341" width="20" style="10" customWidth="1"/>
    <col min="14342" max="14342" width="19" style="10" customWidth="1"/>
    <col min="14343" max="14343" width="24.7109375" style="10" customWidth="1"/>
    <col min="14344" max="14355" width="7.7109375" style="10" customWidth="1"/>
    <col min="14356" max="14356" width="16.42578125" style="10" customWidth="1"/>
    <col min="14357" max="14357" width="11" style="10" customWidth="1"/>
    <col min="14358" max="14358" width="18.7109375" style="10" customWidth="1"/>
    <col min="14359" max="14591" width="11.42578125" style="10"/>
    <col min="14592" max="14592" width="9.140625" style="10" customWidth="1"/>
    <col min="14593" max="14593" width="24" style="10" customWidth="1"/>
    <col min="14594" max="14595" width="20" style="10" customWidth="1"/>
    <col min="14596" max="14596" width="18.5703125" style="10" customWidth="1"/>
    <col min="14597" max="14597" width="20" style="10" customWidth="1"/>
    <col min="14598" max="14598" width="19" style="10" customWidth="1"/>
    <col min="14599" max="14599" width="24.7109375" style="10" customWidth="1"/>
    <col min="14600" max="14611" width="7.7109375" style="10" customWidth="1"/>
    <col min="14612" max="14612" width="16.42578125" style="10" customWidth="1"/>
    <col min="14613" max="14613" width="11" style="10" customWidth="1"/>
    <col min="14614" max="14614" width="18.7109375" style="10" customWidth="1"/>
    <col min="14615" max="14847" width="11.42578125" style="10"/>
    <col min="14848" max="14848" width="9.140625" style="10" customWidth="1"/>
    <col min="14849" max="14849" width="24" style="10" customWidth="1"/>
    <col min="14850" max="14851" width="20" style="10" customWidth="1"/>
    <col min="14852" max="14852" width="18.5703125" style="10" customWidth="1"/>
    <col min="14853" max="14853" width="20" style="10" customWidth="1"/>
    <col min="14854" max="14854" width="19" style="10" customWidth="1"/>
    <col min="14855" max="14855" width="24.7109375" style="10" customWidth="1"/>
    <col min="14856" max="14867" width="7.7109375" style="10" customWidth="1"/>
    <col min="14868" max="14868" width="16.42578125" style="10" customWidth="1"/>
    <col min="14869" max="14869" width="11" style="10" customWidth="1"/>
    <col min="14870" max="14870" width="18.7109375" style="10" customWidth="1"/>
    <col min="14871" max="15103" width="11.42578125" style="10"/>
    <col min="15104" max="15104" width="9.140625" style="10" customWidth="1"/>
    <col min="15105" max="15105" width="24" style="10" customWidth="1"/>
    <col min="15106" max="15107" width="20" style="10" customWidth="1"/>
    <col min="15108" max="15108" width="18.5703125" style="10" customWidth="1"/>
    <col min="15109" max="15109" width="20" style="10" customWidth="1"/>
    <col min="15110" max="15110" width="19" style="10" customWidth="1"/>
    <col min="15111" max="15111" width="24.7109375" style="10" customWidth="1"/>
    <col min="15112" max="15123" width="7.7109375" style="10" customWidth="1"/>
    <col min="15124" max="15124" width="16.42578125" style="10" customWidth="1"/>
    <col min="15125" max="15125" width="11" style="10" customWidth="1"/>
    <col min="15126" max="15126" width="18.7109375" style="10" customWidth="1"/>
    <col min="15127" max="15359" width="11.42578125" style="10"/>
    <col min="15360" max="15360" width="9.140625" style="10" customWidth="1"/>
    <col min="15361" max="15361" width="24" style="10" customWidth="1"/>
    <col min="15362" max="15363" width="20" style="10" customWidth="1"/>
    <col min="15364" max="15364" width="18.5703125" style="10" customWidth="1"/>
    <col min="15365" max="15365" width="20" style="10" customWidth="1"/>
    <col min="15366" max="15366" width="19" style="10" customWidth="1"/>
    <col min="15367" max="15367" width="24.7109375" style="10" customWidth="1"/>
    <col min="15368" max="15379" width="7.7109375" style="10" customWidth="1"/>
    <col min="15380" max="15380" width="16.42578125" style="10" customWidth="1"/>
    <col min="15381" max="15381" width="11" style="10" customWidth="1"/>
    <col min="15382" max="15382" width="18.7109375" style="10" customWidth="1"/>
    <col min="15383" max="15615" width="11.42578125" style="10"/>
    <col min="15616" max="15616" width="9.140625" style="10" customWidth="1"/>
    <col min="15617" max="15617" width="24" style="10" customWidth="1"/>
    <col min="15618" max="15619" width="20" style="10" customWidth="1"/>
    <col min="15620" max="15620" width="18.5703125" style="10" customWidth="1"/>
    <col min="15621" max="15621" width="20" style="10" customWidth="1"/>
    <col min="15622" max="15622" width="19" style="10" customWidth="1"/>
    <col min="15623" max="15623" width="24.7109375" style="10" customWidth="1"/>
    <col min="15624" max="15635" width="7.7109375" style="10" customWidth="1"/>
    <col min="15636" max="15636" width="16.42578125" style="10" customWidth="1"/>
    <col min="15637" max="15637" width="11" style="10" customWidth="1"/>
    <col min="15638" max="15638" width="18.7109375" style="10" customWidth="1"/>
    <col min="15639" max="15871" width="11.42578125" style="10"/>
    <col min="15872" max="15872" width="9.140625" style="10" customWidth="1"/>
    <col min="15873" max="15873" width="24" style="10" customWidth="1"/>
    <col min="15874" max="15875" width="20" style="10" customWidth="1"/>
    <col min="15876" max="15876" width="18.5703125" style="10" customWidth="1"/>
    <col min="15877" max="15877" width="20" style="10" customWidth="1"/>
    <col min="15878" max="15878" width="19" style="10" customWidth="1"/>
    <col min="15879" max="15879" width="24.7109375" style="10" customWidth="1"/>
    <col min="15880" max="15891" width="7.7109375" style="10" customWidth="1"/>
    <col min="15892" max="15892" width="16.42578125" style="10" customWidth="1"/>
    <col min="15893" max="15893" width="11" style="10" customWidth="1"/>
    <col min="15894" max="15894" width="18.7109375" style="10" customWidth="1"/>
    <col min="15895" max="16127" width="11.42578125" style="10"/>
    <col min="16128" max="16128" width="9.140625" style="10" customWidth="1"/>
    <col min="16129" max="16129" width="24" style="10" customWidth="1"/>
    <col min="16130" max="16131" width="20" style="10" customWidth="1"/>
    <col min="16132" max="16132" width="18.5703125" style="10" customWidth="1"/>
    <col min="16133" max="16133" width="20" style="10" customWidth="1"/>
    <col min="16134" max="16134" width="19" style="10" customWidth="1"/>
    <col min="16135" max="16135" width="24.7109375" style="10" customWidth="1"/>
    <col min="16136" max="16147" width="7.7109375" style="10" customWidth="1"/>
    <col min="16148" max="16148" width="16.42578125" style="10" customWidth="1"/>
    <col min="16149" max="16149" width="11" style="10" customWidth="1"/>
    <col min="16150" max="16150" width="18.7109375" style="10" customWidth="1"/>
    <col min="16151" max="16384" width="11.42578125" style="10"/>
  </cols>
  <sheetData>
    <row r="1" spans="1:22" s="99" customFormat="1" ht="39.75" customHeight="1" thickBot="1" x14ac:dyDescent="0.3">
      <c r="A1" s="274"/>
      <c r="B1" s="275"/>
      <c r="C1" s="280" t="s">
        <v>104</v>
      </c>
      <c r="D1" s="281"/>
      <c r="E1" s="281"/>
      <c r="F1" s="281"/>
      <c r="G1" s="281"/>
      <c r="H1" s="281"/>
      <c r="I1" s="281"/>
      <c r="J1" s="281"/>
      <c r="K1" s="281"/>
      <c r="L1" s="281"/>
      <c r="M1" s="281"/>
      <c r="N1" s="281"/>
      <c r="O1" s="281"/>
      <c r="P1" s="281"/>
      <c r="Q1" s="281"/>
      <c r="R1" s="281"/>
      <c r="S1" s="281"/>
      <c r="T1" s="282"/>
    </row>
    <row r="2" spans="1:22" s="99" customFormat="1" ht="40.5" customHeight="1" thickBot="1" x14ac:dyDescent="0.3">
      <c r="A2" s="276"/>
      <c r="B2" s="277"/>
      <c r="C2" s="280" t="s">
        <v>18</v>
      </c>
      <c r="D2" s="281"/>
      <c r="E2" s="281"/>
      <c r="F2" s="281"/>
      <c r="G2" s="281"/>
      <c r="H2" s="281"/>
      <c r="I2" s="281"/>
      <c r="J2" s="281"/>
      <c r="K2" s="281"/>
      <c r="L2" s="281"/>
      <c r="M2" s="281"/>
      <c r="N2" s="281"/>
      <c r="O2" s="281"/>
      <c r="P2" s="281"/>
      <c r="Q2" s="281"/>
      <c r="R2" s="281"/>
      <c r="S2" s="281"/>
      <c r="T2" s="282"/>
    </row>
    <row r="3" spans="1:22" s="99" customFormat="1" ht="42.75" customHeight="1" thickBot="1" x14ac:dyDescent="0.3">
      <c r="A3" s="276"/>
      <c r="B3" s="277"/>
      <c r="C3" s="280" t="s">
        <v>181</v>
      </c>
      <c r="D3" s="281"/>
      <c r="E3" s="281"/>
      <c r="F3" s="281"/>
      <c r="G3" s="281"/>
      <c r="H3" s="281"/>
      <c r="I3" s="281"/>
      <c r="J3" s="281"/>
      <c r="K3" s="281"/>
      <c r="L3" s="281"/>
      <c r="M3" s="281"/>
      <c r="N3" s="281"/>
      <c r="O3" s="281"/>
      <c r="P3" s="281"/>
      <c r="Q3" s="281"/>
      <c r="R3" s="281"/>
      <c r="S3" s="281"/>
      <c r="T3" s="282"/>
    </row>
    <row r="4" spans="1:22" s="99" customFormat="1" ht="33.75" customHeight="1" thickBot="1" x14ac:dyDescent="0.3">
      <c r="A4" s="278"/>
      <c r="B4" s="279"/>
      <c r="C4" s="280" t="s">
        <v>182</v>
      </c>
      <c r="D4" s="281"/>
      <c r="E4" s="281"/>
      <c r="F4" s="281"/>
      <c r="G4" s="281"/>
      <c r="H4" s="282"/>
      <c r="I4" s="283" t="s">
        <v>183</v>
      </c>
      <c r="J4" s="284"/>
      <c r="K4" s="284"/>
      <c r="L4" s="284"/>
      <c r="M4" s="284"/>
      <c r="N4" s="284"/>
      <c r="O4" s="284"/>
      <c r="P4" s="284"/>
      <c r="Q4" s="284"/>
      <c r="R4" s="284"/>
      <c r="S4" s="284"/>
      <c r="T4" s="285"/>
    </row>
    <row r="5" spans="1:22" s="99" customFormat="1" ht="21.75" customHeight="1" x14ac:dyDescent="0.25">
      <c r="C5" s="100"/>
      <c r="D5" s="100"/>
      <c r="E5" s="100"/>
      <c r="F5" s="101"/>
      <c r="G5" s="102"/>
      <c r="H5" s="101"/>
      <c r="I5" s="103"/>
      <c r="J5" s="104"/>
      <c r="K5" s="104"/>
      <c r="L5" s="104"/>
      <c r="M5" s="104"/>
    </row>
    <row r="6" spans="1:22" s="105" customFormat="1" ht="30" customHeight="1" thickBot="1" x14ac:dyDescent="0.3">
      <c r="C6" s="106"/>
      <c r="D6" s="106"/>
      <c r="E6" s="106"/>
      <c r="F6" s="107"/>
      <c r="G6" s="107"/>
      <c r="H6" s="107"/>
      <c r="I6" s="107"/>
      <c r="J6" s="106"/>
      <c r="K6" s="106"/>
      <c r="L6" s="106"/>
      <c r="M6" s="106"/>
      <c r="N6" s="106"/>
      <c r="O6" s="108"/>
      <c r="P6" s="108"/>
      <c r="Q6" s="108"/>
      <c r="R6" s="108"/>
      <c r="S6" s="109"/>
      <c r="T6" s="109"/>
      <c r="U6" s="110"/>
      <c r="V6" s="110"/>
    </row>
    <row r="7" spans="1:22" s="105" customFormat="1" ht="52.5" customHeight="1" thickBot="1" x14ac:dyDescent="0.3">
      <c r="B7" s="111" t="s">
        <v>109</v>
      </c>
      <c r="C7" s="268" t="s">
        <v>382</v>
      </c>
      <c r="D7" s="269"/>
      <c r="E7" s="269"/>
      <c r="F7" s="270"/>
      <c r="G7" s="106"/>
      <c r="H7" s="106"/>
      <c r="I7" s="106"/>
      <c r="J7" s="106"/>
      <c r="K7" s="106"/>
      <c r="L7" s="106"/>
      <c r="M7" s="106"/>
      <c r="N7" s="106"/>
      <c r="O7" s="108"/>
      <c r="P7" s="108"/>
      <c r="Q7" s="108"/>
      <c r="R7" s="108"/>
      <c r="S7" s="109"/>
      <c r="T7" s="109"/>
      <c r="U7" s="110"/>
      <c r="V7" s="110"/>
    </row>
    <row r="8" spans="1:22" s="105" customFormat="1" ht="39.75" customHeight="1" x14ac:dyDescent="0.25"/>
    <row r="9" spans="1:22" s="105" customFormat="1" x14ac:dyDescent="0.25"/>
    <row r="10" spans="1:22" s="112" customFormat="1" ht="45" customHeight="1" x14ac:dyDescent="0.2">
      <c r="A10" s="271" t="s">
        <v>184</v>
      </c>
      <c r="B10" s="271"/>
      <c r="C10" s="271"/>
      <c r="D10" s="271"/>
      <c r="E10" s="271"/>
      <c r="F10" s="271"/>
      <c r="G10" s="271"/>
      <c r="H10" s="271"/>
      <c r="I10" s="271"/>
      <c r="J10" s="271"/>
      <c r="K10" s="271"/>
      <c r="L10" s="271"/>
      <c r="M10" s="271"/>
      <c r="N10" s="271"/>
      <c r="O10" s="271"/>
      <c r="P10" s="271"/>
      <c r="Q10" s="271"/>
      <c r="R10" s="271"/>
      <c r="S10" s="271"/>
      <c r="T10" s="271"/>
      <c r="U10" s="271"/>
      <c r="V10" s="271"/>
    </row>
    <row r="11" spans="1:22" s="113" customFormat="1" ht="38.25" customHeight="1" x14ac:dyDescent="0.25">
      <c r="A11" s="272" t="s">
        <v>185</v>
      </c>
      <c r="B11" s="272" t="s">
        <v>186</v>
      </c>
      <c r="C11" s="272"/>
      <c r="D11" s="272" t="s">
        <v>187</v>
      </c>
      <c r="E11" s="272" t="s">
        <v>188</v>
      </c>
      <c r="F11" s="272" t="s">
        <v>189</v>
      </c>
      <c r="G11" s="272" t="s">
        <v>190</v>
      </c>
      <c r="H11" s="272" t="s">
        <v>191</v>
      </c>
      <c r="I11" s="272"/>
      <c r="J11" s="272"/>
      <c r="K11" s="272"/>
      <c r="L11" s="272"/>
      <c r="M11" s="272"/>
      <c r="N11" s="272"/>
      <c r="O11" s="272"/>
      <c r="P11" s="272"/>
      <c r="Q11" s="272"/>
      <c r="R11" s="272"/>
      <c r="S11" s="272"/>
      <c r="T11" s="272"/>
      <c r="U11" s="272"/>
      <c r="V11" s="272"/>
    </row>
    <row r="12" spans="1:22" s="113" customFormat="1" ht="76.5" customHeight="1" x14ac:dyDescent="0.25">
      <c r="A12" s="272"/>
      <c r="B12" s="114" t="s">
        <v>192</v>
      </c>
      <c r="C12" s="256" t="s">
        <v>405</v>
      </c>
      <c r="D12" s="272"/>
      <c r="E12" s="272"/>
      <c r="F12" s="272"/>
      <c r="G12" s="272"/>
      <c r="H12" s="115" t="s">
        <v>193</v>
      </c>
      <c r="I12" s="115" t="s">
        <v>194</v>
      </c>
      <c r="J12" s="115" t="s">
        <v>195</v>
      </c>
      <c r="K12" s="115" t="s">
        <v>196</v>
      </c>
      <c r="L12" s="115" t="s">
        <v>197</v>
      </c>
      <c r="M12" s="115" t="s">
        <v>198</v>
      </c>
      <c r="N12" s="115" t="s">
        <v>199</v>
      </c>
      <c r="O12" s="115" t="s">
        <v>200</v>
      </c>
      <c r="P12" s="115" t="s">
        <v>201</v>
      </c>
      <c r="Q12" s="115" t="s">
        <v>202</v>
      </c>
      <c r="R12" s="115" t="s">
        <v>203</v>
      </c>
      <c r="S12" s="115" t="s">
        <v>204</v>
      </c>
      <c r="T12" s="115" t="s">
        <v>205</v>
      </c>
      <c r="U12" s="273" t="s">
        <v>206</v>
      </c>
      <c r="V12" s="273"/>
    </row>
    <row r="13" spans="1:22" s="225" customFormat="1" ht="65.25" customHeight="1" x14ac:dyDescent="0.2">
      <c r="A13" s="287">
        <f>'1_Recaudo Alcanzado'!C9</f>
        <v>1</v>
      </c>
      <c r="B13" s="288" t="s">
        <v>207</v>
      </c>
      <c r="C13" s="289" t="s">
        <v>406</v>
      </c>
      <c r="D13" s="288" t="s">
        <v>209</v>
      </c>
      <c r="E13" s="290" t="str">
        <f>'1_Recaudo Alcanzado'!F9</f>
        <v>Alcanzar el 100% de la meta de recaudo establecida por la Dirección de Inteligencia para la Movilidad para la vigencia.</v>
      </c>
      <c r="F13" s="294" t="str">
        <f>'1_Recaudo Alcanzado'!C15</f>
        <v>RECAUDO ALCANZADO</v>
      </c>
      <c r="G13" s="236" t="str">
        <f>'1_Recaudo Alcanzado'!C22</f>
        <v>Recaudo acumulado de la vigencia</v>
      </c>
      <c r="H13" s="224">
        <f>'1_Recaudo Alcanzado'!C30</f>
        <v>18289840882</v>
      </c>
      <c r="I13" s="224">
        <f>'1_Recaudo Alcanzado'!C31</f>
        <v>17050932775</v>
      </c>
      <c r="J13" s="224">
        <f>'1_Recaudo Alcanzado'!C32</f>
        <v>14735097816</v>
      </c>
      <c r="K13" s="224">
        <f>'1_Recaudo Alcanzado'!C33</f>
        <v>0</v>
      </c>
      <c r="L13" s="224">
        <f>'1_Recaudo Alcanzado'!C34</f>
        <v>0</v>
      </c>
      <c r="M13" s="224">
        <f>'1_Recaudo Alcanzado'!C35</f>
        <v>0</v>
      </c>
      <c r="N13" s="224">
        <f>'1_Recaudo Alcanzado'!C36</f>
        <v>0</v>
      </c>
      <c r="O13" s="224">
        <f>'1_Recaudo Alcanzado'!C37</f>
        <v>0</v>
      </c>
      <c r="P13" s="224">
        <f>'1_Recaudo Alcanzado'!C38</f>
        <v>0</v>
      </c>
      <c r="Q13" s="224">
        <f>'1_Recaudo Alcanzado'!C39</f>
        <v>0</v>
      </c>
      <c r="R13" s="224">
        <f>'1_Recaudo Alcanzado'!C40</f>
        <v>0</v>
      </c>
      <c r="S13" s="224">
        <f>'1_Recaudo Alcanzado'!C41</f>
        <v>0</v>
      </c>
      <c r="T13" s="257">
        <f>SUM(H13:S13)</f>
        <v>50075871473</v>
      </c>
      <c r="U13" s="286" t="str">
        <f>'1_Recaudo Alcanzado'!C49</f>
        <v>Para el primer trimestre de 2019, se logra una ejecución del 20% del recaudo alcanzando, teniendo en cuenta la gestion realizada de cobros persuasivos</v>
      </c>
      <c r="V13" s="286"/>
    </row>
    <row r="14" spans="1:22" s="225" customFormat="1" ht="65.25" customHeight="1" x14ac:dyDescent="0.2">
      <c r="A14" s="287"/>
      <c r="B14" s="288"/>
      <c r="C14" s="289"/>
      <c r="D14" s="288"/>
      <c r="E14" s="290"/>
      <c r="F14" s="294"/>
      <c r="G14" s="236" t="str">
        <f>'1_Recaudo Alcanzado'!F22</f>
        <v xml:space="preserve"> Meta de recaudo establecida para la vigencia</v>
      </c>
      <c r="H14" s="291">
        <f>'1_Recaudo Alcanzado'!E30</f>
        <v>157845000000</v>
      </c>
      <c r="I14" s="292"/>
      <c r="J14" s="292"/>
      <c r="K14" s="292"/>
      <c r="L14" s="292"/>
      <c r="M14" s="292"/>
      <c r="N14" s="292"/>
      <c r="O14" s="292"/>
      <c r="P14" s="292"/>
      <c r="Q14" s="292"/>
      <c r="R14" s="292"/>
      <c r="S14" s="293"/>
      <c r="T14" s="258">
        <f>+H14</f>
        <v>157845000000</v>
      </c>
      <c r="U14" s="286"/>
      <c r="V14" s="286"/>
    </row>
    <row r="15" spans="1:22" s="225" customFormat="1" ht="51" customHeight="1" x14ac:dyDescent="0.2">
      <c r="A15" s="287"/>
      <c r="B15" s="288"/>
      <c r="C15" s="289"/>
      <c r="D15" s="288"/>
      <c r="E15" s="290"/>
      <c r="F15" s="294"/>
      <c r="G15" s="236" t="s">
        <v>210</v>
      </c>
      <c r="H15" s="226">
        <f>+H13/H14</f>
        <v>0.11587215864930786</v>
      </c>
      <c r="I15" s="226">
        <f>+I13/H14</f>
        <v>0.10802326823782825</v>
      </c>
      <c r="J15" s="226">
        <f>+J13/H14</f>
        <v>9.3351691950964558E-2</v>
      </c>
      <c r="K15" s="226" t="e">
        <f t="shared" ref="K15:S15" si="0">+K13/J14</f>
        <v>#DIV/0!</v>
      </c>
      <c r="L15" s="226" t="e">
        <f t="shared" si="0"/>
        <v>#DIV/0!</v>
      </c>
      <c r="M15" s="226" t="e">
        <f t="shared" si="0"/>
        <v>#DIV/0!</v>
      </c>
      <c r="N15" s="226" t="e">
        <f t="shared" si="0"/>
        <v>#DIV/0!</v>
      </c>
      <c r="O15" s="226" t="e">
        <f t="shared" si="0"/>
        <v>#DIV/0!</v>
      </c>
      <c r="P15" s="226" t="e">
        <f t="shared" si="0"/>
        <v>#DIV/0!</v>
      </c>
      <c r="Q15" s="226" t="e">
        <f t="shared" si="0"/>
        <v>#DIV/0!</v>
      </c>
      <c r="R15" s="226" t="e">
        <f t="shared" si="0"/>
        <v>#DIV/0!</v>
      </c>
      <c r="S15" s="226" t="e">
        <f t="shared" si="0"/>
        <v>#DIV/0!</v>
      </c>
      <c r="T15" s="259">
        <f>+T13/T14</f>
        <v>0.31724711883810069</v>
      </c>
      <c r="U15" s="286"/>
      <c r="V15" s="286"/>
    </row>
    <row r="16" spans="1:22" s="225" customFormat="1" ht="65.25" customHeight="1" x14ac:dyDescent="0.2">
      <c r="A16" s="287">
        <f>'2_MIPG'!C9</f>
        <v>2</v>
      </c>
      <c r="B16" s="288" t="s">
        <v>207</v>
      </c>
      <c r="C16" s="289" t="s">
        <v>408</v>
      </c>
      <c r="D16" s="288" t="s">
        <v>209</v>
      </c>
      <c r="E16" s="290" t="str">
        <f>'2_MIPG'!F9</f>
        <v>Cumplir el 100% de las actividades propuestas en el Modelo Integrado de Planeación y Gestión - MIPG por la Dirección de Gestión de cobro</v>
      </c>
      <c r="F16" s="294" t="str">
        <f>'2_MIPG'!C15</f>
        <v>MIPG</v>
      </c>
      <c r="G16" s="236" t="str">
        <f>'2_MIPG'!C22</f>
        <v>Porcentaje de avance en actividades ejecutadas</v>
      </c>
      <c r="H16" s="235">
        <f>'2_MIPG'!C30</f>
        <v>0</v>
      </c>
      <c r="I16" s="235">
        <f>'2_MIPG'!C31</f>
        <v>0</v>
      </c>
      <c r="J16" s="235">
        <f>'2_MIPG'!C32</f>
        <v>0</v>
      </c>
      <c r="K16" s="235">
        <f>'2_MIPG'!C33</f>
        <v>0</v>
      </c>
      <c r="L16" s="235">
        <f>'2_MIPG'!C34</f>
        <v>0</v>
      </c>
      <c r="M16" s="235">
        <f>'2_MIPG'!C35</f>
        <v>0</v>
      </c>
      <c r="N16" s="235">
        <f>'2_MIPG'!C36</f>
        <v>0</v>
      </c>
      <c r="O16" s="235">
        <f>'2_MIPG'!C37</f>
        <v>0</v>
      </c>
      <c r="P16" s="235">
        <f>'2_MIPG'!C38</f>
        <v>0</v>
      </c>
      <c r="Q16" s="235">
        <f>'2_MIPG'!C39</f>
        <v>0</v>
      </c>
      <c r="R16" s="235">
        <f>'2_MIPG'!C40</f>
        <v>0</v>
      </c>
      <c r="S16" s="235">
        <f>'2_MIPG'!C41</f>
        <v>0</v>
      </c>
      <c r="T16" s="260">
        <f>SUM(H16:S16)</f>
        <v>0</v>
      </c>
      <c r="U16" s="286" t="str">
        <f>'2_MIPG'!C49</f>
        <v>Las actividades programadas para esta meta tiene programación a partir del Cuarto trimestre del 2019</v>
      </c>
      <c r="V16" s="286"/>
    </row>
    <row r="17" spans="1:22" s="225" customFormat="1" ht="65.25" customHeight="1" x14ac:dyDescent="0.2">
      <c r="A17" s="287"/>
      <c r="B17" s="288"/>
      <c r="C17" s="289"/>
      <c r="D17" s="288"/>
      <c r="E17" s="290"/>
      <c r="F17" s="294"/>
      <c r="G17" s="236" t="str">
        <f>'2_MIPG'!F22</f>
        <v>Porcentaje total  de avance de actividades programado en la vigencia</v>
      </c>
      <c r="H17" s="235">
        <f>'2_MIPG'!E30</f>
        <v>0</v>
      </c>
      <c r="I17" s="235">
        <f>'2_MIPG'!E31</f>
        <v>0</v>
      </c>
      <c r="J17" s="235">
        <f>'2_MIPG'!E32</f>
        <v>0</v>
      </c>
      <c r="K17" s="235">
        <f>'2_MIPG'!E33</f>
        <v>0</v>
      </c>
      <c r="L17" s="235">
        <f>'2_MIPG'!E34</f>
        <v>0</v>
      </c>
      <c r="M17" s="235">
        <f>'2_MIPG'!E35</f>
        <v>0</v>
      </c>
      <c r="N17" s="235">
        <f>'2_MIPG'!E36</f>
        <v>0</v>
      </c>
      <c r="O17" s="235">
        <f>'2_MIPG'!E37</f>
        <v>0</v>
      </c>
      <c r="P17" s="235">
        <f>'2_MIPG'!E38</f>
        <v>0</v>
      </c>
      <c r="Q17" s="235">
        <f>'2_MIPG'!E39</f>
        <v>0</v>
      </c>
      <c r="R17" s="235">
        <f>'2_MIPG'!E40</f>
        <v>0</v>
      </c>
      <c r="S17" s="235">
        <f>'2_MIPG'!E41</f>
        <v>1</v>
      </c>
      <c r="T17" s="261">
        <f>SUM(H17:S17)</f>
        <v>1</v>
      </c>
      <c r="U17" s="286"/>
      <c r="V17" s="286"/>
    </row>
    <row r="18" spans="1:22" s="225" customFormat="1" ht="44.25" customHeight="1" x14ac:dyDescent="0.2">
      <c r="A18" s="287"/>
      <c r="B18" s="288"/>
      <c r="C18" s="289"/>
      <c r="D18" s="288"/>
      <c r="E18" s="290"/>
      <c r="F18" s="294"/>
      <c r="G18" s="236" t="s">
        <v>210</v>
      </c>
      <c r="H18" s="227" t="e">
        <f>+H16/H17</f>
        <v>#DIV/0!</v>
      </c>
      <c r="I18" s="227" t="e">
        <f t="shared" ref="I18:T18" si="1">+I16/I17</f>
        <v>#DIV/0!</v>
      </c>
      <c r="J18" s="227" t="e">
        <f t="shared" si="1"/>
        <v>#DIV/0!</v>
      </c>
      <c r="K18" s="227" t="e">
        <f t="shared" si="1"/>
        <v>#DIV/0!</v>
      </c>
      <c r="L18" s="227" t="e">
        <f t="shared" si="1"/>
        <v>#DIV/0!</v>
      </c>
      <c r="M18" s="227" t="e">
        <f t="shared" si="1"/>
        <v>#DIV/0!</v>
      </c>
      <c r="N18" s="227" t="e">
        <f t="shared" si="1"/>
        <v>#DIV/0!</v>
      </c>
      <c r="O18" s="227" t="e">
        <f t="shared" si="1"/>
        <v>#DIV/0!</v>
      </c>
      <c r="P18" s="227" t="e">
        <f t="shared" si="1"/>
        <v>#DIV/0!</v>
      </c>
      <c r="Q18" s="227" t="e">
        <f t="shared" si="1"/>
        <v>#DIV/0!</v>
      </c>
      <c r="R18" s="227" t="e">
        <f t="shared" si="1"/>
        <v>#DIV/0!</v>
      </c>
      <c r="S18" s="227">
        <f t="shared" si="1"/>
        <v>0</v>
      </c>
      <c r="T18" s="262">
        <f t="shared" si="1"/>
        <v>0</v>
      </c>
      <c r="U18" s="286"/>
      <c r="V18" s="286"/>
    </row>
    <row r="19" spans="1:22" s="225" customFormat="1" ht="65.25" customHeight="1" x14ac:dyDescent="0.2">
      <c r="A19" s="287">
        <f>'3_PAAC'!C9</f>
        <v>3</v>
      </c>
      <c r="B19" s="288" t="s">
        <v>341</v>
      </c>
      <c r="C19" s="289" t="s">
        <v>406</v>
      </c>
      <c r="D19" s="288" t="s">
        <v>209</v>
      </c>
      <c r="E19" s="290" t="str">
        <f>'3_PAAC'!F9</f>
        <v xml:space="preserve">Realizar el 100% de las actividades programadas en el Plan Anticorrupción y de Atención al Ciudadano - PAAC de la Dirección de Gestión de cobro durante la vigencia. </v>
      </c>
      <c r="F19" s="294" t="str">
        <f>'3_PAAC'!C15</f>
        <v xml:space="preserve"> P.A.A.C</v>
      </c>
      <c r="G19" s="236" t="str">
        <f>'3_PAAC'!C22</f>
        <v xml:space="preserve">Total actividades ejecutadas </v>
      </c>
      <c r="H19" s="224">
        <f>'3_PAAC'!C30</f>
        <v>0</v>
      </c>
      <c r="I19" s="224">
        <f>'3_PAAC'!C31</f>
        <v>1</v>
      </c>
      <c r="J19" s="224">
        <f>'3_PAAC'!C32</f>
        <v>0</v>
      </c>
      <c r="K19" s="224">
        <f>'3_PAAC'!C33</f>
        <v>0</v>
      </c>
      <c r="L19" s="224">
        <f>'3_PAAC'!C34</f>
        <v>0</v>
      </c>
      <c r="M19" s="224">
        <f>'3_PAAC'!C35</f>
        <v>0</v>
      </c>
      <c r="N19" s="224">
        <f>'3_PAAC'!C36</f>
        <v>0</v>
      </c>
      <c r="O19" s="224">
        <f>'3_PAAC'!C37</f>
        <v>0</v>
      </c>
      <c r="P19" s="224">
        <f>'3_PAAC'!C38</f>
        <v>0</v>
      </c>
      <c r="Q19" s="224">
        <f>'3_PAAC'!C39</f>
        <v>0</v>
      </c>
      <c r="R19" s="224">
        <f>'3_PAAC'!C40</f>
        <v>0</v>
      </c>
      <c r="S19" s="224">
        <f>'3_PAAC'!C41</f>
        <v>0</v>
      </c>
      <c r="T19" s="263">
        <f>SUM(H19:S19)</f>
        <v>1</v>
      </c>
      <c r="U19" s="286" t="str">
        <f>'3_PAAC'!C49</f>
        <v>Para el mes de Febrero se implemento dos modulos de atencion a la ciudadania para brindar servicio personalizado, respecto a las respuestas de derechos de peticion y titulos de deposito judicial - modulos 9 y 10 de paloquemao, cumpliendo asi con la actividad propuesta en la Hoja de actividades</v>
      </c>
      <c r="V19" s="286"/>
    </row>
    <row r="20" spans="1:22" s="225" customFormat="1" ht="65.25" customHeight="1" x14ac:dyDescent="0.2">
      <c r="A20" s="287"/>
      <c r="B20" s="288"/>
      <c r="C20" s="289"/>
      <c r="D20" s="288"/>
      <c r="E20" s="290"/>
      <c r="F20" s="294"/>
      <c r="G20" s="236" t="str">
        <f>'3_PAAC'!F22</f>
        <v>Total actividades programadas</v>
      </c>
      <c r="H20" s="224">
        <f>'3_PAAC'!E30</f>
        <v>0</v>
      </c>
      <c r="I20" s="224">
        <f>'3_PAAC'!E31</f>
        <v>1</v>
      </c>
      <c r="J20" s="224">
        <f>'3_PAAC'!E32</f>
        <v>0</v>
      </c>
      <c r="K20" s="224">
        <f>'3_PAAC'!E33</f>
        <v>0</v>
      </c>
      <c r="L20" s="224">
        <f>'3_PAAC'!E34</f>
        <v>0</v>
      </c>
      <c r="M20" s="224">
        <f>'3_PAAC'!E35</f>
        <v>1</v>
      </c>
      <c r="N20" s="224">
        <f>'3_PAAC'!E36</f>
        <v>0</v>
      </c>
      <c r="O20" s="224">
        <f>'3_PAAC'!E37</f>
        <v>0</v>
      </c>
      <c r="P20" s="224">
        <f>'3_PAAC'!E38</f>
        <v>0</v>
      </c>
      <c r="Q20" s="224">
        <f>'3_PAAC'!E39</f>
        <v>0</v>
      </c>
      <c r="R20" s="224">
        <f>'3_PAAC'!E40</f>
        <v>1</v>
      </c>
      <c r="S20" s="224">
        <f>'3_PAAC'!E41</f>
        <v>2</v>
      </c>
      <c r="T20" s="264">
        <f>SUM(H20:S20)</f>
        <v>5</v>
      </c>
      <c r="U20" s="286"/>
      <c r="V20" s="286"/>
    </row>
    <row r="21" spans="1:22" s="225" customFormat="1" ht="62.25" customHeight="1" x14ac:dyDescent="0.2">
      <c r="A21" s="287"/>
      <c r="B21" s="288"/>
      <c r="C21" s="289"/>
      <c r="D21" s="288"/>
      <c r="E21" s="290"/>
      <c r="F21" s="294"/>
      <c r="G21" s="236" t="s">
        <v>210</v>
      </c>
      <c r="H21" s="266" t="e">
        <f>+H19/H20</f>
        <v>#DIV/0!</v>
      </c>
      <c r="I21" s="266">
        <f t="shared" ref="I21:T21" si="2">+I19/I20</f>
        <v>1</v>
      </c>
      <c r="J21" s="266" t="e">
        <f t="shared" si="2"/>
        <v>#DIV/0!</v>
      </c>
      <c r="K21" s="266" t="e">
        <f t="shared" si="2"/>
        <v>#DIV/0!</v>
      </c>
      <c r="L21" s="266" t="e">
        <f t="shared" si="2"/>
        <v>#DIV/0!</v>
      </c>
      <c r="M21" s="266">
        <f t="shared" si="2"/>
        <v>0</v>
      </c>
      <c r="N21" s="266" t="e">
        <f t="shared" si="2"/>
        <v>#DIV/0!</v>
      </c>
      <c r="O21" s="266" t="e">
        <f t="shared" si="2"/>
        <v>#DIV/0!</v>
      </c>
      <c r="P21" s="266" t="e">
        <f t="shared" si="2"/>
        <v>#DIV/0!</v>
      </c>
      <c r="Q21" s="266" t="e">
        <f t="shared" si="2"/>
        <v>#DIV/0!</v>
      </c>
      <c r="R21" s="266">
        <f t="shared" si="2"/>
        <v>0</v>
      </c>
      <c r="S21" s="266">
        <f t="shared" si="2"/>
        <v>0</v>
      </c>
      <c r="T21" s="267">
        <f t="shared" si="2"/>
        <v>0.2</v>
      </c>
      <c r="U21" s="286"/>
      <c r="V21" s="286"/>
    </row>
  </sheetData>
  <mergeCells count="38">
    <mergeCell ref="F19:F21"/>
    <mergeCell ref="U19:V21"/>
    <mergeCell ref="A19:A21"/>
    <mergeCell ref="B19:B21"/>
    <mergeCell ref="C19:C21"/>
    <mergeCell ref="D19:D21"/>
    <mergeCell ref="E19:E21"/>
    <mergeCell ref="U16:V18"/>
    <mergeCell ref="A13:A15"/>
    <mergeCell ref="B13:B15"/>
    <mergeCell ref="C13:C15"/>
    <mergeCell ref="D13:D15"/>
    <mergeCell ref="E13:E15"/>
    <mergeCell ref="H14:S14"/>
    <mergeCell ref="F13:F15"/>
    <mergeCell ref="U13:V15"/>
    <mergeCell ref="A16:A18"/>
    <mergeCell ref="B16:B18"/>
    <mergeCell ref="C16:C18"/>
    <mergeCell ref="D16:D18"/>
    <mergeCell ref="E16:E18"/>
    <mergeCell ref="F16:F18"/>
    <mergeCell ref="A1:B4"/>
    <mergeCell ref="C1:T1"/>
    <mergeCell ref="C2:T2"/>
    <mergeCell ref="C3:T3"/>
    <mergeCell ref="C4:H4"/>
    <mergeCell ref="I4:T4"/>
    <mergeCell ref="C7:F7"/>
    <mergeCell ref="A10:V10"/>
    <mergeCell ref="A11:A12"/>
    <mergeCell ref="B11:C11"/>
    <mergeCell ref="D11:D12"/>
    <mergeCell ref="E11:E12"/>
    <mergeCell ref="F11:F12"/>
    <mergeCell ref="G11:G12"/>
    <mergeCell ref="H11:V11"/>
    <mergeCell ref="U12:V12"/>
  </mergeCells>
  <pageMargins left="0.70866141732283472" right="0.70866141732283472" top="0.74803149606299213" bottom="0.74803149606299213" header="0.31496062992125984" footer="0.31496062992125984"/>
  <pageSetup paperSize="3" scale="67" orientation="landscape" r:id="rId1"/>
  <headerFooter>
    <oddFooter>&amp;L&amp;"Arial,Normal"&amp;9F01-PE01-PR01 - V3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16"/>
  <sheetViews>
    <sheetView workbookViewId="0">
      <selection activeCell="H13" sqref="H13"/>
    </sheetView>
  </sheetViews>
  <sheetFormatPr baseColWidth="10" defaultRowHeight="11.25" x14ac:dyDescent="0.2"/>
  <cols>
    <col min="1" max="1" width="1.85546875" style="118" customWidth="1"/>
    <col min="2" max="2" width="8.5703125" style="118" customWidth="1"/>
    <col min="3" max="3" width="14.7109375" style="118" customWidth="1"/>
    <col min="4" max="4" width="14.5703125" style="118" customWidth="1"/>
    <col min="5" max="5" width="14.7109375" style="118" customWidth="1"/>
    <col min="6" max="6" width="14.28515625" style="118" customWidth="1"/>
    <col min="7" max="11" width="8.28515625" style="118" customWidth="1"/>
    <col min="12" max="12" width="16.140625" style="118" customWidth="1"/>
    <col min="13" max="256" width="11.42578125" style="118"/>
    <col min="257" max="257" width="1.85546875" style="118" customWidth="1"/>
    <col min="258" max="258" width="8.5703125" style="118" customWidth="1"/>
    <col min="259" max="259" width="11.28515625" style="118" customWidth="1"/>
    <col min="260" max="260" width="14.5703125" style="118" customWidth="1"/>
    <col min="261" max="261" width="14.7109375" style="118" customWidth="1"/>
    <col min="262" max="262" width="23.5703125" style="118" customWidth="1"/>
    <col min="263" max="267" width="8.28515625" style="118" customWidth="1"/>
    <col min="268" max="268" width="16.140625" style="118" customWidth="1"/>
    <col min="269" max="512" width="11.42578125" style="118"/>
    <col min="513" max="513" width="1.85546875" style="118" customWidth="1"/>
    <col min="514" max="514" width="8.5703125" style="118" customWidth="1"/>
    <col min="515" max="515" width="11.28515625" style="118" customWidth="1"/>
    <col min="516" max="516" width="14.5703125" style="118" customWidth="1"/>
    <col min="517" max="517" width="14.7109375" style="118" customWidth="1"/>
    <col min="518" max="518" width="23.5703125" style="118" customWidth="1"/>
    <col min="519" max="523" width="8.28515625" style="118" customWidth="1"/>
    <col min="524" max="524" width="16.140625" style="118" customWidth="1"/>
    <col min="525" max="768" width="11.42578125" style="118"/>
    <col min="769" max="769" width="1.85546875" style="118" customWidth="1"/>
    <col min="770" max="770" width="8.5703125" style="118" customWidth="1"/>
    <col min="771" max="771" width="11.28515625" style="118" customWidth="1"/>
    <col min="772" max="772" width="14.5703125" style="118" customWidth="1"/>
    <col min="773" max="773" width="14.7109375" style="118" customWidth="1"/>
    <col min="774" max="774" width="23.5703125" style="118" customWidth="1"/>
    <col min="775" max="779" width="8.28515625" style="118" customWidth="1"/>
    <col min="780" max="780" width="16.140625" style="118" customWidth="1"/>
    <col min="781" max="1024" width="11.42578125" style="118"/>
    <col min="1025" max="1025" width="1.85546875" style="118" customWidth="1"/>
    <col min="1026" max="1026" width="8.5703125" style="118" customWidth="1"/>
    <col min="1027" max="1027" width="11.28515625" style="118" customWidth="1"/>
    <col min="1028" max="1028" width="14.5703125" style="118" customWidth="1"/>
    <col min="1029" max="1029" width="14.7109375" style="118" customWidth="1"/>
    <col min="1030" max="1030" width="23.5703125" style="118" customWidth="1"/>
    <col min="1031" max="1035" width="8.28515625" style="118" customWidth="1"/>
    <col min="1036" max="1036" width="16.140625" style="118" customWidth="1"/>
    <col min="1037" max="1280" width="11.42578125" style="118"/>
    <col min="1281" max="1281" width="1.85546875" style="118" customWidth="1"/>
    <col min="1282" max="1282" width="8.5703125" style="118" customWidth="1"/>
    <col min="1283" max="1283" width="11.28515625" style="118" customWidth="1"/>
    <col min="1284" max="1284" width="14.5703125" style="118" customWidth="1"/>
    <col min="1285" max="1285" width="14.7109375" style="118" customWidth="1"/>
    <col min="1286" max="1286" width="23.5703125" style="118" customWidth="1"/>
    <col min="1287" max="1291" width="8.28515625" style="118" customWidth="1"/>
    <col min="1292" max="1292" width="16.140625" style="118" customWidth="1"/>
    <col min="1293" max="1536" width="11.42578125" style="118"/>
    <col min="1537" max="1537" width="1.85546875" style="118" customWidth="1"/>
    <col min="1538" max="1538" width="8.5703125" style="118" customWidth="1"/>
    <col min="1539" max="1539" width="11.28515625" style="118" customWidth="1"/>
    <col min="1540" max="1540" width="14.5703125" style="118" customWidth="1"/>
    <col min="1541" max="1541" width="14.7109375" style="118" customWidth="1"/>
    <col min="1542" max="1542" width="23.5703125" style="118" customWidth="1"/>
    <col min="1543" max="1547" width="8.28515625" style="118" customWidth="1"/>
    <col min="1548" max="1548" width="16.140625" style="118" customWidth="1"/>
    <col min="1549" max="1792" width="11.42578125" style="118"/>
    <col min="1793" max="1793" width="1.85546875" style="118" customWidth="1"/>
    <col min="1794" max="1794" width="8.5703125" style="118" customWidth="1"/>
    <col min="1795" max="1795" width="11.28515625" style="118" customWidth="1"/>
    <col min="1796" max="1796" width="14.5703125" style="118" customWidth="1"/>
    <col min="1797" max="1797" width="14.7109375" style="118" customWidth="1"/>
    <col min="1798" max="1798" width="23.5703125" style="118" customWidth="1"/>
    <col min="1799" max="1803" width="8.28515625" style="118" customWidth="1"/>
    <col min="1804" max="1804" width="16.140625" style="118" customWidth="1"/>
    <col min="1805" max="2048" width="11.42578125" style="118"/>
    <col min="2049" max="2049" width="1.85546875" style="118" customWidth="1"/>
    <col min="2050" max="2050" width="8.5703125" style="118" customWidth="1"/>
    <col min="2051" max="2051" width="11.28515625" style="118" customWidth="1"/>
    <col min="2052" max="2052" width="14.5703125" style="118" customWidth="1"/>
    <col min="2053" max="2053" width="14.7109375" style="118" customWidth="1"/>
    <col min="2054" max="2054" width="23.5703125" style="118" customWidth="1"/>
    <col min="2055" max="2059" width="8.28515625" style="118" customWidth="1"/>
    <col min="2060" max="2060" width="16.140625" style="118" customWidth="1"/>
    <col min="2061" max="2304" width="11.42578125" style="118"/>
    <col min="2305" max="2305" width="1.85546875" style="118" customWidth="1"/>
    <col min="2306" max="2306" width="8.5703125" style="118" customWidth="1"/>
    <col min="2307" max="2307" width="11.28515625" style="118" customWidth="1"/>
    <col min="2308" max="2308" width="14.5703125" style="118" customWidth="1"/>
    <col min="2309" max="2309" width="14.7109375" style="118" customWidth="1"/>
    <col min="2310" max="2310" width="23.5703125" style="118" customWidth="1"/>
    <col min="2311" max="2315" width="8.28515625" style="118" customWidth="1"/>
    <col min="2316" max="2316" width="16.140625" style="118" customWidth="1"/>
    <col min="2317" max="2560" width="11.42578125" style="118"/>
    <col min="2561" max="2561" width="1.85546875" style="118" customWidth="1"/>
    <col min="2562" max="2562" width="8.5703125" style="118" customWidth="1"/>
    <col min="2563" max="2563" width="11.28515625" style="118" customWidth="1"/>
    <col min="2564" max="2564" width="14.5703125" style="118" customWidth="1"/>
    <col min="2565" max="2565" width="14.7109375" style="118" customWidth="1"/>
    <col min="2566" max="2566" width="23.5703125" style="118" customWidth="1"/>
    <col min="2567" max="2571" width="8.28515625" style="118" customWidth="1"/>
    <col min="2572" max="2572" width="16.140625" style="118" customWidth="1"/>
    <col min="2573" max="2816" width="11.42578125" style="118"/>
    <col min="2817" max="2817" width="1.85546875" style="118" customWidth="1"/>
    <col min="2818" max="2818" width="8.5703125" style="118" customWidth="1"/>
    <col min="2819" max="2819" width="11.28515625" style="118" customWidth="1"/>
    <col min="2820" max="2820" width="14.5703125" style="118" customWidth="1"/>
    <col min="2821" max="2821" width="14.7109375" style="118" customWidth="1"/>
    <col min="2822" max="2822" width="23.5703125" style="118" customWidth="1"/>
    <col min="2823" max="2827" width="8.28515625" style="118" customWidth="1"/>
    <col min="2828" max="2828" width="16.140625" style="118" customWidth="1"/>
    <col min="2829" max="3072" width="11.42578125" style="118"/>
    <col min="3073" max="3073" width="1.85546875" style="118" customWidth="1"/>
    <col min="3074" max="3074" width="8.5703125" style="118" customWidth="1"/>
    <col min="3075" max="3075" width="11.28515625" style="118" customWidth="1"/>
    <col min="3076" max="3076" width="14.5703125" style="118" customWidth="1"/>
    <col min="3077" max="3077" width="14.7109375" style="118" customWidth="1"/>
    <col min="3078" max="3078" width="23.5703125" style="118" customWidth="1"/>
    <col min="3079" max="3083" width="8.28515625" style="118" customWidth="1"/>
    <col min="3084" max="3084" width="16.140625" style="118" customWidth="1"/>
    <col min="3085" max="3328" width="11.42578125" style="118"/>
    <col min="3329" max="3329" width="1.85546875" style="118" customWidth="1"/>
    <col min="3330" max="3330" width="8.5703125" style="118" customWidth="1"/>
    <col min="3331" max="3331" width="11.28515625" style="118" customWidth="1"/>
    <col min="3332" max="3332" width="14.5703125" style="118" customWidth="1"/>
    <col min="3333" max="3333" width="14.7109375" style="118" customWidth="1"/>
    <col min="3334" max="3334" width="23.5703125" style="118" customWidth="1"/>
    <col min="3335" max="3339" width="8.28515625" style="118" customWidth="1"/>
    <col min="3340" max="3340" width="16.140625" style="118" customWidth="1"/>
    <col min="3341" max="3584" width="11.42578125" style="118"/>
    <col min="3585" max="3585" width="1.85546875" style="118" customWidth="1"/>
    <col min="3586" max="3586" width="8.5703125" style="118" customWidth="1"/>
    <col min="3587" max="3587" width="11.28515625" style="118" customWidth="1"/>
    <col min="3588" max="3588" width="14.5703125" style="118" customWidth="1"/>
    <col min="3589" max="3589" width="14.7109375" style="118" customWidth="1"/>
    <col min="3590" max="3590" width="23.5703125" style="118" customWidth="1"/>
    <col min="3591" max="3595" width="8.28515625" style="118" customWidth="1"/>
    <col min="3596" max="3596" width="16.140625" style="118" customWidth="1"/>
    <col min="3597" max="3840" width="11.42578125" style="118"/>
    <col min="3841" max="3841" width="1.85546875" style="118" customWidth="1"/>
    <col min="3842" max="3842" width="8.5703125" style="118" customWidth="1"/>
    <col min="3843" max="3843" width="11.28515625" style="118" customWidth="1"/>
    <col min="3844" max="3844" width="14.5703125" style="118" customWidth="1"/>
    <col min="3845" max="3845" width="14.7109375" style="118" customWidth="1"/>
    <col min="3846" max="3846" width="23.5703125" style="118" customWidth="1"/>
    <col min="3847" max="3851" width="8.28515625" style="118" customWidth="1"/>
    <col min="3852" max="3852" width="16.140625" style="118" customWidth="1"/>
    <col min="3853" max="4096" width="11.42578125" style="118"/>
    <col min="4097" max="4097" width="1.85546875" style="118" customWidth="1"/>
    <col min="4098" max="4098" width="8.5703125" style="118" customWidth="1"/>
    <col min="4099" max="4099" width="11.28515625" style="118" customWidth="1"/>
    <col min="4100" max="4100" width="14.5703125" style="118" customWidth="1"/>
    <col min="4101" max="4101" width="14.7109375" style="118" customWidth="1"/>
    <col min="4102" max="4102" width="23.5703125" style="118" customWidth="1"/>
    <col min="4103" max="4107" width="8.28515625" style="118" customWidth="1"/>
    <col min="4108" max="4108" width="16.140625" style="118" customWidth="1"/>
    <col min="4109" max="4352" width="11.42578125" style="118"/>
    <col min="4353" max="4353" width="1.85546875" style="118" customWidth="1"/>
    <col min="4354" max="4354" width="8.5703125" style="118" customWidth="1"/>
    <col min="4355" max="4355" width="11.28515625" style="118" customWidth="1"/>
    <col min="4356" max="4356" width="14.5703125" style="118" customWidth="1"/>
    <col min="4357" max="4357" width="14.7109375" style="118" customWidth="1"/>
    <col min="4358" max="4358" width="23.5703125" style="118" customWidth="1"/>
    <col min="4359" max="4363" width="8.28515625" style="118" customWidth="1"/>
    <col min="4364" max="4364" width="16.140625" style="118" customWidth="1"/>
    <col min="4365" max="4608" width="11.42578125" style="118"/>
    <col min="4609" max="4609" width="1.85546875" style="118" customWidth="1"/>
    <col min="4610" max="4610" width="8.5703125" style="118" customWidth="1"/>
    <col min="4611" max="4611" width="11.28515625" style="118" customWidth="1"/>
    <col min="4612" max="4612" width="14.5703125" style="118" customWidth="1"/>
    <col min="4613" max="4613" width="14.7109375" style="118" customWidth="1"/>
    <col min="4614" max="4614" width="23.5703125" style="118" customWidth="1"/>
    <col min="4615" max="4619" width="8.28515625" style="118" customWidth="1"/>
    <col min="4620" max="4620" width="16.140625" style="118" customWidth="1"/>
    <col min="4621" max="4864" width="11.42578125" style="118"/>
    <col min="4865" max="4865" width="1.85546875" style="118" customWidth="1"/>
    <col min="4866" max="4866" width="8.5703125" style="118" customWidth="1"/>
    <col min="4867" max="4867" width="11.28515625" style="118" customWidth="1"/>
    <col min="4868" max="4868" width="14.5703125" style="118" customWidth="1"/>
    <col min="4869" max="4869" width="14.7109375" style="118" customWidth="1"/>
    <col min="4870" max="4870" width="23.5703125" style="118" customWidth="1"/>
    <col min="4871" max="4875" width="8.28515625" style="118" customWidth="1"/>
    <col min="4876" max="4876" width="16.140625" style="118" customWidth="1"/>
    <col min="4877" max="5120" width="11.42578125" style="118"/>
    <col min="5121" max="5121" width="1.85546875" style="118" customWidth="1"/>
    <col min="5122" max="5122" width="8.5703125" style="118" customWidth="1"/>
    <col min="5123" max="5123" width="11.28515625" style="118" customWidth="1"/>
    <col min="5124" max="5124" width="14.5703125" style="118" customWidth="1"/>
    <col min="5125" max="5125" width="14.7109375" style="118" customWidth="1"/>
    <col min="5126" max="5126" width="23.5703125" style="118" customWidth="1"/>
    <col min="5127" max="5131" width="8.28515625" style="118" customWidth="1"/>
    <col min="5132" max="5132" width="16.140625" style="118" customWidth="1"/>
    <col min="5133" max="5376" width="11.42578125" style="118"/>
    <col min="5377" max="5377" width="1.85546875" style="118" customWidth="1"/>
    <col min="5378" max="5378" width="8.5703125" style="118" customWidth="1"/>
    <col min="5379" max="5379" width="11.28515625" style="118" customWidth="1"/>
    <col min="5380" max="5380" width="14.5703125" style="118" customWidth="1"/>
    <col min="5381" max="5381" width="14.7109375" style="118" customWidth="1"/>
    <col min="5382" max="5382" width="23.5703125" style="118" customWidth="1"/>
    <col min="5383" max="5387" width="8.28515625" style="118" customWidth="1"/>
    <col min="5388" max="5388" width="16.140625" style="118" customWidth="1"/>
    <col min="5389" max="5632" width="11.42578125" style="118"/>
    <col min="5633" max="5633" width="1.85546875" style="118" customWidth="1"/>
    <col min="5634" max="5634" width="8.5703125" style="118" customWidth="1"/>
    <col min="5635" max="5635" width="11.28515625" style="118" customWidth="1"/>
    <col min="5636" max="5636" width="14.5703125" style="118" customWidth="1"/>
    <col min="5637" max="5637" width="14.7109375" style="118" customWidth="1"/>
    <col min="5638" max="5638" width="23.5703125" style="118" customWidth="1"/>
    <col min="5639" max="5643" width="8.28515625" style="118" customWidth="1"/>
    <col min="5644" max="5644" width="16.140625" style="118" customWidth="1"/>
    <col min="5645" max="5888" width="11.42578125" style="118"/>
    <col min="5889" max="5889" width="1.85546875" style="118" customWidth="1"/>
    <col min="5890" max="5890" width="8.5703125" style="118" customWidth="1"/>
    <col min="5891" max="5891" width="11.28515625" style="118" customWidth="1"/>
    <col min="5892" max="5892" width="14.5703125" style="118" customWidth="1"/>
    <col min="5893" max="5893" width="14.7109375" style="118" customWidth="1"/>
    <col min="5894" max="5894" width="23.5703125" style="118" customWidth="1"/>
    <col min="5895" max="5899" width="8.28515625" style="118" customWidth="1"/>
    <col min="5900" max="5900" width="16.140625" style="118" customWidth="1"/>
    <col min="5901" max="6144" width="11.42578125" style="118"/>
    <col min="6145" max="6145" width="1.85546875" style="118" customWidth="1"/>
    <col min="6146" max="6146" width="8.5703125" style="118" customWidth="1"/>
    <col min="6147" max="6147" width="11.28515625" style="118" customWidth="1"/>
    <col min="6148" max="6148" width="14.5703125" style="118" customWidth="1"/>
    <col min="6149" max="6149" width="14.7109375" style="118" customWidth="1"/>
    <col min="6150" max="6150" width="23.5703125" style="118" customWidth="1"/>
    <col min="6151" max="6155" width="8.28515625" style="118" customWidth="1"/>
    <col min="6156" max="6156" width="16.140625" style="118" customWidth="1"/>
    <col min="6157" max="6400" width="11.42578125" style="118"/>
    <col min="6401" max="6401" width="1.85546875" style="118" customWidth="1"/>
    <col min="6402" max="6402" width="8.5703125" style="118" customWidth="1"/>
    <col min="6403" max="6403" width="11.28515625" style="118" customWidth="1"/>
    <col min="6404" max="6404" width="14.5703125" style="118" customWidth="1"/>
    <col min="6405" max="6405" width="14.7109375" style="118" customWidth="1"/>
    <col min="6406" max="6406" width="23.5703125" style="118" customWidth="1"/>
    <col min="6407" max="6411" width="8.28515625" style="118" customWidth="1"/>
    <col min="6412" max="6412" width="16.140625" style="118" customWidth="1"/>
    <col min="6413" max="6656" width="11.42578125" style="118"/>
    <col min="6657" max="6657" width="1.85546875" style="118" customWidth="1"/>
    <col min="6658" max="6658" width="8.5703125" style="118" customWidth="1"/>
    <col min="6659" max="6659" width="11.28515625" style="118" customWidth="1"/>
    <col min="6660" max="6660" width="14.5703125" style="118" customWidth="1"/>
    <col min="6661" max="6661" width="14.7109375" style="118" customWidth="1"/>
    <col min="6662" max="6662" width="23.5703125" style="118" customWidth="1"/>
    <col min="6663" max="6667" width="8.28515625" style="118" customWidth="1"/>
    <col min="6668" max="6668" width="16.140625" style="118" customWidth="1"/>
    <col min="6669" max="6912" width="11.42578125" style="118"/>
    <col min="6913" max="6913" width="1.85546875" style="118" customWidth="1"/>
    <col min="6914" max="6914" width="8.5703125" style="118" customWidth="1"/>
    <col min="6915" max="6915" width="11.28515625" style="118" customWidth="1"/>
    <col min="6916" max="6916" width="14.5703125" style="118" customWidth="1"/>
    <col min="6917" max="6917" width="14.7109375" style="118" customWidth="1"/>
    <col min="6918" max="6918" width="23.5703125" style="118" customWidth="1"/>
    <col min="6919" max="6923" width="8.28515625" style="118" customWidth="1"/>
    <col min="6924" max="6924" width="16.140625" style="118" customWidth="1"/>
    <col min="6925" max="7168" width="11.42578125" style="118"/>
    <col min="7169" max="7169" width="1.85546875" style="118" customWidth="1"/>
    <col min="7170" max="7170" width="8.5703125" style="118" customWidth="1"/>
    <col min="7171" max="7171" width="11.28515625" style="118" customWidth="1"/>
    <col min="7172" max="7172" width="14.5703125" style="118" customWidth="1"/>
    <col min="7173" max="7173" width="14.7109375" style="118" customWidth="1"/>
    <col min="7174" max="7174" width="23.5703125" style="118" customWidth="1"/>
    <col min="7175" max="7179" width="8.28515625" style="118" customWidth="1"/>
    <col min="7180" max="7180" width="16.140625" style="118" customWidth="1"/>
    <col min="7181" max="7424" width="11.42578125" style="118"/>
    <col min="7425" max="7425" width="1.85546875" style="118" customWidth="1"/>
    <col min="7426" max="7426" width="8.5703125" style="118" customWidth="1"/>
    <col min="7427" max="7427" width="11.28515625" style="118" customWidth="1"/>
    <col min="7428" max="7428" width="14.5703125" style="118" customWidth="1"/>
    <col min="7429" max="7429" width="14.7109375" style="118" customWidth="1"/>
    <col min="7430" max="7430" width="23.5703125" style="118" customWidth="1"/>
    <col min="7431" max="7435" width="8.28515625" style="118" customWidth="1"/>
    <col min="7436" max="7436" width="16.140625" style="118" customWidth="1"/>
    <col min="7437" max="7680" width="11.42578125" style="118"/>
    <col min="7681" max="7681" width="1.85546875" style="118" customWidth="1"/>
    <col min="7682" max="7682" width="8.5703125" style="118" customWidth="1"/>
    <col min="7683" max="7683" width="11.28515625" style="118" customWidth="1"/>
    <col min="7684" max="7684" width="14.5703125" style="118" customWidth="1"/>
    <col min="7685" max="7685" width="14.7109375" style="118" customWidth="1"/>
    <col min="7686" max="7686" width="23.5703125" style="118" customWidth="1"/>
    <col min="7687" max="7691" width="8.28515625" style="118" customWidth="1"/>
    <col min="7692" max="7692" width="16.140625" style="118" customWidth="1"/>
    <col min="7693" max="7936" width="11.42578125" style="118"/>
    <col min="7937" max="7937" width="1.85546875" style="118" customWidth="1"/>
    <col min="7938" max="7938" width="8.5703125" style="118" customWidth="1"/>
    <col min="7939" max="7939" width="11.28515625" style="118" customWidth="1"/>
    <col min="7940" max="7940" width="14.5703125" style="118" customWidth="1"/>
    <col min="7941" max="7941" width="14.7109375" style="118" customWidth="1"/>
    <col min="7942" max="7942" width="23.5703125" style="118" customWidth="1"/>
    <col min="7943" max="7947" width="8.28515625" style="118" customWidth="1"/>
    <col min="7948" max="7948" width="16.140625" style="118" customWidth="1"/>
    <col min="7949" max="8192" width="11.42578125" style="118"/>
    <col min="8193" max="8193" width="1.85546875" style="118" customWidth="1"/>
    <col min="8194" max="8194" width="8.5703125" style="118" customWidth="1"/>
    <col min="8195" max="8195" width="11.28515625" style="118" customWidth="1"/>
    <col min="8196" max="8196" width="14.5703125" style="118" customWidth="1"/>
    <col min="8197" max="8197" width="14.7109375" style="118" customWidth="1"/>
    <col min="8198" max="8198" width="23.5703125" style="118" customWidth="1"/>
    <col min="8199" max="8203" width="8.28515625" style="118" customWidth="1"/>
    <col min="8204" max="8204" width="16.140625" style="118" customWidth="1"/>
    <col min="8205" max="8448" width="11.42578125" style="118"/>
    <col min="8449" max="8449" width="1.85546875" style="118" customWidth="1"/>
    <col min="8450" max="8450" width="8.5703125" style="118" customWidth="1"/>
    <col min="8451" max="8451" width="11.28515625" style="118" customWidth="1"/>
    <col min="8452" max="8452" width="14.5703125" style="118" customWidth="1"/>
    <col min="8453" max="8453" width="14.7109375" style="118" customWidth="1"/>
    <col min="8454" max="8454" width="23.5703125" style="118" customWidth="1"/>
    <col min="8455" max="8459" width="8.28515625" style="118" customWidth="1"/>
    <col min="8460" max="8460" width="16.140625" style="118" customWidth="1"/>
    <col min="8461" max="8704" width="11.42578125" style="118"/>
    <col min="8705" max="8705" width="1.85546875" style="118" customWidth="1"/>
    <col min="8706" max="8706" width="8.5703125" style="118" customWidth="1"/>
    <col min="8707" max="8707" width="11.28515625" style="118" customWidth="1"/>
    <col min="8708" max="8708" width="14.5703125" style="118" customWidth="1"/>
    <col min="8709" max="8709" width="14.7109375" style="118" customWidth="1"/>
    <col min="8710" max="8710" width="23.5703125" style="118" customWidth="1"/>
    <col min="8711" max="8715" width="8.28515625" style="118" customWidth="1"/>
    <col min="8716" max="8716" width="16.140625" style="118" customWidth="1"/>
    <col min="8717" max="8960" width="11.42578125" style="118"/>
    <col min="8961" max="8961" width="1.85546875" style="118" customWidth="1"/>
    <col min="8962" max="8962" width="8.5703125" style="118" customWidth="1"/>
    <col min="8963" max="8963" width="11.28515625" style="118" customWidth="1"/>
    <col min="8964" max="8964" width="14.5703125" style="118" customWidth="1"/>
    <col min="8965" max="8965" width="14.7109375" style="118" customWidth="1"/>
    <col min="8966" max="8966" width="23.5703125" style="118" customWidth="1"/>
    <col min="8967" max="8971" width="8.28515625" style="118" customWidth="1"/>
    <col min="8972" max="8972" width="16.140625" style="118" customWidth="1"/>
    <col min="8973" max="9216" width="11.42578125" style="118"/>
    <col min="9217" max="9217" width="1.85546875" style="118" customWidth="1"/>
    <col min="9218" max="9218" width="8.5703125" style="118" customWidth="1"/>
    <col min="9219" max="9219" width="11.28515625" style="118" customWidth="1"/>
    <col min="9220" max="9220" width="14.5703125" style="118" customWidth="1"/>
    <col min="9221" max="9221" width="14.7109375" style="118" customWidth="1"/>
    <col min="9222" max="9222" width="23.5703125" style="118" customWidth="1"/>
    <col min="9223" max="9227" width="8.28515625" style="118" customWidth="1"/>
    <col min="9228" max="9228" width="16.140625" style="118" customWidth="1"/>
    <col min="9229" max="9472" width="11.42578125" style="118"/>
    <col min="9473" max="9473" width="1.85546875" style="118" customWidth="1"/>
    <col min="9474" max="9474" width="8.5703125" style="118" customWidth="1"/>
    <col min="9475" max="9475" width="11.28515625" style="118" customWidth="1"/>
    <col min="9476" max="9476" width="14.5703125" style="118" customWidth="1"/>
    <col min="9477" max="9477" width="14.7109375" style="118" customWidth="1"/>
    <col min="9478" max="9478" width="23.5703125" style="118" customWidth="1"/>
    <col min="9479" max="9483" width="8.28515625" style="118" customWidth="1"/>
    <col min="9484" max="9484" width="16.140625" style="118" customWidth="1"/>
    <col min="9485" max="9728" width="11.42578125" style="118"/>
    <col min="9729" max="9729" width="1.85546875" style="118" customWidth="1"/>
    <col min="9730" max="9730" width="8.5703125" style="118" customWidth="1"/>
    <col min="9731" max="9731" width="11.28515625" style="118" customWidth="1"/>
    <col min="9732" max="9732" width="14.5703125" style="118" customWidth="1"/>
    <col min="9733" max="9733" width="14.7109375" style="118" customWidth="1"/>
    <col min="9734" max="9734" width="23.5703125" style="118" customWidth="1"/>
    <col min="9735" max="9739" width="8.28515625" style="118" customWidth="1"/>
    <col min="9740" max="9740" width="16.140625" style="118" customWidth="1"/>
    <col min="9741" max="9984" width="11.42578125" style="118"/>
    <col min="9985" max="9985" width="1.85546875" style="118" customWidth="1"/>
    <col min="9986" max="9986" width="8.5703125" style="118" customWidth="1"/>
    <col min="9987" max="9987" width="11.28515625" style="118" customWidth="1"/>
    <col min="9988" max="9988" width="14.5703125" style="118" customWidth="1"/>
    <col min="9989" max="9989" width="14.7109375" style="118" customWidth="1"/>
    <col min="9990" max="9990" width="23.5703125" style="118" customWidth="1"/>
    <col min="9991" max="9995" width="8.28515625" style="118" customWidth="1"/>
    <col min="9996" max="9996" width="16.140625" style="118" customWidth="1"/>
    <col min="9997" max="10240" width="11.42578125" style="118"/>
    <col min="10241" max="10241" width="1.85546875" style="118" customWidth="1"/>
    <col min="10242" max="10242" width="8.5703125" style="118" customWidth="1"/>
    <col min="10243" max="10243" width="11.28515625" style="118" customWidth="1"/>
    <col min="10244" max="10244" width="14.5703125" style="118" customWidth="1"/>
    <col min="10245" max="10245" width="14.7109375" style="118" customWidth="1"/>
    <col min="10246" max="10246" width="23.5703125" style="118" customWidth="1"/>
    <col min="10247" max="10251" width="8.28515625" style="118" customWidth="1"/>
    <col min="10252" max="10252" width="16.140625" style="118" customWidth="1"/>
    <col min="10253" max="10496" width="11.42578125" style="118"/>
    <col min="10497" max="10497" width="1.85546875" style="118" customWidth="1"/>
    <col min="10498" max="10498" width="8.5703125" style="118" customWidth="1"/>
    <col min="10499" max="10499" width="11.28515625" style="118" customWidth="1"/>
    <col min="10500" max="10500" width="14.5703125" style="118" customWidth="1"/>
    <col min="10501" max="10501" width="14.7109375" style="118" customWidth="1"/>
    <col min="10502" max="10502" width="23.5703125" style="118" customWidth="1"/>
    <col min="10503" max="10507" width="8.28515625" style="118" customWidth="1"/>
    <col min="10508" max="10508" width="16.140625" style="118" customWidth="1"/>
    <col min="10509" max="10752" width="11.42578125" style="118"/>
    <col min="10753" max="10753" width="1.85546875" style="118" customWidth="1"/>
    <col min="10754" max="10754" width="8.5703125" style="118" customWidth="1"/>
    <col min="10755" max="10755" width="11.28515625" style="118" customWidth="1"/>
    <col min="10756" max="10756" width="14.5703125" style="118" customWidth="1"/>
    <col min="10757" max="10757" width="14.7109375" style="118" customWidth="1"/>
    <col min="10758" max="10758" width="23.5703125" style="118" customWidth="1"/>
    <col min="10759" max="10763" width="8.28515625" style="118" customWidth="1"/>
    <col min="10764" max="10764" width="16.140625" style="118" customWidth="1"/>
    <col min="10765" max="11008" width="11.42578125" style="118"/>
    <col min="11009" max="11009" width="1.85546875" style="118" customWidth="1"/>
    <col min="11010" max="11010" width="8.5703125" style="118" customWidth="1"/>
    <col min="11011" max="11011" width="11.28515625" style="118" customWidth="1"/>
    <col min="11012" max="11012" width="14.5703125" style="118" customWidth="1"/>
    <col min="11013" max="11013" width="14.7109375" style="118" customWidth="1"/>
    <col min="11014" max="11014" width="23.5703125" style="118" customWidth="1"/>
    <col min="11015" max="11019" width="8.28515625" style="118" customWidth="1"/>
    <col min="11020" max="11020" width="16.140625" style="118" customWidth="1"/>
    <col min="11021" max="11264" width="11.42578125" style="118"/>
    <col min="11265" max="11265" width="1.85546875" style="118" customWidth="1"/>
    <col min="11266" max="11266" width="8.5703125" style="118" customWidth="1"/>
    <col min="11267" max="11267" width="11.28515625" style="118" customWidth="1"/>
    <col min="11268" max="11268" width="14.5703125" style="118" customWidth="1"/>
    <col min="11269" max="11269" width="14.7109375" style="118" customWidth="1"/>
    <col min="11270" max="11270" width="23.5703125" style="118" customWidth="1"/>
    <col min="11271" max="11275" width="8.28515625" style="118" customWidth="1"/>
    <col min="11276" max="11276" width="16.140625" style="118" customWidth="1"/>
    <col min="11277" max="11520" width="11.42578125" style="118"/>
    <col min="11521" max="11521" width="1.85546875" style="118" customWidth="1"/>
    <col min="11522" max="11522" width="8.5703125" style="118" customWidth="1"/>
    <col min="11523" max="11523" width="11.28515625" style="118" customWidth="1"/>
    <col min="11524" max="11524" width="14.5703125" style="118" customWidth="1"/>
    <col min="11525" max="11525" width="14.7109375" style="118" customWidth="1"/>
    <col min="11526" max="11526" width="23.5703125" style="118" customWidth="1"/>
    <col min="11527" max="11531" width="8.28515625" style="118" customWidth="1"/>
    <col min="11532" max="11532" width="16.140625" style="118" customWidth="1"/>
    <col min="11533" max="11776" width="11.42578125" style="118"/>
    <col min="11777" max="11777" width="1.85546875" style="118" customWidth="1"/>
    <col min="11778" max="11778" width="8.5703125" style="118" customWidth="1"/>
    <col min="11779" max="11779" width="11.28515625" style="118" customWidth="1"/>
    <col min="11780" max="11780" width="14.5703125" style="118" customWidth="1"/>
    <col min="11781" max="11781" width="14.7109375" style="118" customWidth="1"/>
    <col min="11782" max="11782" width="23.5703125" style="118" customWidth="1"/>
    <col min="11783" max="11787" width="8.28515625" style="118" customWidth="1"/>
    <col min="11788" max="11788" width="16.140625" style="118" customWidth="1"/>
    <col min="11789" max="12032" width="11.42578125" style="118"/>
    <col min="12033" max="12033" width="1.85546875" style="118" customWidth="1"/>
    <col min="12034" max="12034" width="8.5703125" style="118" customWidth="1"/>
    <col min="12035" max="12035" width="11.28515625" style="118" customWidth="1"/>
    <col min="12036" max="12036" width="14.5703125" style="118" customWidth="1"/>
    <col min="12037" max="12037" width="14.7109375" style="118" customWidth="1"/>
    <col min="12038" max="12038" width="23.5703125" style="118" customWidth="1"/>
    <col min="12039" max="12043" width="8.28515625" style="118" customWidth="1"/>
    <col min="12044" max="12044" width="16.140625" style="118" customWidth="1"/>
    <col min="12045" max="12288" width="11.42578125" style="118"/>
    <col min="12289" max="12289" width="1.85546875" style="118" customWidth="1"/>
    <col min="12290" max="12290" width="8.5703125" style="118" customWidth="1"/>
    <col min="12291" max="12291" width="11.28515625" style="118" customWidth="1"/>
    <col min="12292" max="12292" width="14.5703125" style="118" customWidth="1"/>
    <col min="12293" max="12293" width="14.7109375" style="118" customWidth="1"/>
    <col min="12294" max="12294" width="23.5703125" style="118" customWidth="1"/>
    <col min="12295" max="12299" width="8.28515625" style="118" customWidth="1"/>
    <col min="12300" max="12300" width="16.140625" style="118" customWidth="1"/>
    <col min="12301" max="12544" width="11.42578125" style="118"/>
    <col min="12545" max="12545" width="1.85546875" style="118" customWidth="1"/>
    <col min="12546" max="12546" width="8.5703125" style="118" customWidth="1"/>
    <col min="12547" max="12547" width="11.28515625" style="118" customWidth="1"/>
    <col min="12548" max="12548" width="14.5703125" style="118" customWidth="1"/>
    <col min="12549" max="12549" width="14.7109375" style="118" customWidth="1"/>
    <col min="12550" max="12550" width="23.5703125" style="118" customWidth="1"/>
    <col min="12551" max="12555" width="8.28515625" style="118" customWidth="1"/>
    <col min="12556" max="12556" width="16.140625" style="118" customWidth="1"/>
    <col min="12557" max="12800" width="11.42578125" style="118"/>
    <col min="12801" max="12801" width="1.85546875" style="118" customWidth="1"/>
    <col min="12802" max="12802" width="8.5703125" style="118" customWidth="1"/>
    <col min="12803" max="12803" width="11.28515625" style="118" customWidth="1"/>
    <col min="12804" max="12804" width="14.5703125" style="118" customWidth="1"/>
    <col min="12805" max="12805" width="14.7109375" style="118" customWidth="1"/>
    <col min="12806" max="12806" width="23.5703125" style="118" customWidth="1"/>
    <col min="12807" max="12811" width="8.28515625" style="118" customWidth="1"/>
    <col min="12812" max="12812" width="16.140625" style="118" customWidth="1"/>
    <col min="12813" max="13056" width="11.42578125" style="118"/>
    <col min="13057" max="13057" width="1.85546875" style="118" customWidth="1"/>
    <col min="13058" max="13058" width="8.5703125" style="118" customWidth="1"/>
    <col min="13059" max="13059" width="11.28515625" style="118" customWidth="1"/>
    <col min="13060" max="13060" width="14.5703125" style="118" customWidth="1"/>
    <col min="13061" max="13061" width="14.7109375" style="118" customWidth="1"/>
    <col min="13062" max="13062" width="23.5703125" style="118" customWidth="1"/>
    <col min="13063" max="13067" width="8.28515625" style="118" customWidth="1"/>
    <col min="13068" max="13068" width="16.140625" style="118" customWidth="1"/>
    <col min="13069" max="13312" width="11.42578125" style="118"/>
    <col min="13313" max="13313" width="1.85546875" style="118" customWidth="1"/>
    <col min="13314" max="13314" width="8.5703125" style="118" customWidth="1"/>
    <col min="13315" max="13315" width="11.28515625" style="118" customWidth="1"/>
    <col min="13316" max="13316" width="14.5703125" style="118" customWidth="1"/>
    <col min="13317" max="13317" width="14.7109375" style="118" customWidth="1"/>
    <col min="13318" max="13318" width="23.5703125" style="118" customWidth="1"/>
    <col min="13319" max="13323" width="8.28515625" style="118" customWidth="1"/>
    <col min="13324" max="13324" width="16.140625" style="118" customWidth="1"/>
    <col min="13325" max="13568" width="11.42578125" style="118"/>
    <col min="13569" max="13569" width="1.85546875" style="118" customWidth="1"/>
    <col min="13570" max="13570" width="8.5703125" style="118" customWidth="1"/>
    <col min="13571" max="13571" width="11.28515625" style="118" customWidth="1"/>
    <col min="13572" max="13572" width="14.5703125" style="118" customWidth="1"/>
    <col min="13573" max="13573" width="14.7109375" style="118" customWidth="1"/>
    <col min="13574" max="13574" width="23.5703125" style="118" customWidth="1"/>
    <col min="13575" max="13579" width="8.28515625" style="118" customWidth="1"/>
    <col min="13580" max="13580" width="16.140625" style="118" customWidth="1"/>
    <col min="13581" max="13824" width="11.42578125" style="118"/>
    <col min="13825" max="13825" width="1.85546875" style="118" customWidth="1"/>
    <col min="13826" max="13826" width="8.5703125" style="118" customWidth="1"/>
    <col min="13827" max="13827" width="11.28515625" style="118" customWidth="1"/>
    <col min="13828" max="13828" width="14.5703125" style="118" customWidth="1"/>
    <col min="13829" max="13829" width="14.7109375" style="118" customWidth="1"/>
    <col min="13830" max="13830" width="23.5703125" style="118" customWidth="1"/>
    <col min="13831" max="13835" width="8.28515625" style="118" customWidth="1"/>
    <col min="13836" max="13836" width="16.140625" style="118" customWidth="1"/>
    <col min="13837" max="14080" width="11.42578125" style="118"/>
    <col min="14081" max="14081" width="1.85546875" style="118" customWidth="1"/>
    <col min="14082" max="14082" width="8.5703125" style="118" customWidth="1"/>
    <col min="14083" max="14083" width="11.28515625" style="118" customWidth="1"/>
    <col min="14084" max="14084" width="14.5703125" style="118" customWidth="1"/>
    <col min="14085" max="14085" width="14.7109375" style="118" customWidth="1"/>
    <col min="14086" max="14086" width="23.5703125" style="118" customWidth="1"/>
    <col min="14087" max="14091" width="8.28515625" style="118" customWidth="1"/>
    <col min="14092" max="14092" width="16.140625" style="118" customWidth="1"/>
    <col min="14093" max="14336" width="11.42578125" style="118"/>
    <col min="14337" max="14337" width="1.85546875" style="118" customWidth="1"/>
    <col min="14338" max="14338" width="8.5703125" style="118" customWidth="1"/>
    <col min="14339" max="14339" width="11.28515625" style="118" customWidth="1"/>
    <col min="14340" max="14340" width="14.5703125" style="118" customWidth="1"/>
    <col min="14341" max="14341" width="14.7109375" style="118" customWidth="1"/>
    <col min="14342" max="14342" width="23.5703125" style="118" customWidth="1"/>
    <col min="14343" max="14347" width="8.28515625" style="118" customWidth="1"/>
    <col min="14348" max="14348" width="16.140625" style="118" customWidth="1"/>
    <col min="14349" max="14592" width="11.42578125" style="118"/>
    <col min="14593" max="14593" width="1.85546875" style="118" customWidth="1"/>
    <col min="14594" max="14594" width="8.5703125" style="118" customWidth="1"/>
    <col min="14595" max="14595" width="11.28515625" style="118" customWidth="1"/>
    <col min="14596" max="14596" width="14.5703125" style="118" customWidth="1"/>
    <col min="14597" max="14597" width="14.7109375" style="118" customWidth="1"/>
    <col min="14598" max="14598" width="23.5703125" style="118" customWidth="1"/>
    <col min="14599" max="14603" width="8.28515625" style="118" customWidth="1"/>
    <col min="14604" max="14604" width="16.140625" style="118" customWidth="1"/>
    <col min="14605" max="14848" width="11.42578125" style="118"/>
    <col min="14849" max="14849" width="1.85546875" style="118" customWidth="1"/>
    <col min="14850" max="14850" width="8.5703125" style="118" customWidth="1"/>
    <col min="14851" max="14851" width="11.28515625" style="118" customWidth="1"/>
    <col min="14852" max="14852" width="14.5703125" style="118" customWidth="1"/>
    <col min="14853" max="14853" width="14.7109375" style="118" customWidth="1"/>
    <col min="14854" max="14854" width="23.5703125" style="118" customWidth="1"/>
    <col min="14855" max="14859" width="8.28515625" style="118" customWidth="1"/>
    <col min="14860" max="14860" width="16.140625" style="118" customWidth="1"/>
    <col min="14861" max="15104" width="11.42578125" style="118"/>
    <col min="15105" max="15105" width="1.85546875" style="118" customWidth="1"/>
    <col min="15106" max="15106" width="8.5703125" style="118" customWidth="1"/>
    <col min="15107" max="15107" width="11.28515625" style="118" customWidth="1"/>
    <col min="15108" max="15108" width="14.5703125" style="118" customWidth="1"/>
    <col min="15109" max="15109" width="14.7109375" style="118" customWidth="1"/>
    <col min="15110" max="15110" width="23.5703125" style="118" customWidth="1"/>
    <col min="15111" max="15115" width="8.28515625" style="118" customWidth="1"/>
    <col min="15116" max="15116" width="16.140625" style="118" customWidth="1"/>
    <col min="15117" max="15360" width="11.42578125" style="118"/>
    <col min="15361" max="15361" width="1.85546875" style="118" customWidth="1"/>
    <col min="15362" max="15362" width="8.5703125" style="118" customWidth="1"/>
    <col min="15363" max="15363" width="11.28515625" style="118" customWidth="1"/>
    <col min="15364" max="15364" width="14.5703125" style="118" customWidth="1"/>
    <col min="15365" max="15365" width="14.7109375" style="118" customWidth="1"/>
    <col min="15366" max="15366" width="23.5703125" style="118" customWidth="1"/>
    <col min="15367" max="15371" width="8.28515625" style="118" customWidth="1"/>
    <col min="15372" max="15372" width="16.140625" style="118" customWidth="1"/>
    <col min="15373" max="15616" width="11.42578125" style="118"/>
    <col min="15617" max="15617" width="1.85546875" style="118" customWidth="1"/>
    <col min="15618" max="15618" width="8.5703125" style="118" customWidth="1"/>
    <col min="15619" max="15619" width="11.28515625" style="118" customWidth="1"/>
    <col min="15620" max="15620" width="14.5703125" style="118" customWidth="1"/>
    <col min="15621" max="15621" width="14.7109375" style="118" customWidth="1"/>
    <col min="15622" max="15622" width="23.5703125" style="118" customWidth="1"/>
    <col min="15623" max="15627" width="8.28515625" style="118" customWidth="1"/>
    <col min="15628" max="15628" width="16.140625" style="118" customWidth="1"/>
    <col min="15629" max="15872" width="11.42578125" style="118"/>
    <col min="15873" max="15873" width="1.85546875" style="118" customWidth="1"/>
    <col min="15874" max="15874" width="8.5703125" style="118" customWidth="1"/>
    <col min="15875" max="15875" width="11.28515625" style="118" customWidth="1"/>
    <col min="15876" max="15876" width="14.5703125" style="118" customWidth="1"/>
    <col min="15877" max="15877" width="14.7109375" style="118" customWidth="1"/>
    <col min="15878" max="15878" width="23.5703125" style="118" customWidth="1"/>
    <col min="15879" max="15883" width="8.28515625" style="118" customWidth="1"/>
    <col min="15884" max="15884" width="16.140625" style="118" customWidth="1"/>
    <col min="15885" max="16128" width="11.42578125" style="118"/>
    <col min="16129" max="16129" width="1.85546875" style="118" customWidth="1"/>
    <col min="16130" max="16130" width="8.5703125" style="118" customWidth="1"/>
    <col min="16131" max="16131" width="11.28515625" style="118" customWidth="1"/>
    <col min="16132" max="16132" width="14.5703125" style="118" customWidth="1"/>
    <col min="16133" max="16133" width="14.7109375" style="118" customWidth="1"/>
    <col min="16134" max="16134" width="23.5703125" style="118" customWidth="1"/>
    <col min="16135" max="16139" width="8.28515625" style="118" customWidth="1"/>
    <col min="16140" max="16140" width="16.140625" style="118" customWidth="1"/>
    <col min="16141" max="16384" width="11.42578125" style="118"/>
  </cols>
  <sheetData>
    <row r="2" spans="1:19" s="116" customFormat="1" ht="21.75" customHeight="1" x14ac:dyDescent="0.2">
      <c r="B2" s="297"/>
      <c r="C2" s="297"/>
      <c r="D2" s="298" t="s">
        <v>104</v>
      </c>
      <c r="E2" s="298"/>
      <c r="F2" s="298"/>
      <c r="G2" s="298"/>
      <c r="H2" s="298"/>
      <c r="I2" s="298"/>
      <c r="J2" s="298"/>
      <c r="K2" s="298"/>
    </row>
    <row r="3" spans="1:19" s="116" customFormat="1" ht="18" customHeight="1" x14ac:dyDescent="0.2">
      <c r="B3" s="297"/>
      <c r="C3" s="297"/>
      <c r="D3" s="298" t="s">
        <v>18</v>
      </c>
      <c r="E3" s="298"/>
      <c r="F3" s="298"/>
      <c r="G3" s="298"/>
      <c r="H3" s="298"/>
      <c r="I3" s="298"/>
      <c r="J3" s="298"/>
      <c r="K3" s="298"/>
    </row>
    <row r="4" spans="1:19" s="116" customFormat="1" ht="18" customHeight="1" x14ac:dyDescent="0.2">
      <c r="B4" s="297"/>
      <c r="C4" s="297"/>
      <c r="D4" s="298" t="s">
        <v>181</v>
      </c>
      <c r="E4" s="298"/>
      <c r="F4" s="298"/>
      <c r="G4" s="298"/>
      <c r="H4" s="298"/>
      <c r="I4" s="298"/>
      <c r="J4" s="298"/>
      <c r="K4" s="298"/>
    </row>
    <row r="5" spans="1:19" s="116" customFormat="1" ht="18" customHeight="1" x14ac:dyDescent="0.2">
      <c r="B5" s="297"/>
      <c r="C5" s="297"/>
      <c r="D5" s="299" t="s">
        <v>211</v>
      </c>
      <c r="E5" s="299"/>
      <c r="F5" s="299"/>
      <c r="G5" s="299"/>
      <c r="H5" s="299" t="s">
        <v>212</v>
      </c>
      <c r="I5" s="299"/>
      <c r="J5" s="299"/>
      <c r="K5" s="299"/>
    </row>
    <row r="6" spans="1:19" s="116" customFormat="1" ht="33.75" customHeight="1" thickBot="1" x14ac:dyDescent="0.25"/>
    <row r="7" spans="1:19" ht="24.75" customHeight="1" thickBot="1" x14ac:dyDescent="0.25">
      <c r="A7" s="117"/>
      <c r="B7" s="300" t="s">
        <v>109</v>
      </c>
      <c r="C7" s="301"/>
      <c r="D7" s="302" t="s">
        <v>383</v>
      </c>
      <c r="E7" s="303"/>
      <c r="F7" s="304"/>
      <c r="G7" s="116"/>
      <c r="H7" s="116"/>
      <c r="I7" s="116"/>
      <c r="J7" s="116"/>
      <c r="K7" s="116"/>
      <c r="L7" s="116"/>
      <c r="M7" s="116"/>
      <c r="N7" s="116"/>
      <c r="O7" s="116"/>
      <c r="P7" s="116"/>
      <c r="Q7" s="116"/>
      <c r="R7" s="116"/>
      <c r="S7" s="116"/>
    </row>
    <row r="8" spans="1:19" ht="30" customHeight="1" thickBot="1" x14ac:dyDescent="0.25">
      <c r="A8" s="117"/>
      <c r="B8" s="300" t="s">
        <v>213</v>
      </c>
      <c r="C8" s="301"/>
      <c r="D8" s="302" t="s">
        <v>145</v>
      </c>
      <c r="E8" s="303"/>
      <c r="F8" s="304"/>
      <c r="G8" s="116"/>
      <c r="H8" s="116"/>
      <c r="I8" s="116"/>
      <c r="J8" s="116"/>
      <c r="K8" s="116"/>
      <c r="L8" s="116"/>
      <c r="M8" s="116"/>
      <c r="N8" s="116"/>
      <c r="O8" s="116"/>
      <c r="P8" s="116"/>
      <c r="Q8" s="116"/>
      <c r="R8" s="116"/>
      <c r="S8" s="116"/>
    </row>
    <row r="9" spans="1:19" ht="24.75" customHeight="1" x14ac:dyDescent="0.2">
      <c r="A9" s="117"/>
      <c r="B9" s="116"/>
      <c r="C9" s="116"/>
      <c r="D9" s="116"/>
      <c r="E9" s="116"/>
      <c r="F9" s="116"/>
      <c r="G9" s="116"/>
      <c r="H9" s="116"/>
      <c r="I9" s="116"/>
      <c r="J9" s="116"/>
      <c r="K9" s="116"/>
      <c r="L9" s="116"/>
      <c r="M9" s="116"/>
      <c r="N9" s="116"/>
      <c r="O9" s="116"/>
      <c r="P9" s="116"/>
      <c r="Q9" s="116"/>
      <c r="R9" s="116"/>
      <c r="S9" s="116"/>
    </row>
    <row r="10" spans="1:19" s="119" customFormat="1" ht="36.75" customHeight="1" x14ac:dyDescent="0.2">
      <c r="B10" s="305" t="s">
        <v>214</v>
      </c>
      <c r="C10" s="305"/>
      <c r="D10" s="305"/>
      <c r="E10" s="305"/>
      <c r="F10" s="305"/>
      <c r="G10" s="305"/>
      <c r="H10" s="305"/>
      <c r="I10" s="305"/>
      <c r="J10" s="305"/>
      <c r="K10" s="305"/>
      <c r="L10" s="295" t="s">
        <v>215</v>
      </c>
      <c r="M10" s="116"/>
      <c r="N10" s="116"/>
      <c r="O10" s="116"/>
      <c r="P10" s="116"/>
      <c r="Q10" s="116"/>
      <c r="R10" s="116"/>
      <c r="S10" s="116"/>
    </row>
    <row r="11" spans="1:19" s="119" customFormat="1" ht="38.25" customHeight="1" x14ac:dyDescent="0.2">
      <c r="B11" s="120" t="s">
        <v>185</v>
      </c>
      <c r="C11" s="120" t="s">
        <v>188</v>
      </c>
      <c r="D11" s="120" t="s">
        <v>216</v>
      </c>
      <c r="E11" s="120" t="s">
        <v>217</v>
      </c>
      <c r="F11" s="120" t="s">
        <v>218</v>
      </c>
      <c r="G11" s="120">
        <v>2016</v>
      </c>
      <c r="H11" s="120">
        <v>2017</v>
      </c>
      <c r="I11" s="120">
        <v>2018</v>
      </c>
      <c r="J11" s="120">
        <v>2019</v>
      </c>
      <c r="K11" s="120">
        <v>2020</v>
      </c>
      <c r="L11" s="296"/>
      <c r="M11" s="116"/>
      <c r="N11" s="116"/>
      <c r="O11" s="116"/>
      <c r="P11" s="116"/>
      <c r="Q11" s="116"/>
      <c r="R11" s="116"/>
      <c r="S11" s="116"/>
    </row>
    <row r="12" spans="1:19" s="121" customFormat="1" ht="146.25" customHeight="1" x14ac:dyDescent="0.2">
      <c r="B12" s="229">
        <f>'1_Recaudo Alcanzado'!C9</f>
        <v>1</v>
      </c>
      <c r="C12" s="230" t="str">
        <f>'1_Recaudo Alcanzado'!F9</f>
        <v>Alcanzar el 100% de la meta de recaudo establecida por la Dirección de Inteligencia para la Movilidad para la vigencia.</v>
      </c>
      <c r="D12" s="231" t="str">
        <f>'1_Recaudo Alcanzado'!H16</f>
        <v>Constante</v>
      </c>
      <c r="E12" s="228" t="s">
        <v>397</v>
      </c>
      <c r="F12" s="232">
        <v>1</v>
      </c>
      <c r="G12" s="234" t="s">
        <v>147</v>
      </c>
      <c r="H12" s="234">
        <v>1.0753999999999999</v>
      </c>
      <c r="I12" s="234">
        <v>1.3524</v>
      </c>
      <c r="J12" s="234">
        <v>1</v>
      </c>
      <c r="K12" s="234">
        <v>1</v>
      </c>
      <c r="L12" s="234"/>
      <c r="M12" s="116"/>
      <c r="N12" s="116"/>
      <c r="O12" s="116"/>
      <c r="P12" s="116"/>
      <c r="Q12" s="116"/>
      <c r="R12" s="116"/>
      <c r="S12" s="116"/>
    </row>
    <row r="13" spans="1:19" s="121" customFormat="1" ht="146.25" customHeight="1" x14ac:dyDescent="0.2">
      <c r="B13" s="229">
        <f>'2_MIPG'!C9</f>
        <v>2</v>
      </c>
      <c r="C13" s="230" t="str">
        <f>'2_MIPG'!F9</f>
        <v>Cumplir el 100% de las actividades propuestas en el Modelo Integrado de Planeación y Gestión - MIPG por la Dirección de Gestión de cobro</v>
      </c>
      <c r="D13" s="231" t="str">
        <f>'2_MIPG'!H16</f>
        <v>Constante</v>
      </c>
      <c r="E13" s="228" t="s">
        <v>397</v>
      </c>
      <c r="F13" s="233">
        <v>1</v>
      </c>
      <c r="G13" s="234" t="s">
        <v>147</v>
      </c>
      <c r="H13" s="234" t="s">
        <v>147</v>
      </c>
      <c r="I13" s="234" t="s">
        <v>147</v>
      </c>
      <c r="J13" s="234">
        <v>1</v>
      </c>
      <c r="K13" s="234">
        <v>1</v>
      </c>
      <c r="L13" s="234"/>
      <c r="M13" s="116"/>
      <c r="N13" s="116"/>
      <c r="O13" s="116"/>
      <c r="P13" s="116"/>
      <c r="Q13" s="116"/>
      <c r="R13" s="116"/>
      <c r="S13" s="116"/>
    </row>
    <row r="14" spans="1:19" s="121" customFormat="1" ht="153" customHeight="1" x14ac:dyDescent="0.2">
      <c r="B14" s="229">
        <f>'3_PAAC'!C9</f>
        <v>3</v>
      </c>
      <c r="C14" s="230" t="str">
        <f>'3_PAAC'!F9</f>
        <v xml:space="preserve">Realizar el 100% de las actividades programadas en el Plan Anticorrupción y de Atención al Ciudadano - PAAC de la Dirección de Gestión de cobro durante la vigencia. </v>
      </c>
      <c r="D14" s="231" t="str">
        <f>'3_PAAC'!H16</f>
        <v>Constante</v>
      </c>
      <c r="E14" s="228" t="s">
        <v>397</v>
      </c>
      <c r="F14" s="233">
        <v>1</v>
      </c>
      <c r="G14" s="234" t="s">
        <v>147</v>
      </c>
      <c r="H14" s="234" t="s">
        <v>147</v>
      </c>
      <c r="I14" s="234" t="s">
        <v>147</v>
      </c>
      <c r="J14" s="234">
        <v>1</v>
      </c>
      <c r="K14" s="234">
        <v>1</v>
      </c>
      <c r="L14" s="234"/>
      <c r="M14" s="116"/>
      <c r="N14" s="116"/>
      <c r="O14" s="116"/>
      <c r="P14" s="116"/>
      <c r="Q14" s="116"/>
      <c r="R14" s="116"/>
      <c r="S14" s="116"/>
    </row>
    <row r="15" spans="1:19" s="121" customFormat="1" x14ac:dyDescent="0.2"/>
    <row r="16" spans="1:19" s="121" customFormat="1" x14ac:dyDescent="0.2"/>
  </sheetData>
  <mergeCells count="12">
    <mergeCell ref="L10:L11"/>
    <mergeCell ref="B2:C5"/>
    <mergeCell ref="D2:K2"/>
    <mergeCell ref="D3:K3"/>
    <mergeCell ref="D4:K4"/>
    <mergeCell ref="D5:G5"/>
    <mergeCell ref="H5:K5"/>
    <mergeCell ref="B7:C7"/>
    <mergeCell ref="D7:F7"/>
    <mergeCell ref="B8:C8"/>
    <mergeCell ref="D8:F8"/>
    <mergeCell ref="B10:K10"/>
  </mergeCells>
  <pageMargins left="1" right="1" top="1" bottom="1" header="0.5" footer="0.5"/>
  <pageSetup scale="5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7"/>
  <sheetViews>
    <sheetView topLeftCell="A10" zoomScale="90" zoomScaleNormal="90" zoomScaleSheetLayoutView="100" zoomScalePageLayoutView="70" workbookViewId="0">
      <selection activeCell="C49" sqref="C49:I49"/>
    </sheetView>
  </sheetViews>
  <sheetFormatPr baseColWidth="10" defaultRowHeight="12.75" x14ac:dyDescent="0.2"/>
  <cols>
    <col min="1" max="1" width="1" style="1" customWidth="1"/>
    <col min="2" max="2" width="25.42578125" style="2" customWidth="1"/>
    <col min="3" max="3" width="14.5703125" style="1" customWidth="1"/>
    <col min="4" max="4" width="20.140625" style="1" customWidth="1"/>
    <col min="5" max="5" width="16.42578125" style="1" customWidth="1"/>
    <col min="6" max="6" width="25" style="1" customWidth="1"/>
    <col min="7" max="7" width="22" style="3" customWidth="1"/>
    <col min="8" max="8" width="20.5703125" style="1" customWidth="1"/>
    <col min="9" max="9" width="22.42578125" style="1" customWidth="1"/>
    <col min="10" max="11" width="22.42578125" style="20" customWidth="1"/>
    <col min="12" max="21" width="11.42578125" style="44"/>
    <col min="22" max="24" width="11.42578125" style="45"/>
    <col min="25" max="16384" width="11.42578125" style="1"/>
  </cols>
  <sheetData>
    <row r="1" spans="1:24" ht="6" customHeight="1" x14ac:dyDescent="0.2">
      <c r="A1" s="86"/>
      <c r="B1" s="87"/>
      <c r="C1" s="86"/>
      <c r="D1" s="86"/>
      <c r="E1" s="86"/>
      <c r="F1" s="86"/>
      <c r="G1" s="88"/>
      <c r="H1" s="86"/>
      <c r="I1" s="86"/>
    </row>
    <row r="2" spans="1:24" ht="33.75" customHeight="1" x14ac:dyDescent="0.2">
      <c r="A2" s="86"/>
      <c r="B2" s="322"/>
      <c r="C2" s="324" t="s">
        <v>104</v>
      </c>
      <c r="D2" s="324"/>
      <c r="E2" s="324"/>
      <c r="F2" s="324"/>
      <c r="G2" s="324"/>
      <c r="H2" s="324"/>
      <c r="I2" s="324"/>
      <c r="J2" s="12"/>
      <c r="K2" s="44"/>
      <c r="L2" s="46" t="s">
        <v>35</v>
      </c>
      <c r="U2" s="45"/>
      <c r="X2" s="1"/>
    </row>
    <row r="3" spans="1:24" ht="25.5" customHeight="1" x14ac:dyDescent="0.2">
      <c r="A3" s="86"/>
      <c r="B3" s="322"/>
      <c r="C3" s="323" t="s">
        <v>18</v>
      </c>
      <c r="D3" s="323"/>
      <c r="E3" s="323"/>
      <c r="F3" s="323"/>
      <c r="G3" s="323"/>
      <c r="H3" s="323"/>
      <c r="I3" s="323"/>
      <c r="J3" s="12"/>
      <c r="K3" s="44"/>
      <c r="L3" s="46" t="s">
        <v>30</v>
      </c>
      <c r="U3" s="45"/>
      <c r="X3" s="1"/>
    </row>
    <row r="4" spans="1:24" ht="25.5" customHeight="1" x14ac:dyDescent="0.2">
      <c r="A4" s="86"/>
      <c r="B4" s="322"/>
      <c r="C4" s="323" t="s">
        <v>0</v>
      </c>
      <c r="D4" s="323"/>
      <c r="E4" s="323"/>
      <c r="F4" s="323"/>
      <c r="G4" s="323"/>
      <c r="H4" s="323"/>
      <c r="I4" s="323"/>
      <c r="J4" s="12"/>
      <c r="K4" s="44"/>
      <c r="L4" s="46" t="s">
        <v>36</v>
      </c>
      <c r="U4" s="45"/>
      <c r="X4" s="1"/>
    </row>
    <row r="5" spans="1:24" ht="25.5" customHeight="1" x14ac:dyDescent="0.2">
      <c r="A5" s="86"/>
      <c r="B5" s="322"/>
      <c r="C5" s="323" t="s">
        <v>38</v>
      </c>
      <c r="D5" s="323"/>
      <c r="E5" s="323"/>
      <c r="F5" s="323"/>
      <c r="G5" s="325" t="s">
        <v>103</v>
      </c>
      <c r="H5" s="325"/>
      <c r="I5" s="325"/>
      <c r="J5" s="12"/>
      <c r="K5" s="44"/>
      <c r="L5" s="46" t="s">
        <v>31</v>
      </c>
      <c r="U5" s="45"/>
      <c r="X5" s="1"/>
    </row>
    <row r="6" spans="1:24" ht="23.25" customHeight="1" x14ac:dyDescent="0.2">
      <c r="A6" s="86"/>
      <c r="B6" s="349" t="s">
        <v>1</v>
      </c>
      <c r="C6" s="349"/>
      <c r="D6" s="349"/>
      <c r="E6" s="349"/>
      <c r="F6" s="349"/>
      <c r="G6" s="349"/>
      <c r="H6" s="349"/>
      <c r="I6" s="349"/>
      <c r="J6" s="21"/>
      <c r="K6" s="21"/>
    </row>
    <row r="7" spans="1:24" ht="24" customHeight="1" x14ac:dyDescent="0.2">
      <c r="A7" s="86"/>
      <c r="B7" s="329" t="s">
        <v>37</v>
      </c>
      <c r="C7" s="329"/>
      <c r="D7" s="329"/>
      <c r="E7" s="329"/>
      <c r="F7" s="329"/>
      <c r="G7" s="329"/>
      <c r="H7" s="329"/>
      <c r="I7" s="329"/>
      <c r="J7" s="13"/>
      <c r="K7" s="13"/>
    </row>
    <row r="8" spans="1:24" ht="24" customHeight="1" x14ac:dyDescent="0.2">
      <c r="A8" s="86"/>
      <c r="B8" s="351" t="s">
        <v>19</v>
      </c>
      <c r="C8" s="351"/>
      <c r="D8" s="351"/>
      <c r="E8" s="351"/>
      <c r="F8" s="351"/>
      <c r="G8" s="351"/>
      <c r="H8" s="351"/>
      <c r="I8" s="351"/>
      <c r="J8" s="19"/>
      <c r="K8" s="19"/>
      <c r="N8" s="51" t="s">
        <v>57</v>
      </c>
    </row>
    <row r="9" spans="1:24" ht="30.75" customHeight="1" x14ac:dyDescent="0.2">
      <c r="A9" s="86"/>
      <c r="B9" s="50" t="s">
        <v>101</v>
      </c>
      <c r="C9" s="202">
        <v>1</v>
      </c>
      <c r="D9" s="316" t="s">
        <v>102</v>
      </c>
      <c r="E9" s="316"/>
      <c r="F9" s="314" t="s">
        <v>126</v>
      </c>
      <c r="G9" s="314"/>
      <c r="H9" s="314"/>
      <c r="I9" s="314"/>
      <c r="J9" s="22"/>
      <c r="K9" s="22"/>
      <c r="M9" s="46" t="s">
        <v>22</v>
      </c>
      <c r="N9" s="51" t="s">
        <v>58</v>
      </c>
    </row>
    <row r="10" spans="1:24" ht="30.75" customHeight="1" x14ac:dyDescent="0.2">
      <c r="A10" s="86"/>
      <c r="B10" s="50" t="s">
        <v>41</v>
      </c>
      <c r="C10" s="202" t="s">
        <v>89</v>
      </c>
      <c r="D10" s="316" t="s">
        <v>40</v>
      </c>
      <c r="E10" s="316"/>
      <c r="F10" s="355" t="s">
        <v>393</v>
      </c>
      <c r="G10" s="355"/>
      <c r="H10" s="37" t="s">
        <v>46</v>
      </c>
      <c r="I10" s="202" t="s">
        <v>89</v>
      </c>
      <c r="J10" s="15"/>
      <c r="K10" s="15"/>
      <c r="M10" s="46" t="s">
        <v>23</v>
      </c>
      <c r="N10" s="51" t="s">
        <v>59</v>
      </c>
    </row>
    <row r="11" spans="1:24" ht="30.75" customHeight="1" x14ac:dyDescent="0.2">
      <c r="A11" s="86"/>
      <c r="B11" s="50" t="s">
        <v>47</v>
      </c>
      <c r="C11" s="350" t="s">
        <v>128</v>
      </c>
      <c r="D11" s="350"/>
      <c r="E11" s="350"/>
      <c r="F11" s="350"/>
      <c r="G11" s="37" t="s">
        <v>48</v>
      </c>
      <c r="H11" s="354" t="s">
        <v>128</v>
      </c>
      <c r="I11" s="354"/>
      <c r="J11" s="23"/>
      <c r="K11" s="23"/>
      <c r="M11" s="46" t="s">
        <v>24</v>
      </c>
      <c r="N11" s="51" t="s">
        <v>60</v>
      </c>
    </row>
    <row r="12" spans="1:24" ht="30.75" customHeight="1" x14ac:dyDescent="0.2">
      <c r="A12" s="86"/>
      <c r="B12" s="50" t="s">
        <v>49</v>
      </c>
      <c r="C12" s="352" t="s">
        <v>22</v>
      </c>
      <c r="D12" s="352"/>
      <c r="E12" s="352"/>
      <c r="F12" s="352"/>
      <c r="G12" s="37" t="s">
        <v>50</v>
      </c>
      <c r="H12" s="353" t="s">
        <v>129</v>
      </c>
      <c r="I12" s="353"/>
      <c r="J12" s="24"/>
      <c r="K12" s="24"/>
      <c r="M12" s="47" t="s">
        <v>25</v>
      </c>
    </row>
    <row r="13" spans="1:24" ht="30.75" customHeight="1" x14ac:dyDescent="0.2">
      <c r="A13" s="86"/>
      <c r="B13" s="50" t="s">
        <v>51</v>
      </c>
      <c r="C13" s="321" t="s">
        <v>96</v>
      </c>
      <c r="D13" s="321"/>
      <c r="E13" s="321"/>
      <c r="F13" s="321"/>
      <c r="G13" s="321"/>
      <c r="H13" s="321"/>
      <c r="I13" s="321"/>
      <c r="J13" s="14"/>
      <c r="K13" s="14"/>
      <c r="M13" s="47"/>
    </row>
    <row r="14" spans="1:24" ht="30.75" customHeight="1" x14ac:dyDescent="0.2">
      <c r="A14" s="86"/>
      <c r="B14" s="50" t="s">
        <v>52</v>
      </c>
      <c r="C14" s="319" t="s">
        <v>128</v>
      </c>
      <c r="D14" s="319"/>
      <c r="E14" s="319"/>
      <c r="F14" s="319"/>
      <c r="G14" s="319"/>
      <c r="H14" s="319"/>
      <c r="I14" s="319"/>
      <c r="J14" s="15"/>
      <c r="K14" s="15"/>
      <c r="M14" s="47"/>
      <c r="N14" s="51" t="s">
        <v>88</v>
      </c>
    </row>
    <row r="15" spans="1:24" ht="30.75" customHeight="1" x14ac:dyDescent="0.2">
      <c r="A15" s="86"/>
      <c r="B15" s="50" t="s">
        <v>53</v>
      </c>
      <c r="C15" s="317" t="s">
        <v>130</v>
      </c>
      <c r="D15" s="317"/>
      <c r="E15" s="317"/>
      <c r="F15" s="317"/>
      <c r="G15" s="37" t="s">
        <v>54</v>
      </c>
      <c r="H15" s="318" t="s">
        <v>32</v>
      </c>
      <c r="I15" s="318"/>
      <c r="J15" s="15"/>
      <c r="K15" s="15"/>
      <c r="M15" s="47" t="s">
        <v>26</v>
      </c>
      <c r="N15" s="51" t="s">
        <v>89</v>
      </c>
    </row>
    <row r="16" spans="1:24" ht="30.75" customHeight="1" x14ac:dyDescent="0.2">
      <c r="A16" s="86"/>
      <c r="B16" s="50" t="s">
        <v>55</v>
      </c>
      <c r="C16" s="320" t="s">
        <v>176</v>
      </c>
      <c r="D16" s="320"/>
      <c r="E16" s="320"/>
      <c r="F16" s="320"/>
      <c r="G16" s="37" t="s">
        <v>56</v>
      </c>
      <c r="H16" s="318" t="s">
        <v>57</v>
      </c>
      <c r="I16" s="318"/>
      <c r="J16" s="15"/>
      <c r="K16" s="15"/>
      <c r="M16" s="47" t="s">
        <v>27</v>
      </c>
    </row>
    <row r="17" spans="1:14" ht="40.5" customHeight="1" x14ac:dyDescent="0.2">
      <c r="A17" s="86"/>
      <c r="B17" s="50" t="s">
        <v>61</v>
      </c>
      <c r="C17" s="314" t="s">
        <v>384</v>
      </c>
      <c r="D17" s="314"/>
      <c r="E17" s="314"/>
      <c r="F17" s="314"/>
      <c r="G17" s="314"/>
      <c r="H17" s="314"/>
      <c r="I17" s="314"/>
      <c r="J17" s="14"/>
      <c r="K17" s="14"/>
      <c r="M17" s="47" t="s">
        <v>28</v>
      </c>
      <c r="N17" s="51" t="s">
        <v>90</v>
      </c>
    </row>
    <row r="18" spans="1:14" ht="30.75" customHeight="1" x14ac:dyDescent="0.2">
      <c r="A18" s="86"/>
      <c r="B18" s="50" t="s">
        <v>62</v>
      </c>
      <c r="C18" s="314" t="s">
        <v>131</v>
      </c>
      <c r="D18" s="314"/>
      <c r="E18" s="314"/>
      <c r="F18" s="314"/>
      <c r="G18" s="314"/>
      <c r="H18" s="314"/>
      <c r="I18" s="314"/>
      <c r="J18" s="17"/>
      <c r="K18" s="17"/>
      <c r="M18" s="47" t="s">
        <v>29</v>
      </c>
      <c r="N18" s="51" t="s">
        <v>91</v>
      </c>
    </row>
    <row r="19" spans="1:14" ht="30.75" customHeight="1" x14ac:dyDescent="0.2">
      <c r="A19" s="86"/>
      <c r="B19" s="50" t="s">
        <v>63</v>
      </c>
      <c r="C19" s="321" t="s">
        <v>132</v>
      </c>
      <c r="D19" s="321"/>
      <c r="E19" s="321"/>
      <c r="F19" s="321"/>
      <c r="G19" s="321"/>
      <c r="H19" s="321"/>
      <c r="I19" s="321"/>
      <c r="J19" s="16"/>
      <c r="K19" s="16"/>
      <c r="M19" s="47"/>
      <c r="N19" s="51" t="s">
        <v>92</v>
      </c>
    </row>
    <row r="20" spans="1:14" ht="30.75" customHeight="1" x14ac:dyDescent="0.2">
      <c r="A20" s="86"/>
      <c r="B20" s="50" t="s">
        <v>64</v>
      </c>
      <c r="C20" s="337" t="s">
        <v>133</v>
      </c>
      <c r="D20" s="337"/>
      <c r="E20" s="337"/>
      <c r="F20" s="337"/>
      <c r="G20" s="337"/>
      <c r="H20" s="337"/>
      <c r="I20" s="337"/>
      <c r="J20" s="25"/>
      <c r="K20" s="25"/>
      <c r="M20" s="47" t="s">
        <v>32</v>
      </c>
      <c r="N20" s="51" t="s">
        <v>93</v>
      </c>
    </row>
    <row r="21" spans="1:14" ht="27.75" customHeight="1" x14ac:dyDescent="0.2">
      <c r="A21" s="86"/>
      <c r="B21" s="316" t="s">
        <v>65</v>
      </c>
      <c r="C21" s="347" t="s">
        <v>42</v>
      </c>
      <c r="D21" s="347"/>
      <c r="E21" s="347"/>
      <c r="F21" s="348" t="s">
        <v>43</v>
      </c>
      <c r="G21" s="348"/>
      <c r="H21" s="348"/>
      <c r="I21" s="348"/>
      <c r="J21" s="26"/>
      <c r="K21" s="26"/>
      <c r="M21" s="47" t="s">
        <v>33</v>
      </c>
      <c r="N21" s="51" t="s">
        <v>94</v>
      </c>
    </row>
    <row r="22" spans="1:14" ht="27" customHeight="1" x14ac:dyDescent="0.2">
      <c r="A22" s="86"/>
      <c r="B22" s="316"/>
      <c r="C22" s="314" t="s">
        <v>134</v>
      </c>
      <c r="D22" s="314"/>
      <c r="E22" s="314"/>
      <c r="F22" s="321" t="s">
        <v>135</v>
      </c>
      <c r="G22" s="321"/>
      <c r="H22" s="321"/>
      <c r="I22" s="321"/>
      <c r="J22" s="16"/>
      <c r="K22" s="16"/>
      <c r="M22" s="47" t="s">
        <v>34</v>
      </c>
      <c r="N22" s="51" t="s">
        <v>95</v>
      </c>
    </row>
    <row r="23" spans="1:14" ht="39.75" customHeight="1" x14ac:dyDescent="0.2">
      <c r="A23" s="86"/>
      <c r="B23" s="50" t="s">
        <v>66</v>
      </c>
      <c r="C23" s="314" t="s">
        <v>136</v>
      </c>
      <c r="D23" s="314"/>
      <c r="E23" s="314"/>
      <c r="F23" s="321" t="s">
        <v>136</v>
      </c>
      <c r="G23" s="321"/>
      <c r="H23" s="321"/>
      <c r="I23" s="321"/>
      <c r="J23" s="15"/>
      <c r="K23" s="15"/>
      <c r="M23" s="47"/>
      <c r="N23" s="51" t="s">
        <v>96</v>
      </c>
    </row>
    <row r="24" spans="1:14" ht="44.25" customHeight="1" x14ac:dyDescent="0.2">
      <c r="A24" s="86"/>
      <c r="B24" s="50" t="s">
        <v>67</v>
      </c>
      <c r="C24" s="314" t="s">
        <v>137</v>
      </c>
      <c r="D24" s="314"/>
      <c r="E24" s="314"/>
      <c r="F24" s="321" t="s">
        <v>138</v>
      </c>
      <c r="G24" s="321"/>
      <c r="H24" s="321"/>
      <c r="I24" s="321"/>
      <c r="J24" s="17"/>
      <c r="K24" s="17"/>
      <c r="M24" s="48"/>
      <c r="N24" s="51" t="s">
        <v>97</v>
      </c>
    </row>
    <row r="25" spans="1:14" ht="29.25" customHeight="1" x14ac:dyDescent="0.2">
      <c r="A25" s="86"/>
      <c r="B25" s="50" t="s">
        <v>68</v>
      </c>
      <c r="C25" s="314" t="s">
        <v>139</v>
      </c>
      <c r="D25" s="314"/>
      <c r="E25" s="314"/>
      <c r="F25" s="85" t="s">
        <v>99</v>
      </c>
      <c r="G25" s="341" t="s">
        <v>396</v>
      </c>
      <c r="H25" s="342"/>
      <c r="I25" s="343"/>
      <c r="J25" s="18"/>
      <c r="K25" s="18"/>
      <c r="M25" s="48"/>
    </row>
    <row r="26" spans="1:14" ht="27" customHeight="1" x14ac:dyDescent="0.2">
      <c r="A26" s="86"/>
      <c r="B26" s="50" t="s">
        <v>98</v>
      </c>
      <c r="C26" s="314" t="s">
        <v>140</v>
      </c>
      <c r="D26" s="314"/>
      <c r="E26" s="314"/>
      <c r="F26" s="85" t="s">
        <v>69</v>
      </c>
      <c r="G26" s="344">
        <v>1</v>
      </c>
      <c r="H26" s="345"/>
      <c r="I26" s="346"/>
      <c r="J26" s="27"/>
      <c r="K26" s="27"/>
      <c r="M26" s="48"/>
    </row>
    <row r="27" spans="1:14" ht="47.25" customHeight="1" x14ac:dyDescent="0.2">
      <c r="A27" s="86"/>
      <c r="B27" s="50" t="s">
        <v>100</v>
      </c>
      <c r="C27" s="314" t="s">
        <v>28</v>
      </c>
      <c r="D27" s="314"/>
      <c r="E27" s="314"/>
      <c r="F27" s="89" t="s">
        <v>70</v>
      </c>
      <c r="G27" s="332" t="s">
        <v>141</v>
      </c>
      <c r="H27" s="333"/>
      <c r="I27" s="334"/>
      <c r="J27" s="26"/>
      <c r="K27" s="26"/>
      <c r="M27" s="48"/>
    </row>
    <row r="28" spans="1:14" ht="30" customHeight="1" x14ac:dyDescent="0.2">
      <c r="A28" s="86"/>
      <c r="B28" s="312" t="s">
        <v>20</v>
      </c>
      <c r="C28" s="312"/>
      <c r="D28" s="312"/>
      <c r="E28" s="312"/>
      <c r="F28" s="312"/>
      <c r="G28" s="312"/>
      <c r="H28" s="312"/>
      <c r="I28" s="312"/>
      <c r="J28" s="19"/>
      <c r="K28" s="19"/>
      <c r="M28" s="48"/>
    </row>
    <row r="29" spans="1:14" ht="56.25" customHeight="1" x14ac:dyDescent="0.2">
      <c r="A29" s="86"/>
      <c r="B29" s="38" t="s">
        <v>2</v>
      </c>
      <c r="C29" s="38" t="s">
        <v>71</v>
      </c>
      <c r="D29" s="38" t="s">
        <v>44</v>
      </c>
      <c r="E29" s="38" t="s">
        <v>72</v>
      </c>
      <c r="F29" s="38" t="s">
        <v>45</v>
      </c>
      <c r="G29" s="39" t="s">
        <v>13</v>
      </c>
      <c r="H29" s="39" t="s">
        <v>14</v>
      </c>
      <c r="I29" s="38" t="s">
        <v>15</v>
      </c>
      <c r="J29" s="16"/>
      <c r="K29" s="16"/>
      <c r="M29" s="48"/>
    </row>
    <row r="30" spans="1:14" ht="19.5" customHeight="1" x14ac:dyDescent="0.2">
      <c r="A30" s="86"/>
      <c r="B30" s="71" t="s">
        <v>3</v>
      </c>
      <c r="C30" s="40">
        <f>18259675784+30165098</f>
        <v>18289840882</v>
      </c>
      <c r="D30" s="41">
        <f>+C30</f>
        <v>18289840882</v>
      </c>
      <c r="E30" s="306">
        <v>157845000000</v>
      </c>
      <c r="F30" s="309">
        <f>+E30</f>
        <v>157845000000</v>
      </c>
      <c r="G30" s="253">
        <f>+C30/E30</f>
        <v>0.11587215864930786</v>
      </c>
      <c r="H30" s="43">
        <f>+D30/F30</f>
        <v>0.11587215864930786</v>
      </c>
      <c r="I30" s="90">
        <f>+H30/$G$26</f>
        <v>0.11587215864930786</v>
      </c>
      <c r="J30" s="28"/>
      <c r="K30" s="248"/>
      <c r="M30" s="48"/>
    </row>
    <row r="31" spans="1:14" ht="19.5" customHeight="1" x14ac:dyDescent="0.2">
      <c r="A31" s="86"/>
      <c r="B31" s="71" t="s">
        <v>4</v>
      </c>
      <c r="C31" s="40">
        <f>17024839609+26093166</f>
        <v>17050932775</v>
      </c>
      <c r="D31" s="41">
        <f>+D30+C31</f>
        <v>35340773657</v>
      </c>
      <c r="E31" s="307"/>
      <c r="F31" s="310"/>
      <c r="G31" s="253">
        <f>+C31/E30</f>
        <v>0.10802326823782825</v>
      </c>
      <c r="H31" s="43">
        <f>+D31/F30</f>
        <v>0.22389542688713612</v>
      </c>
      <c r="I31" s="90">
        <f t="shared" ref="I31:I41" si="0">+H31/$G$26</f>
        <v>0.22389542688713612</v>
      </c>
      <c r="J31" s="28"/>
      <c r="K31" s="248"/>
      <c r="M31" s="48"/>
    </row>
    <row r="32" spans="1:14" ht="19.5" customHeight="1" x14ac:dyDescent="0.2">
      <c r="A32" s="86"/>
      <c r="B32" s="71" t="s">
        <v>5</v>
      </c>
      <c r="C32" s="40">
        <f>14699059540+36038276</f>
        <v>14735097816</v>
      </c>
      <c r="D32" s="41">
        <f t="shared" ref="D32:D41" si="1">+D31+C32</f>
        <v>50075871473</v>
      </c>
      <c r="E32" s="307"/>
      <c r="F32" s="310"/>
      <c r="G32" s="253">
        <f>+C32/E30</f>
        <v>9.3351691950964558E-2</v>
      </c>
      <c r="H32" s="43">
        <f>+D32/F30</f>
        <v>0.31724711883810069</v>
      </c>
      <c r="I32" s="90">
        <f t="shared" si="0"/>
        <v>0.31724711883810069</v>
      </c>
      <c r="J32" s="28"/>
      <c r="K32" s="28"/>
      <c r="M32" s="48"/>
    </row>
    <row r="33" spans="1:11" ht="19.5" customHeight="1" x14ac:dyDescent="0.2">
      <c r="A33" s="86"/>
      <c r="B33" s="71" t="s">
        <v>6</v>
      </c>
      <c r="C33" s="40">
        <v>0</v>
      </c>
      <c r="D33" s="41">
        <f t="shared" si="1"/>
        <v>50075871473</v>
      </c>
      <c r="E33" s="307"/>
      <c r="F33" s="310"/>
      <c r="G33" s="253">
        <f>+C33/E30</f>
        <v>0</v>
      </c>
      <c r="H33" s="43">
        <f>+D33/F30</f>
        <v>0.31724711883810069</v>
      </c>
      <c r="I33" s="90">
        <f t="shared" si="0"/>
        <v>0.31724711883810069</v>
      </c>
      <c r="J33" s="28"/>
      <c r="K33" s="248"/>
    </row>
    <row r="34" spans="1:11" ht="19.5" customHeight="1" x14ac:dyDescent="0.2">
      <c r="A34" s="86"/>
      <c r="B34" s="71" t="s">
        <v>7</v>
      </c>
      <c r="C34" s="40">
        <v>0</v>
      </c>
      <c r="D34" s="41">
        <f t="shared" si="1"/>
        <v>50075871473</v>
      </c>
      <c r="E34" s="307"/>
      <c r="F34" s="310"/>
      <c r="G34" s="253">
        <f>+C34/E30</f>
        <v>0</v>
      </c>
      <c r="H34" s="254" t="e">
        <f t="shared" ref="H34:H41" si="2">+D34/F34</f>
        <v>#DIV/0!</v>
      </c>
      <c r="I34" s="255" t="e">
        <f t="shared" si="0"/>
        <v>#DIV/0!</v>
      </c>
      <c r="J34" s="28"/>
      <c r="K34" s="248"/>
    </row>
    <row r="35" spans="1:11" ht="19.5" customHeight="1" x14ac:dyDescent="0.2">
      <c r="A35" s="86"/>
      <c r="B35" s="71" t="s">
        <v>8</v>
      </c>
      <c r="C35" s="40">
        <v>0</v>
      </c>
      <c r="D35" s="41">
        <f t="shared" si="1"/>
        <v>50075871473</v>
      </c>
      <c r="E35" s="307"/>
      <c r="F35" s="310"/>
      <c r="G35" s="253">
        <f>+C35/E30</f>
        <v>0</v>
      </c>
      <c r="H35" s="254" t="e">
        <f t="shared" si="2"/>
        <v>#DIV/0!</v>
      </c>
      <c r="I35" s="255" t="e">
        <f t="shared" si="0"/>
        <v>#DIV/0!</v>
      </c>
      <c r="J35" s="28"/>
      <c r="K35" s="248"/>
    </row>
    <row r="36" spans="1:11" ht="19.5" customHeight="1" x14ac:dyDescent="0.2">
      <c r="A36" s="86"/>
      <c r="B36" s="71" t="s">
        <v>9</v>
      </c>
      <c r="C36" s="40">
        <v>0</v>
      </c>
      <c r="D36" s="41">
        <f t="shared" si="1"/>
        <v>50075871473</v>
      </c>
      <c r="E36" s="307"/>
      <c r="F36" s="310"/>
      <c r="G36" s="253">
        <f>+C36/E30</f>
        <v>0</v>
      </c>
      <c r="H36" s="254" t="e">
        <f t="shared" si="2"/>
        <v>#DIV/0!</v>
      </c>
      <c r="I36" s="255" t="e">
        <f t="shared" si="0"/>
        <v>#DIV/0!</v>
      </c>
      <c r="J36" s="28"/>
      <c r="K36" s="248"/>
    </row>
    <row r="37" spans="1:11" ht="19.5" customHeight="1" x14ac:dyDescent="0.2">
      <c r="A37" s="86"/>
      <c r="B37" s="71" t="s">
        <v>10</v>
      </c>
      <c r="C37" s="40">
        <v>0</v>
      </c>
      <c r="D37" s="41">
        <f t="shared" si="1"/>
        <v>50075871473</v>
      </c>
      <c r="E37" s="307"/>
      <c r="F37" s="310"/>
      <c r="G37" s="253">
        <f>C37/E30</f>
        <v>0</v>
      </c>
      <c r="H37" s="254" t="e">
        <f t="shared" si="2"/>
        <v>#DIV/0!</v>
      </c>
      <c r="I37" s="255" t="e">
        <f t="shared" si="0"/>
        <v>#DIV/0!</v>
      </c>
      <c r="J37" s="28"/>
      <c r="K37" s="248"/>
    </row>
    <row r="38" spans="1:11" ht="19.5" customHeight="1" x14ac:dyDescent="0.2">
      <c r="A38" s="86"/>
      <c r="B38" s="71" t="s">
        <v>11</v>
      </c>
      <c r="C38" s="40">
        <v>0</v>
      </c>
      <c r="D38" s="41">
        <f t="shared" si="1"/>
        <v>50075871473</v>
      </c>
      <c r="E38" s="307"/>
      <c r="F38" s="310"/>
      <c r="G38" s="253">
        <f>+C38/E30</f>
        <v>0</v>
      </c>
      <c r="H38" s="254" t="e">
        <f t="shared" si="2"/>
        <v>#DIV/0!</v>
      </c>
      <c r="I38" s="255" t="e">
        <f t="shared" si="0"/>
        <v>#DIV/0!</v>
      </c>
      <c r="J38" s="28"/>
      <c r="K38" s="248"/>
    </row>
    <row r="39" spans="1:11" ht="19.5" customHeight="1" x14ac:dyDescent="0.2">
      <c r="A39" s="86"/>
      <c r="B39" s="71" t="s">
        <v>12</v>
      </c>
      <c r="C39" s="40">
        <v>0</v>
      </c>
      <c r="D39" s="41">
        <f t="shared" si="1"/>
        <v>50075871473</v>
      </c>
      <c r="E39" s="307"/>
      <c r="F39" s="310"/>
      <c r="G39" s="253">
        <f>C39/E30</f>
        <v>0</v>
      </c>
      <c r="H39" s="254" t="e">
        <f t="shared" si="2"/>
        <v>#DIV/0!</v>
      </c>
      <c r="I39" s="255" t="e">
        <f t="shared" si="0"/>
        <v>#DIV/0!</v>
      </c>
      <c r="J39" s="28"/>
      <c r="K39" s="248"/>
    </row>
    <row r="40" spans="1:11" ht="19.5" customHeight="1" x14ac:dyDescent="0.2">
      <c r="A40" s="86"/>
      <c r="B40" s="71" t="s">
        <v>16</v>
      </c>
      <c r="C40" s="40">
        <v>0</v>
      </c>
      <c r="D40" s="41">
        <f t="shared" si="1"/>
        <v>50075871473</v>
      </c>
      <c r="E40" s="307"/>
      <c r="F40" s="310"/>
      <c r="G40" s="253">
        <f>C40/E30</f>
        <v>0</v>
      </c>
      <c r="H40" s="254" t="e">
        <f t="shared" si="2"/>
        <v>#DIV/0!</v>
      </c>
      <c r="I40" s="255" t="e">
        <f t="shared" si="0"/>
        <v>#DIV/0!</v>
      </c>
      <c r="J40" s="28"/>
      <c r="K40" s="248"/>
    </row>
    <row r="41" spans="1:11" ht="19.5" customHeight="1" x14ac:dyDescent="0.2">
      <c r="A41" s="86"/>
      <c r="B41" s="71" t="s">
        <v>17</v>
      </c>
      <c r="C41" s="40">
        <v>0</v>
      </c>
      <c r="D41" s="41">
        <f t="shared" si="1"/>
        <v>50075871473</v>
      </c>
      <c r="E41" s="308"/>
      <c r="F41" s="311"/>
      <c r="G41" s="253">
        <f>C41/E30</f>
        <v>0</v>
      </c>
      <c r="H41" s="254" t="e">
        <f t="shared" si="2"/>
        <v>#DIV/0!</v>
      </c>
      <c r="I41" s="255" t="e">
        <f t="shared" si="0"/>
        <v>#DIV/0!</v>
      </c>
      <c r="J41" s="29"/>
      <c r="K41" s="248"/>
    </row>
    <row r="42" spans="1:11" ht="54" customHeight="1" x14ac:dyDescent="0.2">
      <c r="A42" s="86"/>
      <c r="B42" s="69" t="s">
        <v>73</v>
      </c>
      <c r="C42" s="335" t="s">
        <v>400</v>
      </c>
      <c r="D42" s="335"/>
      <c r="E42" s="335"/>
      <c r="F42" s="335"/>
      <c r="G42" s="335"/>
      <c r="H42" s="335"/>
      <c r="I42" s="335"/>
      <c r="K42" s="249"/>
    </row>
    <row r="43" spans="1:11" ht="39" customHeight="1" x14ac:dyDescent="0.2">
      <c r="A43" s="86"/>
      <c r="B43" s="312" t="s">
        <v>21</v>
      </c>
      <c r="C43" s="312"/>
      <c r="D43" s="312"/>
      <c r="E43" s="312"/>
      <c r="F43" s="312"/>
      <c r="G43" s="312"/>
      <c r="H43" s="312"/>
      <c r="I43" s="312"/>
      <c r="J43" s="19"/>
      <c r="K43" s="19"/>
    </row>
    <row r="44" spans="1:11" ht="50.25" customHeight="1" x14ac:dyDescent="0.2">
      <c r="A44" s="86"/>
      <c r="B44" s="329"/>
      <c r="C44" s="329"/>
      <c r="D44" s="329"/>
      <c r="E44" s="329"/>
      <c r="F44" s="329"/>
      <c r="G44" s="329"/>
      <c r="H44" s="329"/>
      <c r="I44" s="329"/>
      <c r="J44" s="19"/>
      <c r="K44" s="19"/>
    </row>
    <row r="45" spans="1:11" ht="53.25" customHeight="1" x14ac:dyDescent="0.2">
      <c r="A45" s="86"/>
      <c r="B45" s="329"/>
      <c r="C45" s="329"/>
      <c r="D45" s="329"/>
      <c r="E45" s="329"/>
      <c r="F45" s="329"/>
      <c r="G45" s="329"/>
      <c r="H45" s="329"/>
      <c r="I45" s="329"/>
      <c r="J45" s="29"/>
      <c r="K45" s="29"/>
    </row>
    <row r="46" spans="1:11" ht="59.25" customHeight="1" x14ac:dyDescent="0.2">
      <c r="A46" s="86"/>
      <c r="B46" s="329"/>
      <c r="C46" s="329"/>
      <c r="D46" s="329"/>
      <c r="E46" s="329"/>
      <c r="F46" s="329"/>
      <c r="G46" s="329"/>
      <c r="H46" s="329"/>
      <c r="I46" s="329"/>
      <c r="J46" s="29"/>
      <c r="K46" s="29"/>
    </row>
    <row r="47" spans="1:11" ht="39.75" customHeight="1" x14ac:dyDescent="0.2">
      <c r="A47" s="86"/>
      <c r="B47" s="329"/>
      <c r="C47" s="329"/>
      <c r="D47" s="329"/>
      <c r="E47" s="329"/>
      <c r="F47" s="329"/>
      <c r="G47" s="329"/>
      <c r="H47" s="329"/>
      <c r="I47" s="329"/>
      <c r="J47" s="29"/>
      <c r="K47" s="29"/>
    </row>
    <row r="48" spans="1:11" ht="55.5" customHeight="1" x14ac:dyDescent="0.2">
      <c r="A48" s="86"/>
      <c r="B48" s="329"/>
      <c r="C48" s="329"/>
      <c r="D48" s="329"/>
      <c r="E48" s="329"/>
      <c r="F48" s="329"/>
      <c r="G48" s="329"/>
      <c r="H48" s="329"/>
      <c r="I48" s="329"/>
      <c r="J48" s="30"/>
      <c r="K48" s="30"/>
    </row>
    <row r="49" spans="1:11" ht="34.5" customHeight="1" x14ac:dyDescent="0.2">
      <c r="A49" s="86"/>
      <c r="B49" s="50" t="s">
        <v>74</v>
      </c>
      <c r="C49" s="328" t="s">
        <v>399</v>
      </c>
      <c r="D49" s="328"/>
      <c r="E49" s="328"/>
      <c r="F49" s="328"/>
      <c r="G49" s="328"/>
      <c r="H49" s="328"/>
      <c r="I49" s="328"/>
      <c r="J49" s="31"/>
      <c r="K49" s="31"/>
    </row>
    <row r="50" spans="1:11" ht="34.5" customHeight="1" x14ac:dyDescent="0.2">
      <c r="A50" s="86"/>
      <c r="B50" s="50" t="s">
        <v>75</v>
      </c>
      <c r="C50" s="315" t="s">
        <v>128</v>
      </c>
      <c r="D50" s="315"/>
      <c r="E50" s="315"/>
      <c r="F50" s="315"/>
      <c r="G50" s="315"/>
      <c r="H50" s="315"/>
      <c r="I50" s="315"/>
      <c r="J50" s="31"/>
      <c r="K50" s="31"/>
    </row>
    <row r="51" spans="1:11" ht="34.5" customHeight="1" x14ac:dyDescent="0.2">
      <c r="A51" s="86"/>
      <c r="B51" s="68" t="s">
        <v>76</v>
      </c>
      <c r="C51" s="313" t="s">
        <v>394</v>
      </c>
      <c r="D51" s="313"/>
      <c r="E51" s="313"/>
      <c r="F51" s="313"/>
      <c r="G51" s="313"/>
      <c r="H51" s="313"/>
      <c r="I51" s="313"/>
      <c r="J51" s="199"/>
      <c r="K51" s="31"/>
    </row>
    <row r="52" spans="1:11" ht="29.25" customHeight="1" x14ac:dyDescent="0.2">
      <c r="A52" s="86"/>
      <c r="B52" s="312" t="s">
        <v>39</v>
      </c>
      <c r="C52" s="312"/>
      <c r="D52" s="312"/>
      <c r="E52" s="312"/>
      <c r="F52" s="312"/>
      <c r="G52" s="312"/>
      <c r="H52" s="312"/>
      <c r="I52" s="312"/>
      <c r="J52" s="31"/>
      <c r="K52" s="31"/>
    </row>
    <row r="53" spans="1:11" ht="33" customHeight="1" x14ac:dyDescent="0.2">
      <c r="A53" s="86"/>
      <c r="B53" s="330" t="s">
        <v>77</v>
      </c>
      <c r="C53" s="70" t="s">
        <v>78</v>
      </c>
      <c r="D53" s="340" t="s">
        <v>79</v>
      </c>
      <c r="E53" s="340"/>
      <c r="F53" s="340"/>
      <c r="G53" s="340" t="s">
        <v>80</v>
      </c>
      <c r="H53" s="340"/>
      <c r="I53" s="340"/>
      <c r="J53" s="32"/>
      <c r="K53" s="32"/>
    </row>
    <row r="54" spans="1:11" ht="31.5" customHeight="1" x14ac:dyDescent="0.2">
      <c r="A54" s="86"/>
      <c r="B54" s="330"/>
      <c r="C54" s="49"/>
      <c r="D54" s="335"/>
      <c r="E54" s="335"/>
      <c r="F54" s="335"/>
      <c r="G54" s="331"/>
      <c r="H54" s="331"/>
      <c r="I54" s="331"/>
      <c r="J54" s="32"/>
      <c r="K54" s="32"/>
    </row>
    <row r="55" spans="1:11" ht="31.5" customHeight="1" x14ac:dyDescent="0.2">
      <c r="A55" s="86"/>
      <c r="B55" s="68" t="s">
        <v>81</v>
      </c>
      <c r="C55" s="339" t="s">
        <v>404</v>
      </c>
      <c r="D55" s="339"/>
      <c r="E55" s="326" t="s">
        <v>82</v>
      </c>
      <c r="F55" s="326"/>
      <c r="G55" s="327" t="s">
        <v>143</v>
      </c>
      <c r="H55" s="327"/>
      <c r="I55" s="327"/>
      <c r="J55" s="33"/>
      <c r="K55" s="33"/>
    </row>
    <row r="56" spans="1:11" ht="31.5" customHeight="1" x14ac:dyDescent="0.2">
      <c r="A56" s="86"/>
      <c r="B56" s="68" t="s">
        <v>83</v>
      </c>
      <c r="C56" s="339" t="s">
        <v>143</v>
      </c>
      <c r="D56" s="339"/>
      <c r="E56" s="338" t="s">
        <v>87</v>
      </c>
      <c r="F56" s="338"/>
      <c r="G56" s="327" t="s">
        <v>144</v>
      </c>
      <c r="H56" s="327"/>
      <c r="I56" s="327"/>
      <c r="J56" s="33"/>
      <c r="K56" s="33"/>
    </row>
    <row r="57" spans="1:11" ht="31.5" customHeight="1" x14ac:dyDescent="0.2">
      <c r="A57" s="86"/>
      <c r="B57" s="68" t="s">
        <v>85</v>
      </c>
      <c r="C57" s="335"/>
      <c r="D57" s="335"/>
      <c r="E57" s="336" t="s">
        <v>84</v>
      </c>
      <c r="F57" s="336"/>
      <c r="G57" s="335"/>
      <c r="H57" s="335"/>
      <c r="I57" s="335"/>
      <c r="J57" s="34"/>
      <c r="K57" s="34"/>
    </row>
    <row r="58" spans="1:11" ht="31.5" customHeight="1" x14ac:dyDescent="0.2">
      <c r="A58" s="86"/>
      <c r="B58" s="68" t="s">
        <v>86</v>
      </c>
      <c r="C58" s="335"/>
      <c r="D58" s="335"/>
      <c r="E58" s="336"/>
      <c r="F58" s="336"/>
      <c r="G58" s="335"/>
      <c r="H58" s="335"/>
      <c r="I58" s="335"/>
      <c r="J58" s="34"/>
      <c r="K58" s="34"/>
    </row>
    <row r="59" spans="1:11" ht="15" hidden="1" x14ac:dyDescent="0.25">
      <c r="B59" s="9"/>
      <c r="C59" s="9"/>
      <c r="D59" s="10"/>
      <c r="E59" s="10"/>
      <c r="F59" s="10"/>
      <c r="G59" s="10"/>
      <c r="H59" s="10"/>
      <c r="I59" s="11"/>
      <c r="J59" s="35"/>
      <c r="K59" s="35"/>
    </row>
    <row r="60" spans="1:11" hidden="1" x14ac:dyDescent="0.2">
      <c r="B60" s="4"/>
      <c r="C60" s="5"/>
      <c r="D60" s="5"/>
      <c r="E60" s="6"/>
      <c r="F60" s="6"/>
      <c r="G60" s="7"/>
      <c r="H60" s="8"/>
      <c r="I60" s="5"/>
      <c r="J60" s="36"/>
      <c r="K60" s="36"/>
    </row>
    <row r="61" spans="1:11" hidden="1" x14ac:dyDescent="0.2">
      <c r="B61" s="4"/>
      <c r="C61" s="5"/>
      <c r="D61" s="5"/>
      <c r="E61" s="6"/>
      <c r="F61" s="6"/>
      <c r="G61" s="7"/>
      <c r="H61" s="8"/>
      <c r="I61" s="5"/>
      <c r="J61" s="36"/>
      <c r="K61" s="36"/>
    </row>
    <row r="62" spans="1:11" hidden="1" x14ac:dyDescent="0.2">
      <c r="B62" s="4"/>
      <c r="C62" s="5"/>
      <c r="D62" s="5"/>
      <c r="E62" s="6"/>
      <c r="F62" s="6"/>
      <c r="G62" s="7"/>
      <c r="H62" s="8"/>
      <c r="I62" s="5"/>
      <c r="J62" s="36"/>
      <c r="K62" s="36"/>
    </row>
    <row r="63" spans="1:11" hidden="1" x14ac:dyDescent="0.2">
      <c r="B63" s="4"/>
      <c r="C63" s="5"/>
      <c r="D63" s="5"/>
      <c r="E63" s="6"/>
      <c r="F63" s="6"/>
      <c r="G63" s="7"/>
      <c r="H63" s="8"/>
      <c r="I63" s="5"/>
      <c r="J63" s="36"/>
      <c r="K63" s="36"/>
    </row>
    <row r="64" spans="1:11" hidden="1" x14ac:dyDescent="0.2">
      <c r="B64" s="4"/>
      <c r="C64" s="5"/>
      <c r="D64" s="5"/>
      <c r="E64" s="6"/>
      <c r="F64" s="6"/>
      <c r="G64" s="7"/>
      <c r="H64" s="8"/>
      <c r="I64" s="5"/>
      <c r="J64" s="36"/>
      <c r="K64" s="36"/>
    </row>
    <row r="65" spans="2:11" hidden="1" x14ac:dyDescent="0.2">
      <c r="B65" s="4"/>
      <c r="C65" s="5"/>
      <c r="D65" s="5"/>
      <c r="E65" s="6"/>
      <c r="F65" s="6"/>
      <c r="G65" s="7"/>
      <c r="H65" s="8"/>
      <c r="I65" s="5"/>
      <c r="J65" s="36"/>
      <c r="K65" s="36"/>
    </row>
    <row r="66" spans="2:11" hidden="1" x14ac:dyDescent="0.2">
      <c r="B66" s="4"/>
      <c r="C66" s="5"/>
      <c r="D66" s="5"/>
      <c r="E66" s="6"/>
      <c r="F66" s="6"/>
      <c r="G66" s="7"/>
      <c r="H66" s="8"/>
      <c r="I66" s="5"/>
      <c r="J66" s="36"/>
      <c r="K66" s="36"/>
    </row>
    <row r="67" spans="2:11" hidden="1" x14ac:dyDescent="0.2">
      <c r="B67" s="4"/>
      <c r="C67" s="5"/>
      <c r="D67" s="5"/>
      <c r="E67" s="6"/>
      <c r="F67" s="6"/>
      <c r="G67" s="7"/>
      <c r="H67" s="8"/>
      <c r="I67" s="5"/>
      <c r="J67" s="36"/>
      <c r="K67" s="36"/>
    </row>
  </sheetData>
  <dataConsolidate/>
  <mergeCells count="67">
    <mergeCell ref="C21:E21"/>
    <mergeCell ref="F21:I21"/>
    <mergeCell ref="B6:I6"/>
    <mergeCell ref="C11:F11"/>
    <mergeCell ref="B7:I7"/>
    <mergeCell ref="B8:I8"/>
    <mergeCell ref="D9:E9"/>
    <mergeCell ref="C12:F12"/>
    <mergeCell ref="C13:I13"/>
    <mergeCell ref="H12:I12"/>
    <mergeCell ref="H11:I11"/>
    <mergeCell ref="D10:E10"/>
    <mergeCell ref="F10:G10"/>
    <mergeCell ref="C57:D57"/>
    <mergeCell ref="C58:D58"/>
    <mergeCell ref="E57:F58"/>
    <mergeCell ref="G57:I58"/>
    <mergeCell ref="C19:I19"/>
    <mergeCell ref="C20:I20"/>
    <mergeCell ref="G56:I56"/>
    <mergeCell ref="E56:F56"/>
    <mergeCell ref="C56:D56"/>
    <mergeCell ref="D53:F53"/>
    <mergeCell ref="G53:I53"/>
    <mergeCell ref="C55:D55"/>
    <mergeCell ref="C26:E26"/>
    <mergeCell ref="G25:I25"/>
    <mergeCell ref="G26:I26"/>
    <mergeCell ref="D54:F54"/>
    <mergeCell ref="E55:F55"/>
    <mergeCell ref="G55:I55"/>
    <mergeCell ref="C23:E23"/>
    <mergeCell ref="F23:I23"/>
    <mergeCell ref="C24:E24"/>
    <mergeCell ref="F24:I24"/>
    <mergeCell ref="B28:I28"/>
    <mergeCell ref="C49:I49"/>
    <mergeCell ref="C25:E25"/>
    <mergeCell ref="B44:I48"/>
    <mergeCell ref="B52:I52"/>
    <mergeCell ref="B53:B54"/>
    <mergeCell ref="G54:I54"/>
    <mergeCell ref="C27:E27"/>
    <mergeCell ref="G27:I27"/>
    <mergeCell ref="C42:I42"/>
    <mergeCell ref="B2:B5"/>
    <mergeCell ref="C5:F5"/>
    <mergeCell ref="C2:I2"/>
    <mergeCell ref="C3:I3"/>
    <mergeCell ref="C4:I4"/>
    <mergeCell ref="G5:I5"/>
    <mergeCell ref="E30:E41"/>
    <mergeCell ref="F30:F41"/>
    <mergeCell ref="B43:I43"/>
    <mergeCell ref="C51:I51"/>
    <mergeCell ref="F9:I9"/>
    <mergeCell ref="C50:I50"/>
    <mergeCell ref="B21:B22"/>
    <mergeCell ref="C15:F15"/>
    <mergeCell ref="H15:I15"/>
    <mergeCell ref="C14:I14"/>
    <mergeCell ref="C16:F16"/>
    <mergeCell ref="H16:I16"/>
    <mergeCell ref="C22:E22"/>
    <mergeCell ref="F22:I22"/>
    <mergeCell ref="C17:I17"/>
    <mergeCell ref="C18:I18"/>
  </mergeCells>
  <dataValidations count="8">
    <dataValidation type="list" allowBlank="1" showInputMessage="1" showErrorMessage="1" sqref="C27:E27">
      <formula1>$M$15:$M$18</formula1>
    </dataValidation>
    <dataValidation type="list" allowBlank="1" showInputMessage="1" showErrorMessage="1" sqref="C12:F12">
      <formula1>$M$9:$M$12</formula1>
    </dataValidation>
    <dataValidation type="list" allowBlank="1" showInputMessage="1" showErrorMessage="1" sqref="K15">
      <formula1>O20:O22</formula1>
    </dataValidation>
    <dataValidation type="list" allowBlank="1" showInputMessage="1" showErrorMessage="1" sqref="H15:J15">
      <formula1>M20:M22</formula1>
    </dataValidation>
    <dataValidation type="list" allowBlank="1" showInputMessage="1" showErrorMessage="1" sqref="J13:K13">
      <formula1>$M$24:$M$31</formula1>
    </dataValidation>
    <dataValidation type="list" allowBlank="1" showInputMessage="1" showErrorMessage="1" sqref="C13:I13">
      <formula1>$N$17:$N$24</formula1>
    </dataValidation>
    <dataValidation type="list" allowBlank="1" showInputMessage="1" showErrorMessage="1" sqref="H16:I16">
      <formula1>$N$8:$N$11</formula1>
    </dataValidation>
    <dataValidation type="list" allowBlank="1" showInputMessage="1" showErrorMessage="1" sqref="C10 I10">
      <formula1>$N$14:$N$15</formula1>
    </dataValidation>
  </dataValidations>
  <printOptions horizontalCentered="1"/>
  <pageMargins left="1" right="1" top="1" bottom="1" header="0.5" footer="0.5"/>
  <pageSetup scale="41" orientation="portrait" r:id="rId1"/>
  <headerFooter>
    <oddFooter>Página &amp;P&amp;R&amp;A</oddFooter>
  </headerFooter>
  <rowBreaks count="1" manualBreakCount="1">
    <brk id="58" max="8" man="1"/>
  </rowBreaks>
  <colBreaks count="1" manualBreakCount="1">
    <brk id="9" max="6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zoomScale="80" zoomScaleNormal="80" workbookViewId="0">
      <selection activeCell="H9" sqref="H9"/>
    </sheetView>
  </sheetViews>
  <sheetFormatPr baseColWidth="10" defaultRowHeight="15" x14ac:dyDescent="0.25"/>
  <cols>
    <col min="1" max="1" width="1.28515625" customWidth="1"/>
    <col min="2" max="2" width="28.140625" style="53" customWidth="1"/>
    <col min="3" max="3" width="34.5703125" customWidth="1"/>
    <col min="4" max="4" width="16.28515625" customWidth="1"/>
    <col min="5" max="5" width="5.85546875" customWidth="1"/>
    <col min="6" max="6" width="47" customWidth="1"/>
    <col min="7" max="8" width="16.140625" customWidth="1"/>
    <col min="9" max="9" width="16.28515625" customWidth="1"/>
    <col min="10" max="10" width="15.7109375" customWidth="1"/>
    <col min="11" max="11" width="32" customWidth="1"/>
    <col min="108" max="108" width="11.42578125" customWidth="1"/>
    <col min="198" max="198" width="1.42578125" customWidth="1"/>
    <col min="257" max="257" width="1.28515625" customWidth="1"/>
    <col min="258" max="258" width="28.140625" customWidth="1"/>
    <col min="259" max="259" width="34.5703125" customWidth="1"/>
    <col min="260" max="260" width="16.28515625" customWidth="1"/>
    <col min="261" max="261" width="5.85546875" customWidth="1"/>
    <col min="262" max="262" width="47" customWidth="1"/>
    <col min="263" max="264" width="16.140625" customWidth="1"/>
    <col min="265" max="265" width="16.28515625" customWidth="1"/>
    <col min="266" max="266" width="15.7109375" customWidth="1"/>
    <col min="267" max="267" width="32" customWidth="1"/>
    <col min="364" max="364" width="11.42578125" customWidth="1"/>
    <col min="454" max="454" width="1.42578125" customWidth="1"/>
    <col min="513" max="513" width="1.28515625" customWidth="1"/>
    <col min="514" max="514" width="28.140625" customWidth="1"/>
    <col min="515" max="515" width="34.5703125" customWidth="1"/>
    <col min="516" max="516" width="16.28515625" customWidth="1"/>
    <col min="517" max="517" width="5.85546875" customWidth="1"/>
    <col min="518" max="518" width="47" customWidth="1"/>
    <col min="519" max="520" width="16.140625" customWidth="1"/>
    <col min="521" max="521" width="16.28515625" customWidth="1"/>
    <col min="522" max="522" width="15.7109375" customWidth="1"/>
    <col min="523" max="523" width="32" customWidth="1"/>
    <col min="620" max="620" width="11.42578125" customWidth="1"/>
    <col min="710" max="710" width="1.42578125" customWidth="1"/>
    <col min="769" max="769" width="1.28515625" customWidth="1"/>
    <col min="770" max="770" width="28.140625" customWidth="1"/>
    <col min="771" max="771" width="34.5703125" customWidth="1"/>
    <col min="772" max="772" width="16.28515625" customWidth="1"/>
    <col min="773" max="773" width="5.85546875" customWidth="1"/>
    <col min="774" max="774" width="47" customWidth="1"/>
    <col min="775" max="776" width="16.140625" customWidth="1"/>
    <col min="777" max="777" width="16.28515625" customWidth="1"/>
    <col min="778" max="778" width="15.7109375" customWidth="1"/>
    <col min="779" max="779" width="32" customWidth="1"/>
    <col min="876" max="876" width="11.42578125" customWidth="1"/>
    <col min="966" max="966" width="1.42578125" customWidth="1"/>
    <col min="1025" max="1025" width="1.28515625" customWidth="1"/>
    <col min="1026" max="1026" width="28.140625" customWidth="1"/>
    <col min="1027" max="1027" width="34.5703125" customWidth="1"/>
    <col min="1028" max="1028" width="16.28515625" customWidth="1"/>
    <col min="1029" max="1029" width="5.85546875" customWidth="1"/>
    <col min="1030" max="1030" width="47" customWidth="1"/>
    <col min="1031" max="1032" width="16.140625" customWidth="1"/>
    <col min="1033" max="1033" width="16.28515625" customWidth="1"/>
    <col min="1034" max="1034" width="15.7109375" customWidth="1"/>
    <col min="1035" max="1035" width="32" customWidth="1"/>
    <col min="1132" max="1132" width="11.42578125" customWidth="1"/>
    <col min="1222" max="1222" width="1.42578125" customWidth="1"/>
    <col min="1281" max="1281" width="1.28515625" customWidth="1"/>
    <col min="1282" max="1282" width="28.140625" customWidth="1"/>
    <col min="1283" max="1283" width="34.5703125" customWidth="1"/>
    <col min="1284" max="1284" width="16.28515625" customWidth="1"/>
    <col min="1285" max="1285" width="5.85546875" customWidth="1"/>
    <col min="1286" max="1286" width="47" customWidth="1"/>
    <col min="1287" max="1288" width="16.140625" customWidth="1"/>
    <col min="1289" max="1289" width="16.28515625" customWidth="1"/>
    <col min="1290" max="1290" width="15.7109375" customWidth="1"/>
    <col min="1291" max="1291" width="32" customWidth="1"/>
    <col min="1388" max="1388" width="11.42578125" customWidth="1"/>
    <col min="1478" max="1478" width="1.42578125" customWidth="1"/>
    <col min="1537" max="1537" width="1.28515625" customWidth="1"/>
    <col min="1538" max="1538" width="28.140625" customWidth="1"/>
    <col min="1539" max="1539" width="34.5703125" customWidth="1"/>
    <col min="1540" max="1540" width="16.28515625" customWidth="1"/>
    <col min="1541" max="1541" width="5.85546875" customWidth="1"/>
    <col min="1542" max="1542" width="47" customWidth="1"/>
    <col min="1543" max="1544" width="16.140625" customWidth="1"/>
    <col min="1545" max="1545" width="16.28515625" customWidth="1"/>
    <col min="1546" max="1546" width="15.7109375" customWidth="1"/>
    <col min="1547" max="1547" width="32" customWidth="1"/>
    <col min="1644" max="1644" width="11.42578125" customWidth="1"/>
    <col min="1734" max="1734" width="1.42578125" customWidth="1"/>
    <col min="1793" max="1793" width="1.28515625" customWidth="1"/>
    <col min="1794" max="1794" width="28.140625" customWidth="1"/>
    <col min="1795" max="1795" width="34.5703125" customWidth="1"/>
    <col min="1796" max="1796" width="16.28515625" customWidth="1"/>
    <col min="1797" max="1797" width="5.85546875" customWidth="1"/>
    <col min="1798" max="1798" width="47" customWidth="1"/>
    <col min="1799" max="1800" width="16.140625" customWidth="1"/>
    <col min="1801" max="1801" width="16.28515625" customWidth="1"/>
    <col min="1802" max="1802" width="15.7109375" customWidth="1"/>
    <col min="1803" max="1803" width="32" customWidth="1"/>
    <col min="1900" max="1900" width="11.42578125" customWidth="1"/>
    <col min="1990" max="1990" width="1.42578125" customWidth="1"/>
    <col min="2049" max="2049" width="1.28515625" customWidth="1"/>
    <col min="2050" max="2050" width="28.140625" customWidth="1"/>
    <col min="2051" max="2051" width="34.5703125" customWidth="1"/>
    <col min="2052" max="2052" width="16.28515625" customWidth="1"/>
    <col min="2053" max="2053" width="5.85546875" customWidth="1"/>
    <col min="2054" max="2054" width="47" customWidth="1"/>
    <col min="2055" max="2056" width="16.140625" customWidth="1"/>
    <col min="2057" max="2057" width="16.28515625" customWidth="1"/>
    <col min="2058" max="2058" width="15.7109375" customWidth="1"/>
    <col min="2059" max="2059" width="32" customWidth="1"/>
    <col min="2156" max="2156" width="11.42578125" customWidth="1"/>
    <col min="2246" max="2246" width="1.42578125" customWidth="1"/>
    <col min="2305" max="2305" width="1.28515625" customWidth="1"/>
    <col min="2306" max="2306" width="28.140625" customWidth="1"/>
    <col min="2307" max="2307" width="34.5703125" customWidth="1"/>
    <col min="2308" max="2308" width="16.28515625" customWidth="1"/>
    <col min="2309" max="2309" width="5.85546875" customWidth="1"/>
    <col min="2310" max="2310" width="47" customWidth="1"/>
    <col min="2311" max="2312" width="16.140625" customWidth="1"/>
    <col min="2313" max="2313" width="16.28515625" customWidth="1"/>
    <col min="2314" max="2314" width="15.7109375" customWidth="1"/>
    <col min="2315" max="2315" width="32" customWidth="1"/>
    <col min="2412" max="2412" width="11.42578125" customWidth="1"/>
    <col min="2502" max="2502" width="1.42578125" customWidth="1"/>
    <col min="2561" max="2561" width="1.28515625" customWidth="1"/>
    <col min="2562" max="2562" width="28.140625" customWidth="1"/>
    <col min="2563" max="2563" width="34.5703125" customWidth="1"/>
    <col min="2564" max="2564" width="16.28515625" customWidth="1"/>
    <col min="2565" max="2565" width="5.85546875" customWidth="1"/>
    <col min="2566" max="2566" width="47" customWidth="1"/>
    <col min="2567" max="2568" width="16.140625" customWidth="1"/>
    <col min="2569" max="2569" width="16.28515625" customWidth="1"/>
    <col min="2570" max="2570" width="15.7109375" customWidth="1"/>
    <col min="2571" max="2571" width="32" customWidth="1"/>
    <col min="2668" max="2668" width="11.42578125" customWidth="1"/>
    <col min="2758" max="2758" width="1.42578125" customWidth="1"/>
    <col min="2817" max="2817" width="1.28515625" customWidth="1"/>
    <col min="2818" max="2818" width="28.140625" customWidth="1"/>
    <col min="2819" max="2819" width="34.5703125" customWidth="1"/>
    <col min="2820" max="2820" width="16.28515625" customWidth="1"/>
    <col min="2821" max="2821" width="5.85546875" customWidth="1"/>
    <col min="2822" max="2822" width="47" customWidth="1"/>
    <col min="2823" max="2824" width="16.140625" customWidth="1"/>
    <col min="2825" max="2825" width="16.28515625" customWidth="1"/>
    <col min="2826" max="2826" width="15.7109375" customWidth="1"/>
    <col min="2827" max="2827" width="32" customWidth="1"/>
    <col min="2924" max="2924" width="11.42578125" customWidth="1"/>
    <col min="3014" max="3014" width="1.42578125" customWidth="1"/>
    <col min="3073" max="3073" width="1.28515625" customWidth="1"/>
    <col min="3074" max="3074" width="28.140625" customWidth="1"/>
    <col min="3075" max="3075" width="34.5703125" customWidth="1"/>
    <col min="3076" max="3076" width="16.28515625" customWidth="1"/>
    <col min="3077" max="3077" width="5.85546875" customWidth="1"/>
    <col min="3078" max="3078" width="47" customWidth="1"/>
    <col min="3079" max="3080" width="16.140625" customWidth="1"/>
    <col min="3081" max="3081" width="16.28515625" customWidth="1"/>
    <col min="3082" max="3082" width="15.7109375" customWidth="1"/>
    <col min="3083" max="3083" width="32" customWidth="1"/>
    <col min="3180" max="3180" width="11.42578125" customWidth="1"/>
    <col min="3270" max="3270" width="1.42578125" customWidth="1"/>
    <col min="3329" max="3329" width="1.28515625" customWidth="1"/>
    <col min="3330" max="3330" width="28.140625" customWidth="1"/>
    <col min="3331" max="3331" width="34.5703125" customWidth="1"/>
    <col min="3332" max="3332" width="16.28515625" customWidth="1"/>
    <col min="3333" max="3333" width="5.85546875" customWidth="1"/>
    <col min="3334" max="3334" width="47" customWidth="1"/>
    <col min="3335" max="3336" width="16.140625" customWidth="1"/>
    <col min="3337" max="3337" width="16.28515625" customWidth="1"/>
    <col min="3338" max="3338" width="15.7109375" customWidth="1"/>
    <col min="3339" max="3339" width="32" customWidth="1"/>
    <col min="3436" max="3436" width="11.42578125" customWidth="1"/>
    <col min="3526" max="3526" width="1.42578125" customWidth="1"/>
    <col min="3585" max="3585" width="1.28515625" customWidth="1"/>
    <col min="3586" max="3586" width="28.140625" customWidth="1"/>
    <col min="3587" max="3587" width="34.5703125" customWidth="1"/>
    <col min="3588" max="3588" width="16.28515625" customWidth="1"/>
    <col min="3589" max="3589" width="5.85546875" customWidth="1"/>
    <col min="3590" max="3590" width="47" customWidth="1"/>
    <col min="3591" max="3592" width="16.140625" customWidth="1"/>
    <col min="3593" max="3593" width="16.28515625" customWidth="1"/>
    <col min="3594" max="3594" width="15.7109375" customWidth="1"/>
    <col min="3595" max="3595" width="32" customWidth="1"/>
    <col min="3692" max="3692" width="11.42578125" customWidth="1"/>
    <col min="3782" max="3782" width="1.42578125" customWidth="1"/>
    <col min="3841" max="3841" width="1.28515625" customWidth="1"/>
    <col min="3842" max="3842" width="28.140625" customWidth="1"/>
    <col min="3843" max="3843" width="34.5703125" customWidth="1"/>
    <col min="3844" max="3844" width="16.28515625" customWidth="1"/>
    <col min="3845" max="3845" width="5.85546875" customWidth="1"/>
    <col min="3846" max="3846" width="47" customWidth="1"/>
    <col min="3847" max="3848" width="16.140625" customWidth="1"/>
    <col min="3849" max="3849" width="16.28515625" customWidth="1"/>
    <col min="3850" max="3850" width="15.7109375" customWidth="1"/>
    <col min="3851" max="3851" width="32" customWidth="1"/>
    <col min="3948" max="3948" width="11.42578125" customWidth="1"/>
    <col min="4038" max="4038" width="1.42578125" customWidth="1"/>
    <col min="4097" max="4097" width="1.28515625" customWidth="1"/>
    <col min="4098" max="4098" width="28.140625" customWidth="1"/>
    <col min="4099" max="4099" width="34.5703125" customWidth="1"/>
    <col min="4100" max="4100" width="16.28515625" customWidth="1"/>
    <col min="4101" max="4101" width="5.85546875" customWidth="1"/>
    <col min="4102" max="4102" width="47" customWidth="1"/>
    <col min="4103" max="4104" width="16.140625" customWidth="1"/>
    <col min="4105" max="4105" width="16.28515625" customWidth="1"/>
    <col min="4106" max="4106" width="15.7109375" customWidth="1"/>
    <col min="4107" max="4107" width="32" customWidth="1"/>
    <col min="4204" max="4204" width="11.42578125" customWidth="1"/>
    <col min="4294" max="4294" width="1.42578125" customWidth="1"/>
    <col min="4353" max="4353" width="1.28515625" customWidth="1"/>
    <col min="4354" max="4354" width="28.140625" customWidth="1"/>
    <col min="4355" max="4355" width="34.5703125" customWidth="1"/>
    <col min="4356" max="4356" width="16.28515625" customWidth="1"/>
    <col min="4357" max="4357" width="5.85546875" customWidth="1"/>
    <col min="4358" max="4358" width="47" customWidth="1"/>
    <col min="4359" max="4360" width="16.140625" customWidth="1"/>
    <col min="4361" max="4361" width="16.28515625" customWidth="1"/>
    <col min="4362" max="4362" width="15.7109375" customWidth="1"/>
    <col min="4363" max="4363" width="32" customWidth="1"/>
    <col min="4460" max="4460" width="11.42578125" customWidth="1"/>
    <col min="4550" max="4550" width="1.42578125" customWidth="1"/>
    <col min="4609" max="4609" width="1.28515625" customWidth="1"/>
    <col min="4610" max="4610" width="28.140625" customWidth="1"/>
    <col min="4611" max="4611" width="34.5703125" customWidth="1"/>
    <col min="4612" max="4612" width="16.28515625" customWidth="1"/>
    <col min="4613" max="4613" width="5.85546875" customWidth="1"/>
    <col min="4614" max="4614" width="47" customWidth="1"/>
    <col min="4615" max="4616" width="16.140625" customWidth="1"/>
    <col min="4617" max="4617" width="16.28515625" customWidth="1"/>
    <col min="4618" max="4618" width="15.7109375" customWidth="1"/>
    <col min="4619" max="4619" width="32" customWidth="1"/>
    <col min="4716" max="4716" width="11.42578125" customWidth="1"/>
    <col min="4806" max="4806" width="1.42578125" customWidth="1"/>
    <col min="4865" max="4865" width="1.28515625" customWidth="1"/>
    <col min="4866" max="4866" width="28.140625" customWidth="1"/>
    <col min="4867" max="4867" width="34.5703125" customWidth="1"/>
    <col min="4868" max="4868" width="16.28515625" customWidth="1"/>
    <col min="4869" max="4869" width="5.85546875" customWidth="1"/>
    <col min="4870" max="4870" width="47" customWidth="1"/>
    <col min="4871" max="4872" width="16.140625" customWidth="1"/>
    <col min="4873" max="4873" width="16.28515625" customWidth="1"/>
    <col min="4874" max="4874" width="15.7109375" customWidth="1"/>
    <col min="4875" max="4875" width="32" customWidth="1"/>
    <col min="4972" max="4972" width="11.42578125" customWidth="1"/>
    <col min="5062" max="5062" width="1.42578125" customWidth="1"/>
    <col min="5121" max="5121" width="1.28515625" customWidth="1"/>
    <col min="5122" max="5122" width="28.140625" customWidth="1"/>
    <col min="5123" max="5123" width="34.5703125" customWidth="1"/>
    <col min="5124" max="5124" width="16.28515625" customWidth="1"/>
    <col min="5125" max="5125" width="5.85546875" customWidth="1"/>
    <col min="5126" max="5126" width="47" customWidth="1"/>
    <col min="5127" max="5128" width="16.140625" customWidth="1"/>
    <col min="5129" max="5129" width="16.28515625" customWidth="1"/>
    <col min="5130" max="5130" width="15.7109375" customWidth="1"/>
    <col min="5131" max="5131" width="32" customWidth="1"/>
    <col min="5228" max="5228" width="11.42578125" customWidth="1"/>
    <col min="5318" max="5318" width="1.42578125" customWidth="1"/>
    <col min="5377" max="5377" width="1.28515625" customWidth="1"/>
    <col min="5378" max="5378" width="28.140625" customWidth="1"/>
    <col min="5379" max="5379" width="34.5703125" customWidth="1"/>
    <col min="5380" max="5380" width="16.28515625" customWidth="1"/>
    <col min="5381" max="5381" width="5.85546875" customWidth="1"/>
    <col min="5382" max="5382" width="47" customWidth="1"/>
    <col min="5383" max="5384" width="16.140625" customWidth="1"/>
    <col min="5385" max="5385" width="16.28515625" customWidth="1"/>
    <col min="5386" max="5386" width="15.7109375" customWidth="1"/>
    <col min="5387" max="5387" width="32" customWidth="1"/>
    <col min="5484" max="5484" width="11.42578125" customWidth="1"/>
    <col min="5574" max="5574" width="1.42578125" customWidth="1"/>
    <col min="5633" max="5633" width="1.28515625" customWidth="1"/>
    <col min="5634" max="5634" width="28.140625" customWidth="1"/>
    <col min="5635" max="5635" width="34.5703125" customWidth="1"/>
    <col min="5636" max="5636" width="16.28515625" customWidth="1"/>
    <col min="5637" max="5637" width="5.85546875" customWidth="1"/>
    <col min="5638" max="5638" width="47" customWidth="1"/>
    <col min="5639" max="5640" width="16.140625" customWidth="1"/>
    <col min="5641" max="5641" width="16.28515625" customWidth="1"/>
    <col min="5642" max="5642" width="15.7109375" customWidth="1"/>
    <col min="5643" max="5643" width="32" customWidth="1"/>
    <col min="5740" max="5740" width="11.42578125" customWidth="1"/>
    <col min="5830" max="5830" width="1.42578125" customWidth="1"/>
    <col min="5889" max="5889" width="1.28515625" customWidth="1"/>
    <col min="5890" max="5890" width="28.140625" customWidth="1"/>
    <col min="5891" max="5891" width="34.5703125" customWidth="1"/>
    <col min="5892" max="5892" width="16.28515625" customWidth="1"/>
    <col min="5893" max="5893" width="5.85546875" customWidth="1"/>
    <col min="5894" max="5894" width="47" customWidth="1"/>
    <col min="5895" max="5896" width="16.140625" customWidth="1"/>
    <col min="5897" max="5897" width="16.28515625" customWidth="1"/>
    <col min="5898" max="5898" width="15.7109375" customWidth="1"/>
    <col min="5899" max="5899" width="32" customWidth="1"/>
    <col min="5996" max="5996" width="11.42578125" customWidth="1"/>
    <col min="6086" max="6086" width="1.42578125" customWidth="1"/>
    <col min="6145" max="6145" width="1.28515625" customWidth="1"/>
    <col min="6146" max="6146" width="28.140625" customWidth="1"/>
    <col min="6147" max="6147" width="34.5703125" customWidth="1"/>
    <col min="6148" max="6148" width="16.28515625" customWidth="1"/>
    <col min="6149" max="6149" width="5.85546875" customWidth="1"/>
    <col min="6150" max="6150" width="47" customWidth="1"/>
    <col min="6151" max="6152" width="16.140625" customWidth="1"/>
    <col min="6153" max="6153" width="16.28515625" customWidth="1"/>
    <col min="6154" max="6154" width="15.7109375" customWidth="1"/>
    <col min="6155" max="6155" width="32" customWidth="1"/>
    <col min="6252" max="6252" width="11.42578125" customWidth="1"/>
    <col min="6342" max="6342" width="1.42578125" customWidth="1"/>
    <col min="6401" max="6401" width="1.28515625" customWidth="1"/>
    <col min="6402" max="6402" width="28.140625" customWidth="1"/>
    <col min="6403" max="6403" width="34.5703125" customWidth="1"/>
    <col min="6404" max="6404" width="16.28515625" customWidth="1"/>
    <col min="6405" max="6405" width="5.85546875" customWidth="1"/>
    <col min="6406" max="6406" width="47" customWidth="1"/>
    <col min="6407" max="6408" width="16.140625" customWidth="1"/>
    <col min="6409" max="6409" width="16.28515625" customWidth="1"/>
    <col min="6410" max="6410" width="15.7109375" customWidth="1"/>
    <col min="6411" max="6411" width="32" customWidth="1"/>
    <col min="6508" max="6508" width="11.42578125" customWidth="1"/>
    <col min="6598" max="6598" width="1.42578125" customWidth="1"/>
    <col min="6657" max="6657" width="1.28515625" customWidth="1"/>
    <col min="6658" max="6658" width="28.140625" customWidth="1"/>
    <col min="6659" max="6659" width="34.5703125" customWidth="1"/>
    <col min="6660" max="6660" width="16.28515625" customWidth="1"/>
    <col min="6661" max="6661" width="5.85546875" customWidth="1"/>
    <col min="6662" max="6662" width="47" customWidth="1"/>
    <col min="6663" max="6664" width="16.140625" customWidth="1"/>
    <col min="6665" max="6665" width="16.28515625" customWidth="1"/>
    <col min="6666" max="6666" width="15.7109375" customWidth="1"/>
    <col min="6667" max="6667" width="32" customWidth="1"/>
    <col min="6764" max="6764" width="11.42578125" customWidth="1"/>
    <col min="6854" max="6854" width="1.42578125" customWidth="1"/>
    <col min="6913" max="6913" width="1.28515625" customWidth="1"/>
    <col min="6914" max="6914" width="28.140625" customWidth="1"/>
    <col min="6915" max="6915" width="34.5703125" customWidth="1"/>
    <col min="6916" max="6916" width="16.28515625" customWidth="1"/>
    <col min="6917" max="6917" width="5.85546875" customWidth="1"/>
    <col min="6918" max="6918" width="47" customWidth="1"/>
    <col min="6919" max="6920" width="16.140625" customWidth="1"/>
    <col min="6921" max="6921" width="16.28515625" customWidth="1"/>
    <col min="6922" max="6922" width="15.7109375" customWidth="1"/>
    <col min="6923" max="6923" width="32" customWidth="1"/>
    <col min="7020" max="7020" width="11.42578125" customWidth="1"/>
    <col min="7110" max="7110" width="1.42578125" customWidth="1"/>
    <col min="7169" max="7169" width="1.28515625" customWidth="1"/>
    <col min="7170" max="7170" width="28.140625" customWidth="1"/>
    <col min="7171" max="7171" width="34.5703125" customWidth="1"/>
    <col min="7172" max="7172" width="16.28515625" customWidth="1"/>
    <col min="7173" max="7173" width="5.85546875" customWidth="1"/>
    <col min="7174" max="7174" width="47" customWidth="1"/>
    <col min="7175" max="7176" width="16.140625" customWidth="1"/>
    <col min="7177" max="7177" width="16.28515625" customWidth="1"/>
    <col min="7178" max="7178" width="15.7109375" customWidth="1"/>
    <col min="7179" max="7179" width="32" customWidth="1"/>
    <col min="7276" max="7276" width="11.42578125" customWidth="1"/>
    <col min="7366" max="7366" width="1.42578125" customWidth="1"/>
    <col min="7425" max="7425" width="1.28515625" customWidth="1"/>
    <col min="7426" max="7426" width="28.140625" customWidth="1"/>
    <col min="7427" max="7427" width="34.5703125" customWidth="1"/>
    <col min="7428" max="7428" width="16.28515625" customWidth="1"/>
    <col min="7429" max="7429" width="5.85546875" customWidth="1"/>
    <col min="7430" max="7430" width="47" customWidth="1"/>
    <col min="7431" max="7432" width="16.140625" customWidth="1"/>
    <col min="7433" max="7433" width="16.28515625" customWidth="1"/>
    <col min="7434" max="7434" width="15.7109375" customWidth="1"/>
    <col min="7435" max="7435" width="32" customWidth="1"/>
    <col min="7532" max="7532" width="11.42578125" customWidth="1"/>
    <col min="7622" max="7622" width="1.42578125" customWidth="1"/>
    <col min="7681" max="7681" width="1.28515625" customWidth="1"/>
    <col min="7682" max="7682" width="28.140625" customWidth="1"/>
    <col min="7683" max="7683" width="34.5703125" customWidth="1"/>
    <col min="7684" max="7684" width="16.28515625" customWidth="1"/>
    <col min="7685" max="7685" width="5.85546875" customWidth="1"/>
    <col min="7686" max="7686" width="47" customWidth="1"/>
    <col min="7687" max="7688" width="16.140625" customWidth="1"/>
    <col min="7689" max="7689" width="16.28515625" customWidth="1"/>
    <col min="7690" max="7690" width="15.7109375" customWidth="1"/>
    <col min="7691" max="7691" width="32" customWidth="1"/>
    <col min="7788" max="7788" width="11.42578125" customWidth="1"/>
    <col min="7878" max="7878" width="1.42578125" customWidth="1"/>
    <col min="7937" max="7937" width="1.28515625" customWidth="1"/>
    <col min="7938" max="7938" width="28.140625" customWidth="1"/>
    <col min="7939" max="7939" width="34.5703125" customWidth="1"/>
    <col min="7940" max="7940" width="16.28515625" customWidth="1"/>
    <col min="7941" max="7941" width="5.85546875" customWidth="1"/>
    <col min="7942" max="7942" width="47" customWidth="1"/>
    <col min="7943" max="7944" width="16.140625" customWidth="1"/>
    <col min="7945" max="7945" width="16.28515625" customWidth="1"/>
    <col min="7946" max="7946" width="15.7109375" customWidth="1"/>
    <col min="7947" max="7947" width="32" customWidth="1"/>
    <col min="8044" max="8044" width="11.42578125" customWidth="1"/>
    <col min="8134" max="8134" width="1.42578125" customWidth="1"/>
    <col min="8193" max="8193" width="1.28515625" customWidth="1"/>
    <col min="8194" max="8194" width="28.140625" customWidth="1"/>
    <col min="8195" max="8195" width="34.5703125" customWidth="1"/>
    <col min="8196" max="8196" width="16.28515625" customWidth="1"/>
    <col min="8197" max="8197" width="5.85546875" customWidth="1"/>
    <col min="8198" max="8198" width="47" customWidth="1"/>
    <col min="8199" max="8200" width="16.140625" customWidth="1"/>
    <col min="8201" max="8201" width="16.28515625" customWidth="1"/>
    <col min="8202" max="8202" width="15.7109375" customWidth="1"/>
    <col min="8203" max="8203" width="32" customWidth="1"/>
    <col min="8300" max="8300" width="11.42578125" customWidth="1"/>
    <col min="8390" max="8390" width="1.42578125" customWidth="1"/>
    <col min="8449" max="8449" width="1.28515625" customWidth="1"/>
    <col min="8450" max="8450" width="28.140625" customWidth="1"/>
    <col min="8451" max="8451" width="34.5703125" customWidth="1"/>
    <col min="8452" max="8452" width="16.28515625" customWidth="1"/>
    <col min="8453" max="8453" width="5.85546875" customWidth="1"/>
    <col min="8454" max="8454" width="47" customWidth="1"/>
    <col min="8455" max="8456" width="16.140625" customWidth="1"/>
    <col min="8457" max="8457" width="16.28515625" customWidth="1"/>
    <col min="8458" max="8458" width="15.7109375" customWidth="1"/>
    <col min="8459" max="8459" width="32" customWidth="1"/>
    <col min="8556" max="8556" width="11.42578125" customWidth="1"/>
    <col min="8646" max="8646" width="1.42578125" customWidth="1"/>
    <col min="8705" max="8705" width="1.28515625" customWidth="1"/>
    <col min="8706" max="8706" width="28.140625" customWidth="1"/>
    <col min="8707" max="8707" width="34.5703125" customWidth="1"/>
    <col min="8708" max="8708" width="16.28515625" customWidth="1"/>
    <col min="8709" max="8709" width="5.85546875" customWidth="1"/>
    <col min="8710" max="8710" width="47" customWidth="1"/>
    <col min="8711" max="8712" width="16.140625" customWidth="1"/>
    <col min="8713" max="8713" width="16.28515625" customWidth="1"/>
    <col min="8714" max="8714" width="15.7109375" customWidth="1"/>
    <col min="8715" max="8715" width="32" customWidth="1"/>
    <col min="8812" max="8812" width="11.42578125" customWidth="1"/>
    <col min="8902" max="8902" width="1.42578125" customWidth="1"/>
    <col min="8961" max="8961" width="1.28515625" customWidth="1"/>
    <col min="8962" max="8962" width="28.140625" customWidth="1"/>
    <col min="8963" max="8963" width="34.5703125" customWidth="1"/>
    <col min="8964" max="8964" width="16.28515625" customWidth="1"/>
    <col min="8965" max="8965" width="5.85546875" customWidth="1"/>
    <col min="8966" max="8966" width="47" customWidth="1"/>
    <col min="8967" max="8968" width="16.140625" customWidth="1"/>
    <col min="8969" max="8969" width="16.28515625" customWidth="1"/>
    <col min="8970" max="8970" width="15.7109375" customWidth="1"/>
    <col min="8971" max="8971" width="32" customWidth="1"/>
    <col min="9068" max="9068" width="11.42578125" customWidth="1"/>
    <col min="9158" max="9158" width="1.42578125" customWidth="1"/>
    <col min="9217" max="9217" width="1.28515625" customWidth="1"/>
    <col min="9218" max="9218" width="28.140625" customWidth="1"/>
    <col min="9219" max="9219" width="34.5703125" customWidth="1"/>
    <col min="9220" max="9220" width="16.28515625" customWidth="1"/>
    <col min="9221" max="9221" width="5.85546875" customWidth="1"/>
    <col min="9222" max="9222" width="47" customWidth="1"/>
    <col min="9223" max="9224" width="16.140625" customWidth="1"/>
    <col min="9225" max="9225" width="16.28515625" customWidth="1"/>
    <col min="9226" max="9226" width="15.7109375" customWidth="1"/>
    <col min="9227" max="9227" width="32" customWidth="1"/>
    <col min="9324" max="9324" width="11.42578125" customWidth="1"/>
    <col min="9414" max="9414" width="1.42578125" customWidth="1"/>
    <col min="9473" max="9473" width="1.28515625" customWidth="1"/>
    <col min="9474" max="9474" width="28.140625" customWidth="1"/>
    <col min="9475" max="9475" width="34.5703125" customWidth="1"/>
    <col min="9476" max="9476" width="16.28515625" customWidth="1"/>
    <col min="9477" max="9477" width="5.85546875" customWidth="1"/>
    <col min="9478" max="9478" width="47" customWidth="1"/>
    <col min="9479" max="9480" width="16.140625" customWidth="1"/>
    <col min="9481" max="9481" width="16.28515625" customWidth="1"/>
    <col min="9482" max="9482" width="15.7109375" customWidth="1"/>
    <col min="9483" max="9483" width="32" customWidth="1"/>
    <col min="9580" max="9580" width="11.42578125" customWidth="1"/>
    <col min="9670" max="9670" width="1.42578125" customWidth="1"/>
    <col min="9729" max="9729" width="1.28515625" customWidth="1"/>
    <col min="9730" max="9730" width="28.140625" customWidth="1"/>
    <col min="9731" max="9731" width="34.5703125" customWidth="1"/>
    <col min="9732" max="9732" width="16.28515625" customWidth="1"/>
    <col min="9733" max="9733" width="5.85546875" customWidth="1"/>
    <col min="9734" max="9734" width="47" customWidth="1"/>
    <col min="9735" max="9736" width="16.140625" customWidth="1"/>
    <col min="9737" max="9737" width="16.28515625" customWidth="1"/>
    <col min="9738" max="9738" width="15.7109375" customWidth="1"/>
    <col min="9739" max="9739" width="32" customWidth="1"/>
    <col min="9836" max="9836" width="11.42578125" customWidth="1"/>
    <col min="9926" max="9926" width="1.42578125" customWidth="1"/>
    <col min="9985" max="9985" width="1.28515625" customWidth="1"/>
    <col min="9986" max="9986" width="28.140625" customWidth="1"/>
    <col min="9987" max="9987" width="34.5703125" customWidth="1"/>
    <col min="9988" max="9988" width="16.28515625" customWidth="1"/>
    <col min="9989" max="9989" width="5.85546875" customWidth="1"/>
    <col min="9990" max="9990" width="47" customWidth="1"/>
    <col min="9991" max="9992" width="16.140625" customWidth="1"/>
    <col min="9993" max="9993" width="16.28515625" customWidth="1"/>
    <col min="9994" max="9994" width="15.7109375" customWidth="1"/>
    <col min="9995" max="9995" width="32" customWidth="1"/>
    <col min="10092" max="10092" width="11.42578125" customWidth="1"/>
    <col min="10182" max="10182" width="1.42578125" customWidth="1"/>
    <col min="10241" max="10241" width="1.28515625" customWidth="1"/>
    <col min="10242" max="10242" width="28.140625" customWidth="1"/>
    <col min="10243" max="10243" width="34.5703125" customWidth="1"/>
    <col min="10244" max="10244" width="16.28515625" customWidth="1"/>
    <col min="10245" max="10245" width="5.85546875" customWidth="1"/>
    <col min="10246" max="10246" width="47" customWidth="1"/>
    <col min="10247" max="10248" width="16.140625" customWidth="1"/>
    <col min="10249" max="10249" width="16.28515625" customWidth="1"/>
    <col min="10250" max="10250" width="15.7109375" customWidth="1"/>
    <col min="10251" max="10251" width="32" customWidth="1"/>
    <col min="10348" max="10348" width="11.42578125" customWidth="1"/>
    <col min="10438" max="10438" width="1.42578125" customWidth="1"/>
    <col min="10497" max="10497" width="1.28515625" customWidth="1"/>
    <col min="10498" max="10498" width="28.140625" customWidth="1"/>
    <col min="10499" max="10499" width="34.5703125" customWidth="1"/>
    <col min="10500" max="10500" width="16.28515625" customWidth="1"/>
    <col min="10501" max="10501" width="5.85546875" customWidth="1"/>
    <col min="10502" max="10502" width="47" customWidth="1"/>
    <col min="10503" max="10504" width="16.140625" customWidth="1"/>
    <col min="10505" max="10505" width="16.28515625" customWidth="1"/>
    <col min="10506" max="10506" width="15.7109375" customWidth="1"/>
    <col min="10507" max="10507" width="32" customWidth="1"/>
    <col min="10604" max="10604" width="11.42578125" customWidth="1"/>
    <col min="10694" max="10694" width="1.42578125" customWidth="1"/>
    <col min="10753" max="10753" width="1.28515625" customWidth="1"/>
    <col min="10754" max="10754" width="28.140625" customWidth="1"/>
    <col min="10755" max="10755" width="34.5703125" customWidth="1"/>
    <col min="10756" max="10756" width="16.28515625" customWidth="1"/>
    <col min="10757" max="10757" width="5.85546875" customWidth="1"/>
    <col min="10758" max="10758" width="47" customWidth="1"/>
    <col min="10759" max="10760" width="16.140625" customWidth="1"/>
    <col min="10761" max="10761" width="16.28515625" customWidth="1"/>
    <col min="10762" max="10762" width="15.7109375" customWidth="1"/>
    <col min="10763" max="10763" width="32" customWidth="1"/>
    <col min="10860" max="10860" width="11.42578125" customWidth="1"/>
    <col min="10950" max="10950" width="1.42578125" customWidth="1"/>
    <col min="11009" max="11009" width="1.28515625" customWidth="1"/>
    <col min="11010" max="11010" width="28.140625" customWidth="1"/>
    <col min="11011" max="11011" width="34.5703125" customWidth="1"/>
    <col min="11012" max="11012" width="16.28515625" customWidth="1"/>
    <col min="11013" max="11013" width="5.85546875" customWidth="1"/>
    <col min="11014" max="11014" width="47" customWidth="1"/>
    <col min="11015" max="11016" width="16.140625" customWidth="1"/>
    <col min="11017" max="11017" width="16.28515625" customWidth="1"/>
    <col min="11018" max="11018" width="15.7109375" customWidth="1"/>
    <col min="11019" max="11019" width="32" customWidth="1"/>
    <col min="11116" max="11116" width="11.42578125" customWidth="1"/>
    <col min="11206" max="11206" width="1.42578125" customWidth="1"/>
    <col min="11265" max="11265" width="1.28515625" customWidth="1"/>
    <col min="11266" max="11266" width="28.140625" customWidth="1"/>
    <col min="11267" max="11267" width="34.5703125" customWidth="1"/>
    <col min="11268" max="11268" width="16.28515625" customWidth="1"/>
    <col min="11269" max="11269" width="5.85546875" customWidth="1"/>
    <col min="11270" max="11270" width="47" customWidth="1"/>
    <col min="11271" max="11272" width="16.140625" customWidth="1"/>
    <col min="11273" max="11273" width="16.28515625" customWidth="1"/>
    <col min="11274" max="11274" width="15.7109375" customWidth="1"/>
    <col min="11275" max="11275" width="32" customWidth="1"/>
    <col min="11372" max="11372" width="11.42578125" customWidth="1"/>
    <col min="11462" max="11462" width="1.42578125" customWidth="1"/>
    <col min="11521" max="11521" width="1.28515625" customWidth="1"/>
    <col min="11522" max="11522" width="28.140625" customWidth="1"/>
    <col min="11523" max="11523" width="34.5703125" customWidth="1"/>
    <col min="11524" max="11524" width="16.28515625" customWidth="1"/>
    <col min="11525" max="11525" width="5.85546875" customWidth="1"/>
    <col min="11526" max="11526" width="47" customWidth="1"/>
    <col min="11527" max="11528" width="16.140625" customWidth="1"/>
    <col min="11529" max="11529" width="16.28515625" customWidth="1"/>
    <col min="11530" max="11530" width="15.7109375" customWidth="1"/>
    <col min="11531" max="11531" width="32" customWidth="1"/>
    <col min="11628" max="11628" width="11.42578125" customWidth="1"/>
    <col min="11718" max="11718" width="1.42578125" customWidth="1"/>
    <col min="11777" max="11777" width="1.28515625" customWidth="1"/>
    <col min="11778" max="11778" width="28.140625" customWidth="1"/>
    <col min="11779" max="11779" width="34.5703125" customWidth="1"/>
    <col min="11780" max="11780" width="16.28515625" customWidth="1"/>
    <col min="11781" max="11781" width="5.85546875" customWidth="1"/>
    <col min="11782" max="11782" width="47" customWidth="1"/>
    <col min="11783" max="11784" width="16.140625" customWidth="1"/>
    <col min="11785" max="11785" width="16.28515625" customWidth="1"/>
    <col min="11786" max="11786" width="15.7109375" customWidth="1"/>
    <col min="11787" max="11787" width="32" customWidth="1"/>
    <col min="11884" max="11884" width="11.42578125" customWidth="1"/>
    <col min="11974" max="11974" width="1.42578125" customWidth="1"/>
    <col min="12033" max="12033" width="1.28515625" customWidth="1"/>
    <col min="12034" max="12034" width="28.140625" customWidth="1"/>
    <col min="12035" max="12035" width="34.5703125" customWidth="1"/>
    <col min="12036" max="12036" width="16.28515625" customWidth="1"/>
    <col min="12037" max="12037" width="5.85546875" customWidth="1"/>
    <col min="12038" max="12038" width="47" customWidth="1"/>
    <col min="12039" max="12040" width="16.140625" customWidth="1"/>
    <col min="12041" max="12041" width="16.28515625" customWidth="1"/>
    <col min="12042" max="12042" width="15.7109375" customWidth="1"/>
    <col min="12043" max="12043" width="32" customWidth="1"/>
    <col min="12140" max="12140" width="11.42578125" customWidth="1"/>
    <col min="12230" max="12230" width="1.42578125" customWidth="1"/>
    <col min="12289" max="12289" width="1.28515625" customWidth="1"/>
    <col min="12290" max="12290" width="28.140625" customWidth="1"/>
    <col min="12291" max="12291" width="34.5703125" customWidth="1"/>
    <col min="12292" max="12292" width="16.28515625" customWidth="1"/>
    <col min="12293" max="12293" width="5.85546875" customWidth="1"/>
    <col min="12294" max="12294" width="47" customWidth="1"/>
    <col min="12295" max="12296" width="16.140625" customWidth="1"/>
    <col min="12297" max="12297" width="16.28515625" customWidth="1"/>
    <col min="12298" max="12298" width="15.7109375" customWidth="1"/>
    <col min="12299" max="12299" width="32" customWidth="1"/>
    <col min="12396" max="12396" width="11.42578125" customWidth="1"/>
    <col min="12486" max="12486" width="1.42578125" customWidth="1"/>
    <col min="12545" max="12545" width="1.28515625" customWidth="1"/>
    <col min="12546" max="12546" width="28.140625" customWidth="1"/>
    <col min="12547" max="12547" width="34.5703125" customWidth="1"/>
    <col min="12548" max="12548" width="16.28515625" customWidth="1"/>
    <col min="12549" max="12549" width="5.85546875" customWidth="1"/>
    <col min="12550" max="12550" width="47" customWidth="1"/>
    <col min="12551" max="12552" width="16.140625" customWidth="1"/>
    <col min="12553" max="12553" width="16.28515625" customWidth="1"/>
    <col min="12554" max="12554" width="15.7109375" customWidth="1"/>
    <col min="12555" max="12555" width="32" customWidth="1"/>
    <col min="12652" max="12652" width="11.42578125" customWidth="1"/>
    <col min="12742" max="12742" width="1.42578125" customWidth="1"/>
    <col min="12801" max="12801" width="1.28515625" customWidth="1"/>
    <col min="12802" max="12802" width="28.140625" customWidth="1"/>
    <col min="12803" max="12803" width="34.5703125" customWidth="1"/>
    <col min="12804" max="12804" width="16.28515625" customWidth="1"/>
    <col min="12805" max="12805" width="5.85546875" customWidth="1"/>
    <col min="12806" max="12806" width="47" customWidth="1"/>
    <col min="12807" max="12808" width="16.140625" customWidth="1"/>
    <col min="12809" max="12809" width="16.28515625" customWidth="1"/>
    <col min="12810" max="12810" width="15.7109375" customWidth="1"/>
    <col min="12811" max="12811" width="32" customWidth="1"/>
    <col min="12908" max="12908" width="11.42578125" customWidth="1"/>
    <col min="12998" max="12998" width="1.42578125" customWidth="1"/>
    <col min="13057" max="13057" width="1.28515625" customWidth="1"/>
    <col min="13058" max="13058" width="28.140625" customWidth="1"/>
    <col min="13059" max="13059" width="34.5703125" customWidth="1"/>
    <col min="13060" max="13060" width="16.28515625" customWidth="1"/>
    <col min="13061" max="13061" width="5.85546875" customWidth="1"/>
    <col min="13062" max="13062" width="47" customWidth="1"/>
    <col min="13063" max="13064" width="16.140625" customWidth="1"/>
    <col min="13065" max="13065" width="16.28515625" customWidth="1"/>
    <col min="13066" max="13066" width="15.7109375" customWidth="1"/>
    <col min="13067" max="13067" width="32" customWidth="1"/>
    <col min="13164" max="13164" width="11.42578125" customWidth="1"/>
    <col min="13254" max="13254" width="1.42578125" customWidth="1"/>
    <col min="13313" max="13313" width="1.28515625" customWidth="1"/>
    <col min="13314" max="13314" width="28.140625" customWidth="1"/>
    <col min="13315" max="13315" width="34.5703125" customWidth="1"/>
    <col min="13316" max="13316" width="16.28515625" customWidth="1"/>
    <col min="13317" max="13317" width="5.85546875" customWidth="1"/>
    <col min="13318" max="13318" width="47" customWidth="1"/>
    <col min="13319" max="13320" width="16.140625" customWidth="1"/>
    <col min="13321" max="13321" width="16.28515625" customWidth="1"/>
    <col min="13322" max="13322" width="15.7109375" customWidth="1"/>
    <col min="13323" max="13323" width="32" customWidth="1"/>
    <col min="13420" max="13420" width="11.42578125" customWidth="1"/>
    <col min="13510" max="13510" width="1.42578125" customWidth="1"/>
    <col min="13569" max="13569" width="1.28515625" customWidth="1"/>
    <col min="13570" max="13570" width="28.140625" customWidth="1"/>
    <col min="13571" max="13571" width="34.5703125" customWidth="1"/>
    <col min="13572" max="13572" width="16.28515625" customWidth="1"/>
    <col min="13573" max="13573" width="5.85546875" customWidth="1"/>
    <col min="13574" max="13574" width="47" customWidth="1"/>
    <col min="13575" max="13576" width="16.140625" customWidth="1"/>
    <col min="13577" max="13577" width="16.28515625" customWidth="1"/>
    <col min="13578" max="13578" width="15.7109375" customWidth="1"/>
    <col min="13579" max="13579" width="32" customWidth="1"/>
    <col min="13676" max="13676" width="11.42578125" customWidth="1"/>
    <col min="13766" max="13766" width="1.42578125" customWidth="1"/>
    <col min="13825" max="13825" width="1.28515625" customWidth="1"/>
    <col min="13826" max="13826" width="28.140625" customWidth="1"/>
    <col min="13827" max="13827" width="34.5703125" customWidth="1"/>
    <col min="13828" max="13828" width="16.28515625" customWidth="1"/>
    <col min="13829" max="13829" width="5.85546875" customWidth="1"/>
    <col min="13830" max="13830" width="47" customWidth="1"/>
    <col min="13831" max="13832" width="16.140625" customWidth="1"/>
    <col min="13833" max="13833" width="16.28515625" customWidth="1"/>
    <col min="13834" max="13834" width="15.7109375" customWidth="1"/>
    <col min="13835" max="13835" width="32" customWidth="1"/>
    <col min="13932" max="13932" width="11.42578125" customWidth="1"/>
    <col min="14022" max="14022" width="1.42578125" customWidth="1"/>
    <col min="14081" max="14081" width="1.28515625" customWidth="1"/>
    <col min="14082" max="14082" width="28.140625" customWidth="1"/>
    <col min="14083" max="14083" width="34.5703125" customWidth="1"/>
    <col min="14084" max="14084" width="16.28515625" customWidth="1"/>
    <col min="14085" max="14085" width="5.85546875" customWidth="1"/>
    <col min="14086" max="14086" width="47" customWidth="1"/>
    <col min="14087" max="14088" width="16.140625" customWidth="1"/>
    <col min="14089" max="14089" width="16.28515625" customWidth="1"/>
    <col min="14090" max="14090" width="15.7109375" customWidth="1"/>
    <col min="14091" max="14091" width="32" customWidth="1"/>
    <col min="14188" max="14188" width="11.42578125" customWidth="1"/>
    <col min="14278" max="14278" width="1.42578125" customWidth="1"/>
    <col min="14337" max="14337" width="1.28515625" customWidth="1"/>
    <col min="14338" max="14338" width="28.140625" customWidth="1"/>
    <col min="14339" max="14339" width="34.5703125" customWidth="1"/>
    <col min="14340" max="14340" width="16.28515625" customWidth="1"/>
    <col min="14341" max="14341" width="5.85546875" customWidth="1"/>
    <col min="14342" max="14342" width="47" customWidth="1"/>
    <col min="14343" max="14344" width="16.140625" customWidth="1"/>
    <col min="14345" max="14345" width="16.28515625" customWidth="1"/>
    <col min="14346" max="14346" width="15.7109375" customWidth="1"/>
    <col min="14347" max="14347" width="32" customWidth="1"/>
    <col min="14444" max="14444" width="11.42578125" customWidth="1"/>
    <col min="14534" max="14534" width="1.42578125" customWidth="1"/>
    <col min="14593" max="14593" width="1.28515625" customWidth="1"/>
    <col min="14594" max="14594" width="28.140625" customWidth="1"/>
    <col min="14595" max="14595" width="34.5703125" customWidth="1"/>
    <col min="14596" max="14596" width="16.28515625" customWidth="1"/>
    <col min="14597" max="14597" width="5.85546875" customWidth="1"/>
    <col min="14598" max="14598" width="47" customWidth="1"/>
    <col min="14599" max="14600" width="16.140625" customWidth="1"/>
    <col min="14601" max="14601" width="16.28515625" customWidth="1"/>
    <col min="14602" max="14602" width="15.7109375" customWidth="1"/>
    <col min="14603" max="14603" width="32" customWidth="1"/>
    <col min="14700" max="14700" width="11.42578125" customWidth="1"/>
    <col min="14790" max="14790" width="1.42578125" customWidth="1"/>
    <col min="14849" max="14849" width="1.28515625" customWidth="1"/>
    <col min="14850" max="14850" width="28.140625" customWidth="1"/>
    <col min="14851" max="14851" width="34.5703125" customWidth="1"/>
    <col min="14852" max="14852" width="16.28515625" customWidth="1"/>
    <col min="14853" max="14853" width="5.85546875" customWidth="1"/>
    <col min="14854" max="14854" width="47" customWidth="1"/>
    <col min="14855" max="14856" width="16.140625" customWidth="1"/>
    <col min="14857" max="14857" width="16.28515625" customWidth="1"/>
    <col min="14858" max="14858" width="15.7109375" customWidth="1"/>
    <col min="14859" max="14859" width="32" customWidth="1"/>
    <col min="14956" max="14956" width="11.42578125" customWidth="1"/>
    <col min="15046" max="15046" width="1.42578125" customWidth="1"/>
    <col min="15105" max="15105" width="1.28515625" customWidth="1"/>
    <col min="15106" max="15106" width="28.140625" customWidth="1"/>
    <col min="15107" max="15107" width="34.5703125" customWidth="1"/>
    <col min="15108" max="15108" width="16.28515625" customWidth="1"/>
    <col min="15109" max="15109" width="5.85546875" customWidth="1"/>
    <col min="15110" max="15110" width="47" customWidth="1"/>
    <col min="15111" max="15112" width="16.140625" customWidth="1"/>
    <col min="15113" max="15113" width="16.28515625" customWidth="1"/>
    <col min="15114" max="15114" width="15.7109375" customWidth="1"/>
    <col min="15115" max="15115" width="32" customWidth="1"/>
    <col min="15212" max="15212" width="11.42578125" customWidth="1"/>
    <col min="15302" max="15302" width="1.42578125" customWidth="1"/>
    <col min="15361" max="15361" width="1.28515625" customWidth="1"/>
    <col min="15362" max="15362" width="28.140625" customWidth="1"/>
    <col min="15363" max="15363" width="34.5703125" customWidth="1"/>
    <col min="15364" max="15364" width="16.28515625" customWidth="1"/>
    <col min="15365" max="15365" width="5.85546875" customWidth="1"/>
    <col min="15366" max="15366" width="47" customWidth="1"/>
    <col min="15367" max="15368" width="16.140625" customWidth="1"/>
    <col min="15369" max="15369" width="16.28515625" customWidth="1"/>
    <col min="15370" max="15370" width="15.7109375" customWidth="1"/>
    <col min="15371" max="15371" width="32" customWidth="1"/>
    <col min="15468" max="15468" width="11.42578125" customWidth="1"/>
    <col min="15558" max="15558" width="1.42578125" customWidth="1"/>
    <col min="15617" max="15617" width="1.28515625" customWidth="1"/>
    <col min="15618" max="15618" width="28.140625" customWidth="1"/>
    <col min="15619" max="15619" width="34.5703125" customWidth="1"/>
    <col min="15620" max="15620" width="16.28515625" customWidth="1"/>
    <col min="15621" max="15621" width="5.85546875" customWidth="1"/>
    <col min="15622" max="15622" width="47" customWidth="1"/>
    <col min="15623" max="15624" width="16.140625" customWidth="1"/>
    <col min="15625" max="15625" width="16.28515625" customWidth="1"/>
    <col min="15626" max="15626" width="15.7109375" customWidth="1"/>
    <col min="15627" max="15627" width="32" customWidth="1"/>
    <col min="15724" max="15724" width="11.42578125" customWidth="1"/>
    <col min="15814" max="15814" width="1.42578125" customWidth="1"/>
    <col min="15873" max="15873" width="1.28515625" customWidth="1"/>
    <col min="15874" max="15874" width="28.140625" customWidth="1"/>
    <col min="15875" max="15875" width="34.5703125" customWidth="1"/>
    <col min="15876" max="15876" width="16.28515625" customWidth="1"/>
    <col min="15877" max="15877" width="5.85546875" customWidth="1"/>
    <col min="15878" max="15878" width="47" customWidth="1"/>
    <col min="15879" max="15880" width="16.140625" customWidth="1"/>
    <col min="15881" max="15881" width="16.28515625" customWidth="1"/>
    <col min="15882" max="15882" width="15.7109375" customWidth="1"/>
    <col min="15883" max="15883" width="32" customWidth="1"/>
    <col min="15980" max="15980" width="11.42578125" customWidth="1"/>
    <col min="16070" max="16070" width="1.42578125" customWidth="1"/>
    <col min="16129" max="16129" width="1.28515625" customWidth="1"/>
    <col min="16130" max="16130" width="28.140625" customWidth="1"/>
    <col min="16131" max="16131" width="34.5703125" customWidth="1"/>
    <col min="16132" max="16132" width="16.28515625" customWidth="1"/>
    <col min="16133" max="16133" width="5.85546875" customWidth="1"/>
    <col min="16134" max="16134" width="47" customWidth="1"/>
    <col min="16135" max="16136" width="16.140625" customWidth="1"/>
    <col min="16137" max="16137" width="16.28515625" customWidth="1"/>
    <col min="16138" max="16138" width="15.7109375" customWidth="1"/>
    <col min="16139" max="16139" width="32" customWidth="1"/>
    <col min="16236" max="16236" width="11.42578125" customWidth="1"/>
    <col min="16326" max="16326" width="1.42578125" customWidth="1"/>
  </cols>
  <sheetData>
    <row r="1" spans="1:11" ht="15.75" thickBot="1" x14ac:dyDescent="0.3"/>
    <row r="2" spans="1:11" ht="23.25" customHeight="1" thickBot="1" x14ac:dyDescent="0.3">
      <c r="A2" s="72"/>
      <c r="B2" s="374"/>
      <c r="C2" s="377" t="s">
        <v>105</v>
      </c>
      <c r="D2" s="378"/>
      <c r="E2" s="378"/>
      <c r="F2" s="378"/>
      <c r="G2" s="378"/>
      <c r="H2" s="378"/>
      <c r="I2" s="378"/>
      <c r="J2" s="379"/>
      <c r="K2" s="72"/>
    </row>
    <row r="3" spans="1:11" ht="18" customHeight="1" thickBot="1" x14ac:dyDescent="0.3">
      <c r="A3" s="72"/>
      <c r="B3" s="375"/>
      <c r="C3" s="380" t="s">
        <v>18</v>
      </c>
      <c r="D3" s="381"/>
      <c r="E3" s="381"/>
      <c r="F3" s="381"/>
      <c r="G3" s="381"/>
      <c r="H3" s="381"/>
      <c r="I3" s="381"/>
      <c r="J3" s="382"/>
      <c r="K3" s="72"/>
    </row>
    <row r="4" spans="1:11" ht="18" customHeight="1" thickBot="1" x14ac:dyDescent="0.3">
      <c r="A4" s="72"/>
      <c r="B4" s="375"/>
      <c r="C4" s="380" t="s">
        <v>175</v>
      </c>
      <c r="D4" s="381"/>
      <c r="E4" s="381"/>
      <c r="F4" s="381"/>
      <c r="G4" s="381"/>
      <c r="H4" s="381"/>
      <c r="I4" s="381"/>
      <c r="J4" s="382"/>
      <c r="K4" s="72"/>
    </row>
    <row r="5" spans="1:11" ht="18" customHeight="1" thickBot="1" x14ac:dyDescent="0.3">
      <c r="A5" s="72"/>
      <c r="B5" s="376"/>
      <c r="C5" s="380" t="s">
        <v>107</v>
      </c>
      <c r="D5" s="381"/>
      <c r="E5" s="381"/>
      <c r="F5" s="381"/>
      <c r="G5" s="381"/>
      <c r="H5" s="383" t="s">
        <v>103</v>
      </c>
      <c r="I5" s="384"/>
      <c r="J5" s="385"/>
      <c r="K5" s="72"/>
    </row>
    <row r="6" spans="1:11" ht="18" customHeight="1" thickBot="1" x14ac:dyDescent="0.3">
      <c r="A6" s="72"/>
      <c r="B6" s="73"/>
      <c r="C6" s="74"/>
      <c r="D6" s="74"/>
      <c r="E6" s="74"/>
      <c r="F6" s="74"/>
      <c r="G6" s="74"/>
      <c r="H6" s="74"/>
      <c r="I6" s="74"/>
      <c r="J6" s="75"/>
      <c r="K6" s="72"/>
    </row>
    <row r="7" spans="1:11" ht="55.5" customHeight="1" thickBot="1" x14ac:dyDescent="0.3">
      <c r="A7" s="72"/>
      <c r="B7" s="57" t="s">
        <v>108</v>
      </c>
      <c r="C7" s="368" t="s">
        <v>398</v>
      </c>
      <c r="D7" s="369"/>
      <c r="E7" s="370"/>
      <c r="F7" s="76"/>
      <c r="G7" s="74"/>
      <c r="H7" s="74"/>
      <c r="I7" s="74"/>
      <c r="J7" s="75"/>
      <c r="K7" s="72"/>
    </row>
    <row r="8" spans="1:11" ht="32.25" customHeight="1" thickBot="1" x14ac:dyDescent="0.3">
      <c r="A8" s="72"/>
      <c r="B8" s="59" t="s">
        <v>109</v>
      </c>
      <c r="C8" s="368" t="s">
        <v>127</v>
      </c>
      <c r="D8" s="369"/>
      <c r="E8" s="370"/>
      <c r="F8" s="76"/>
      <c r="G8" s="74"/>
      <c r="H8" s="74"/>
      <c r="I8" s="74"/>
      <c r="J8" s="75"/>
      <c r="K8" s="72"/>
    </row>
    <row r="9" spans="1:11" ht="42" customHeight="1" thickBot="1" x14ac:dyDescent="0.3">
      <c r="A9" s="72"/>
      <c r="B9" s="59" t="s">
        <v>110</v>
      </c>
      <c r="C9" s="368" t="s">
        <v>385</v>
      </c>
      <c r="D9" s="369"/>
      <c r="E9" s="370"/>
      <c r="F9" s="77"/>
      <c r="G9" s="74"/>
      <c r="H9" s="74"/>
      <c r="I9" s="74"/>
      <c r="J9" s="75"/>
      <c r="K9" s="72"/>
    </row>
    <row r="10" spans="1:11" ht="33.75" customHeight="1" thickBot="1" x14ac:dyDescent="0.3">
      <c r="A10" s="72"/>
      <c r="B10" s="59" t="s">
        <v>111</v>
      </c>
      <c r="C10" s="368" t="s">
        <v>392</v>
      </c>
      <c r="D10" s="369"/>
      <c r="E10" s="370"/>
      <c r="F10" s="76"/>
      <c r="G10" s="74"/>
      <c r="H10" s="74"/>
      <c r="I10" s="74"/>
      <c r="J10" s="75"/>
      <c r="K10" s="72"/>
    </row>
    <row r="11" spans="1:11" ht="52.5" customHeight="1" thickBot="1" x14ac:dyDescent="0.3">
      <c r="A11" s="72"/>
      <c r="B11" s="59" t="s">
        <v>112</v>
      </c>
      <c r="C11" s="368" t="str">
        <f>'1_Recaudo Alcanzado'!F9</f>
        <v>Alcanzar el 100% de la meta de recaudo establecida por la Dirección de Inteligencia para la Movilidad para la vigencia.</v>
      </c>
      <c r="D11" s="369"/>
      <c r="E11" s="370"/>
      <c r="F11" s="76"/>
      <c r="G11" s="74"/>
      <c r="H11" s="74"/>
      <c r="I11" s="74"/>
      <c r="J11" s="75"/>
      <c r="K11" s="72"/>
    </row>
    <row r="12" spans="1:11" ht="15.75" x14ac:dyDescent="0.25">
      <c r="A12" s="72"/>
      <c r="B12" s="78"/>
      <c r="C12" s="72"/>
      <c r="D12" s="72"/>
      <c r="E12" s="72"/>
      <c r="F12" s="72"/>
      <c r="G12" s="72"/>
      <c r="H12" s="72"/>
      <c r="I12" s="72"/>
      <c r="J12" s="72"/>
      <c r="K12" s="72"/>
    </row>
    <row r="13" spans="1:11" ht="26.25" customHeight="1" x14ac:dyDescent="0.25">
      <c r="A13" s="72"/>
      <c r="B13" s="371" t="s">
        <v>174</v>
      </c>
      <c r="C13" s="372"/>
      <c r="D13" s="372"/>
      <c r="E13" s="372"/>
      <c r="F13" s="372"/>
      <c r="G13" s="372"/>
      <c r="H13" s="373"/>
      <c r="I13" s="366" t="s">
        <v>113</v>
      </c>
      <c r="J13" s="367"/>
      <c r="K13" s="367"/>
    </row>
    <row r="14" spans="1:11" s="63" customFormat="1" ht="64.5" customHeight="1" x14ac:dyDescent="0.25">
      <c r="A14" s="79"/>
      <c r="B14" s="80" t="s">
        <v>114</v>
      </c>
      <c r="C14" s="80" t="s">
        <v>115</v>
      </c>
      <c r="D14" s="80" t="s">
        <v>116</v>
      </c>
      <c r="E14" s="80" t="s">
        <v>117</v>
      </c>
      <c r="F14" s="80" t="s">
        <v>118</v>
      </c>
      <c r="G14" s="80" t="s">
        <v>119</v>
      </c>
      <c r="H14" s="80" t="s">
        <v>120</v>
      </c>
      <c r="I14" s="81" t="s">
        <v>121</v>
      </c>
      <c r="J14" s="81" t="s">
        <v>122</v>
      </c>
      <c r="K14" s="81" t="s">
        <v>123</v>
      </c>
    </row>
    <row r="15" spans="1:11" s="213" customFormat="1" ht="30" customHeight="1" x14ac:dyDescent="0.25">
      <c r="A15" s="207"/>
      <c r="B15" s="360">
        <v>1</v>
      </c>
      <c r="C15" s="362" t="s">
        <v>146</v>
      </c>
      <c r="D15" s="364" t="s">
        <v>147</v>
      </c>
      <c r="E15" s="208">
        <v>1</v>
      </c>
      <c r="F15" s="209" t="s">
        <v>148</v>
      </c>
      <c r="G15" s="210" t="s">
        <v>128</v>
      </c>
      <c r="H15" s="211">
        <v>43830</v>
      </c>
      <c r="I15" s="210" t="s">
        <v>128</v>
      </c>
      <c r="J15" s="212">
        <v>43525</v>
      </c>
      <c r="K15" s="212"/>
    </row>
    <row r="16" spans="1:11" s="213" customFormat="1" ht="30" customHeight="1" x14ac:dyDescent="0.25">
      <c r="A16" s="207"/>
      <c r="B16" s="361"/>
      <c r="C16" s="363"/>
      <c r="D16" s="365"/>
      <c r="E16" s="208">
        <v>2</v>
      </c>
      <c r="F16" s="209" t="s">
        <v>149</v>
      </c>
      <c r="G16" s="210" t="s">
        <v>128</v>
      </c>
      <c r="H16" s="211">
        <v>43830</v>
      </c>
      <c r="I16" s="210" t="s">
        <v>128</v>
      </c>
      <c r="J16" s="212">
        <v>43525</v>
      </c>
      <c r="K16" s="214"/>
    </row>
    <row r="17" spans="1:11" s="213" customFormat="1" ht="30" customHeight="1" x14ac:dyDescent="0.25">
      <c r="A17" s="207"/>
      <c r="B17" s="361"/>
      <c r="C17" s="363"/>
      <c r="D17" s="365"/>
      <c r="E17" s="208">
        <v>3</v>
      </c>
      <c r="F17" s="209" t="s">
        <v>150</v>
      </c>
      <c r="G17" s="210" t="s">
        <v>128</v>
      </c>
      <c r="H17" s="211">
        <v>43830</v>
      </c>
      <c r="I17" s="210" t="s">
        <v>128</v>
      </c>
      <c r="J17" s="212">
        <v>43525</v>
      </c>
      <c r="K17" s="214"/>
    </row>
    <row r="18" spans="1:11" s="213" customFormat="1" ht="30" customHeight="1" x14ac:dyDescent="0.25">
      <c r="A18" s="207"/>
      <c r="B18" s="361"/>
      <c r="C18" s="363"/>
      <c r="D18" s="365"/>
      <c r="E18" s="208">
        <v>4</v>
      </c>
      <c r="F18" s="209" t="s">
        <v>151</v>
      </c>
      <c r="G18" s="210" t="s">
        <v>128</v>
      </c>
      <c r="H18" s="211">
        <v>43830</v>
      </c>
      <c r="I18" s="210" t="s">
        <v>128</v>
      </c>
      <c r="J18" s="212">
        <v>43525</v>
      </c>
      <c r="K18" s="214"/>
    </row>
    <row r="19" spans="1:11" s="66" customFormat="1" ht="21.75" customHeight="1" x14ac:dyDescent="0.25">
      <c r="A19" s="82"/>
      <c r="B19" s="356" t="s">
        <v>124</v>
      </c>
      <c r="C19" s="357"/>
      <c r="D19" s="83">
        <f>SUM(D15:D18)</f>
        <v>0</v>
      </c>
      <c r="E19" s="358" t="s">
        <v>125</v>
      </c>
      <c r="F19" s="359"/>
      <c r="G19" s="83">
        <f>SUM(G15:G18)</f>
        <v>0</v>
      </c>
      <c r="H19" s="83"/>
      <c r="I19" s="84"/>
      <c r="J19" s="84"/>
      <c r="K19" s="84"/>
    </row>
  </sheetData>
  <sheetProtection selectLockedCells="1" selectUnlockedCells="1"/>
  <mergeCells count="18">
    <mergeCell ref="B2:B5"/>
    <mergeCell ref="C2:J2"/>
    <mergeCell ref="C3:J3"/>
    <mergeCell ref="C4:J4"/>
    <mergeCell ref="C5:G5"/>
    <mergeCell ref="H5:J5"/>
    <mergeCell ref="I13:K13"/>
    <mergeCell ref="C7:E7"/>
    <mergeCell ref="C8:E8"/>
    <mergeCell ref="C9:E9"/>
    <mergeCell ref="C10:E10"/>
    <mergeCell ref="C11:E11"/>
    <mergeCell ref="B13:H13"/>
    <mergeCell ref="B19:C19"/>
    <mergeCell ref="E19:F19"/>
    <mergeCell ref="B15:B18"/>
    <mergeCell ref="C15:C18"/>
    <mergeCell ref="D15:D18"/>
  </mergeCells>
  <pageMargins left="1" right="1" top="1" bottom="1" header="0.5" footer="0.5"/>
  <pageSetup scale="42"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67"/>
  <sheetViews>
    <sheetView zoomScale="90" zoomScaleNormal="90" zoomScaleSheetLayoutView="100" zoomScalePageLayoutView="70" workbookViewId="0">
      <selection activeCell="K43" sqref="K43"/>
    </sheetView>
  </sheetViews>
  <sheetFormatPr baseColWidth="10" defaultRowHeight="12.75" x14ac:dyDescent="0.2"/>
  <cols>
    <col min="1" max="1" width="1" style="1" customWidth="1"/>
    <col min="2" max="2" width="25.42578125" style="2" customWidth="1"/>
    <col min="3" max="3" width="14.5703125" style="1" customWidth="1"/>
    <col min="4" max="4" width="20.140625" style="1" customWidth="1"/>
    <col min="5" max="5" width="16.42578125" style="1" customWidth="1"/>
    <col min="6" max="6" width="25" style="1" customWidth="1"/>
    <col min="7" max="7" width="22" style="3" customWidth="1"/>
    <col min="8" max="8" width="20.5703125" style="1" customWidth="1"/>
    <col min="9" max="9" width="22.42578125" style="1" customWidth="1"/>
    <col min="10" max="11" width="22.42578125" style="20" customWidth="1"/>
    <col min="12" max="21" width="11.42578125" style="44"/>
    <col min="22" max="24" width="11.42578125" style="45"/>
    <col min="25" max="16384" width="11.42578125" style="1"/>
  </cols>
  <sheetData>
    <row r="1" spans="1:24" ht="6" customHeight="1" x14ac:dyDescent="0.2">
      <c r="A1" s="86"/>
      <c r="B1" s="87"/>
      <c r="C1" s="86"/>
      <c r="D1" s="86"/>
      <c r="E1" s="86"/>
      <c r="F1" s="86"/>
      <c r="G1" s="88"/>
      <c r="H1" s="86"/>
      <c r="I1" s="86"/>
    </row>
    <row r="2" spans="1:24" ht="33.75" customHeight="1" x14ac:dyDescent="0.2">
      <c r="A2" s="86"/>
      <c r="B2" s="322"/>
      <c r="C2" s="386" t="s">
        <v>104</v>
      </c>
      <c r="D2" s="386"/>
      <c r="E2" s="386"/>
      <c r="F2" s="386"/>
      <c r="G2" s="386"/>
      <c r="H2" s="386"/>
      <c r="I2" s="386"/>
      <c r="J2" s="12"/>
      <c r="K2" s="44"/>
      <c r="L2" s="46" t="s">
        <v>35</v>
      </c>
      <c r="U2" s="45"/>
      <c r="X2" s="1"/>
    </row>
    <row r="3" spans="1:24" ht="25.5" customHeight="1" x14ac:dyDescent="0.2">
      <c r="A3" s="86"/>
      <c r="B3" s="322"/>
      <c r="C3" s="323" t="s">
        <v>18</v>
      </c>
      <c r="D3" s="323"/>
      <c r="E3" s="323"/>
      <c r="F3" s="323"/>
      <c r="G3" s="323"/>
      <c r="H3" s="323"/>
      <c r="I3" s="323"/>
      <c r="J3" s="12"/>
      <c r="K3" s="44"/>
      <c r="L3" s="46" t="s">
        <v>30</v>
      </c>
      <c r="U3" s="45"/>
      <c r="X3" s="1"/>
    </row>
    <row r="4" spans="1:24" ht="25.5" customHeight="1" x14ac:dyDescent="0.2">
      <c r="A4" s="86"/>
      <c r="B4" s="322"/>
      <c r="C4" s="323" t="s">
        <v>0</v>
      </c>
      <c r="D4" s="323"/>
      <c r="E4" s="323"/>
      <c r="F4" s="323"/>
      <c r="G4" s="323"/>
      <c r="H4" s="323"/>
      <c r="I4" s="323"/>
      <c r="J4" s="12"/>
      <c r="K4" s="44"/>
      <c r="L4" s="46" t="s">
        <v>36</v>
      </c>
      <c r="U4" s="45"/>
      <c r="X4" s="1"/>
    </row>
    <row r="5" spans="1:24" ht="25.5" customHeight="1" x14ac:dyDescent="0.2">
      <c r="A5" s="86"/>
      <c r="B5" s="322"/>
      <c r="C5" s="323" t="s">
        <v>38</v>
      </c>
      <c r="D5" s="323"/>
      <c r="E5" s="323"/>
      <c r="F5" s="323"/>
      <c r="G5" s="325" t="s">
        <v>103</v>
      </c>
      <c r="H5" s="325"/>
      <c r="I5" s="325"/>
      <c r="J5" s="12"/>
      <c r="K5" s="44"/>
      <c r="L5" s="46" t="s">
        <v>31</v>
      </c>
      <c r="U5" s="45"/>
      <c r="X5" s="1"/>
    </row>
    <row r="6" spans="1:24" ht="23.25" customHeight="1" x14ac:dyDescent="0.2">
      <c r="A6" s="86"/>
      <c r="B6" s="349" t="s">
        <v>1</v>
      </c>
      <c r="C6" s="349"/>
      <c r="D6" s="349"/>
      <c r="E6" s="349"/>
      <c r="F6" s="349"/>
      <c r="G6" s="349"/>
      <c r="H6" s="349"/>
      <c r="I6" s="349"/>
      <c r="J6" s="21"/>
      <c r="K6" s="21"/>
    </row>
    <row r="7" spans="1:24" ht="24" customHeight="1" x14ac:dyDescent="0.2">
      <c r="A7" s="86"/>
      <c r="B7" s="329" t="s">
        <v>37</v>
      </c>
      <c r="C7" s="329"/>
      <c r="D7" s="329"/>
      <c r="E7" s="329"/>
      <c r="F7" s="329"/>
      <c r="G7" s="329"/>
      <c r="H7" s="329"/>
      <c r="I7" s="329"/>
      <c r="J7" s="13"/>
      <c r="K7" s="13"/>
    </row>
    <row r="8" spans="1:24" ht="24" customHeight="1" x14ac:dyDescent="0.2">
      <c r="A8" s="86"/>
      <c r="B8" s="351" t="s">
        <v>19</v>
      </c>
      <c r="C8" s="351"/>
      <c r="D8" s="351"/>
      <c r="E8" s="351"/>
      <c r="F8" s="351"/>
      <c r="G8" s="351"/>
      <c r="H8" s="351"/>
      <c r="I8" s="351"/>
      <c r="J8" s="52"/>
      <c r="K8" s="52"/>
      <c r="N8" s="51" t="s">
        <v>57</v>
      </c>
    </row>
    <row r="9" spans="1:24" ht="30.75" customHeight="1" x14ac:dyDescent="0.2">
      <c r="A9" s="86"/>
      <c r="B9" s="50" t="s">
        <v>101</v>
      </c>
      <c r="C9" s="202">
        <v>2</v>
      </c>
      <c r="D9" s="316" t="s">
        <v>102</v>
      </c>
      <c r="E9" s="316"/>
      <c r="F9" s="314" t="s">
        <v>177</v>
      </c>
      <c r="G9" s="314"/>
      <c r="H9" s="314"/>
      <c r="I9" s="314"/>
      <c r="J9" s="22"/>
      <c r="K9" s="22"/>
      <c r="M9" s="46" t="s">
        <v>22</v>
      </c>
      <c r="N9" s="51" t="s">
        <v>58</v>
      </c>
    </row>
    <row r="10" spans="1:24" ht="30.75" customHeight="1" x14ac:dyDescent="0.2">
      <c r="A10" s="86"/>
      <c r="B10" s="50" t="s">
        <v>41</v>
      </c>
      <c r="C10" s="202" t="s">
        <v>89</v>
      </c>
      <c r="D10" s="316" t="s">
        <v>40</v>
      </c>
      <c r="E10" s="316"/>
      <c r="F10" s="355" t="s">
        <v>393</v>
      </c>
      <c r="G10" s="355"/>
      <c r="H10" s="37" t="s">
        <v>46</v>
      </c>
      <c r="I10" s="202" t="s">
        <v>89</v>
      </c>
      <c r="J10" s="15"/>
      <c r="K10" s="15"/>
      <c r="M10" s="46" t="s">
        <v>23</v>
      </c>
      <c r="N10" s="51" t="s">
        <v>59</v>
      </c>
    </row>
    <row r="11" spans="1:24" ht="30.75" customHeight="1" x14ac:dyDescent="0.2">
      <c r="A11" s="86"/>
      <c r="B11" s="50" t="s">
        <v>47</v>
      </c>
      <c r="C11" s="350" t="s">
        <v>128</v>
      </c>
      <c r="D11" s="350"/>
      <c r="E11" s="350"/>
      <c r="F11" s="350"/>
      <c r="G11" s="37" t="s">
        <v>48</v>
      </c>
      <c r="H11" s="354" t="s">
        <v>128</v>
      </c>
      <c r="I11" s="354"/>
      <c r="J11" s="23"/>
      <c r="K11" s="23"/>
      <c r="M11" s="46" t="s">
        <v>24</v>
      </c>
      <c r="N11" s="51" t="s">
        <v>60</v>
      </c>
    </row>
    <row r="12" spans="1:24" ht="30.75" customHeight="1" x14ac:dyDescent="0.2">
      <c r="A12" s="86"/>
      <c r="B12" s="50" t="s">
        <v>49</v>
      </c>
      <c r="C12" s="352" t="s">
        <v>22</v>
      </c>
      <c r="D12" s="352"/>
      <c r="E12" s="352"/>
      <c r="F12" s="352"/>
      <c r="G12" s="37" t="s">
        <v>50</v>
      </c>
      <c r="H12" s="353" t="s">
        <v>129</v>
      </c>
      <c r="I12" s="353"/>
      <c r="J12" s="24"/>
      <c r="K12" s="24"/>
      <c r="M12" s="47" t="s">
        <v>25</v>
      </c>
    </row>
    <row r="13" spans="1:24" ht="30.75" customHeight="1" x14ac:dyDescent="0.2">
      <c r="A13" s="86"/>
      <c r="B13" s="50" t="s">
        <v>51</v>
      </c>
      <c r="C13" s="321" t="s">
        <v>96</v>
      </c>
      <c r="D13" s="321"/>
      <c r="E13" s="321"/>
      <c r="F13" s="321"/>
      <c r="G13" s="321"/>
      <c r="H13" s="321"/>
      <c r="I13" s="321"/>
      <c r="J13" s="14"/>
      <c r="K13" s="14"/>
      <c r="M13" s="47"/>
    </row>
    <row r="14" spans="1:24" ht="30.75" customHeight="1" x14ac:dyDescent="0.2">
      <c r="A14" s="86"/>
      <c r="B14" s="50" t="s">
        <v>52</v>
      </c>
      <c r="C14" s="319" t="s">
        <v>128</v>
      </c>
      <c r="D14" s="319"/>
      <c r="E14" s="319"/>
      <c r="F14" s="319"/>
      <c r="G14" s="319"/>
      <c r="H14" s="319"/>
      <c r="I14" s="319"/>
      <c r="J14" s="15"/>
      <c r="K14" s="15"/>
      <c r="M14" s="47"/>
      <c r="N14" s="51" t="s">
        <v>88</v>
      </c>
    </row>
    <row r="15" spans="1:24" ht="30.75" customHeight="1" x14ac:dyDescent="0.2">
      <c r="A15" s="86"/>
      <c r="B15" s="50" t="s">
        <v>53</v>
      </c>
      <c r="C15" s="317" t="s">
        <v>178</v>
      </c>
      <c r="D15" s="317"/>
      <c r="E15" s="317"/>
      <c r="F15" s="317"/>
      <c r="G15" s="37" t="s">
        <v>54</v>
      </c>
      <c r="H15" s="318" t="s">
        <v>32</v>
      </c>
      <c r="I15" s="318"/>
      <c r="J15" s="15"/>
      <c r="K15" s="15"/>
      <c r="M15" s="47" t="s">
        <v>26</v>
      </c>
      <c r="N15" s="51" t="s">
        <v>89</v>
      </c>
    </row>
    <row r="16" spans="1:24" ht="30.75" customHeight="1" x14ac:dyDescent="0.2">
      <c r="A16" s="86"/>
      <c r="B16" s="50" t="s">
        <v>55</v>
      </c>
      <c r="C16" s="320" t="s">
        <v>152</v>
      </c>
      <c r="D16" s="320"/>
      <c r="E16" s="320"/>
      <c r="F16" s="320"/>
      <c r="G16" s="37" t="s">
        <v>56</v>
      </c>
      <c r="H16" s="318" t="s">
        <v>57</v>
      </c>
      <c r="I16" s="318"/>
      <c r="J16" s="15"/>
      <c r="K16" s="15"/>
      <c r="M16" s="47" t="s">
        <v>27</v>
      </c>
    </row>
    <row r="17" spans="1:14" ht="40.5" customHeight="1" x14ac:dyDescent="0.2">
      <c r="A17" s="86"/>
      <c r="B17" s="50" t="s">
        <v>61</v>
      </c>
      <c r="C17" s="314" t="s">
        <v>154</v>
      </c>
      <c r="D17" s="314"/>
      <c r="E17" s="314"/>
      <c r="F17" s="314"/>
      <c r="G17" s="314"/>
      <c r="H17" s="314"/>
      <c r="I17" s="314"/>
      <c r="J17" s="14"/>
      <c r="K17" s="14"/>
      <c r="M17" s="47" t="s">
        <v>28</v>
      </c>
      <c r="N17" s="51" t="s">
        <v>90</v>
      </c>
    </row>
    <row r="18" spans="1:14" ht="30.75" customHeight="1" x14ac:dyDescent="0.2">
      <c r="A18" s="86"/>
      <c r="B18" s="50" t="s">
        <v>62</v>
      </c>
      <c r="C18" s="314" t="s">
        <v>153</v>
      </c>
      <c r="D18" s="314"/>
      <c r="E18" s="314"/>
      <c r="F18" s="314"/>
      <c r="G18" s="314"/>
      <c r="H18" s="314"/>
      <c r="I18" s="314"/>
      <c r="J18" s="17"/>
      <c r="K18" s="17"/>
      <c r="M18" s="47" t="s">
        <v>29</v>
      </c>
      <c r="N18" s="51" t="s">
        <v>91</v>
      </c>
    </row>
    <row r="19" spans="1:14" ht="30.75" customHeight="1" x14ac:dyDescent="0.2">
      <c r="A19" s="86"/>
      <c r="B19" s="50" t="s">
        <v>63</v>
      </c>
      <c r="C19" s="321" t="s">
        <v>386</v>
      </c>
      <c r="D19" s="321"/>
      <c r="E19" s="321"/>
      <c r="F19" s="321"/>
      <c r="G19" s="321"/>
      <c r="H19" s="321"/>
      <c r="I19" s="321"/>
      <c r="J19" s="16"/>
      <c r="K19" s="16"/>
      <c r="M19" s="47"/>
      <c r="N19" s="51" t="s">
        <v>92</v>
      </c>
    </row>
    <row r="20" spans="1:14" ht="30.75" customHeight="1" x14ac:dyDescent="0.2">
      <c r="A20" s="86"/>
      <c r="B20" s="50" t="s">
        <v>64</v>
      </c>
      <c r="C20" s="337" t="s">
        <v>133</v>
      </c>
      <c r="D20" s="337"/>
      <c r="E20" s="337"/>
      <c r="F20" s="337"/>
      <c r="G20" s="337"/>
      <c r="H20" s="337"/>
      <c r="I20" s="337"/>
      <c r="J20" s="25"/>
      <c r="K20" s="25"/>
      <c r="M20" s="47" t="s">
        <v>32</v>
      </c>
      <c r="N20" s="51" t="s">
        <v>93</v>
      </c>
    </row>
    <row r="21" spans="1:14" ht="27.75" customHeight="1" x14ac:dyDescent="0.2">
      <c r="A21" s="86"/>
      <c r="B21" s="316" t="s">
        <v>65</v>
      </c>
      <c r="C21" s="347" t="s">
        <v>42</v>
      </c>
      <c r="D21" s="347"/>
      <c r="E21" s="347"/>
      <c r="F21" s="348" t="s">
        <v>43</v>
      </c>
      <c r="G21" s="348"/>
      <c r="H21" s="348"/>
      <c r="I21" s="348"/>
      <c r="J21" s="26"/>
      <c r="K21" s="26"/>
      <c r="M21" s="47" t="s">
        <v>33</v>
      </c>
      <c r="N21" s="51" t="s">
        <v>94</v>
      </c>
    </row>
    <row r="22" spans="1:14" ht="27" customHeight="1" x14ac:dyDescent="0.2">
      <c r="A22" s="86"/>
      <c r="B22" s="316"/>
      <c r="C22" s="314" t="s">
        <v>155</v>
      </c>
      <c r="D22" s="314"/>
      <c r="E22" s="314"/>
      <c r="F22" s="387" t="s">
        <v>156</v>
      </c>
      <c r="G22" s="388"/>
      <c r="H22" s="388"/>
      <c r="I22" s="389"/>
      <c r="J22" s="16"/>
      <c r="K22" s="16"/>
      <c r="M22" s="47" t="s">
        <v>34</v>
      </c>
      <c r="N22" s="51" t="s">
        <v>95</v>
      </c>
    </row>
    <row r="23" spans="1:14" ht="39.75" customHeight="1" x14ac:dyDescent="0.2">
      <c r="A23" s="86"/>
      <c r="B23" s="50" t="s">
        <v>66</v>
      </c>
      <c r="C23" s="314" t="s">
        <v>133</v>
      </c>
      <c r="D23" s="314"/>
      <c r="E23" s="314"/>
      <c r="F23" s="387" t="s">
        <v>133</v>
      </c>
      <c r="G23" s="388"/>
      <c r="H23" s="388"/>
      <c r="I23" s="389"/>
      <c r="J23" s="15"/>
      <c r="K23" s="15"/>
      <c r="M23" s="47"/>
      <c r="N23" s="51" t="s">
        <v>96</v>
      </c>
    </row>
    <row r="24" spans="1:14" ht="44.25" customHeight="1" x14ac:dyDescent="0.2">
      <c r="A24" s="86"/>
      <c r="B24" s="50" t="s">
        <v>67</v>
      </c>
      <c r="C24" s="314" t="s">
        <v>387</v>
      </c>
      <c r="D24" s="314"/>
      <c r="E24" s="314"/>
      <c r="F24" s="387" t="s">
        <v>388</v>
      </c>
      <c r="G24" s="388"/>
      <c r="H24" s="388"/>
      <c r="I24" s="389"/>
      <c r="J24" s="17"/>
      <c r="K24" s="17"/>
      <c r="M24" s="48"/>
      <c r="N24" s="51" t="s">
        <v>97</v>
      </c>
    </row>
    <row r="25" spans="1:14" ht="29.25" customHeight="1" x14ac:dyDescent="0.2">
      <c r="A25" s="86"/>
      <c r="B25" s="50" t="s">
        <v>68</v>
      </c>
      <c r="C25" s="390">
        <v>43497</v>
      </c>
      <c r="D25" s="391"/>
      <c r="E25" s="392"/>
      <c r="F25" s="37" t="s">
        <v>99</v>
      </c>
      <c r="G25" s="393" t="s">
        <v>128</v>
      </c>
      <c r="H25" s="393"/>
      <c r="I25" s="393"/>
      <c r="J25" s="18"/>
      <c r="K25" s="18"/>
      <c r="M25" s="48"/>
    </row>
    <row r="26" spans="1:14" ht="27" customHeight="1" x14ac:dyDescent="0.2">
      <c r="A26" s="86"/>
      <c r="B26" s="50" t="s">
        <v>98</v>
      </c>
      <c r="C26" s="390">
        <v>43830</v>
      </c>
      <c r="D26" s="391"/>
      <c r="E26" s="392"/>
      <c r="F26" s="37" t="s">
        <v>69</v>
      </c>
      <c r="G26" s="393">
        <v>1</v>
      </c>
      <c r="H26" s="393"/>
      <c r="I26" s="393"/>
      <c r="J26" s="27"/>
      <c r="K26" s="27"/>
      <c r="M26" s="48"/>
    </row>
    <row r="27" spans="1:14" ht="47.25" customHeight="1" x14ac:dyDescent="0.2">
      <c r="A27" s="86"/>
      <c r="B27" s="50" t="s">
        <v>100</v>
      </c>
      <c r="C27" s="314" t="s">
        <v>28</v>
      </c>
      <c r="D27" s="314"/>
      <c r="E27" s="314"/>
      <c r="F27" s="91" t="s">
        <v>70</v>
      </c>
      <c r="G27" s="394" t="s">
        <v>128</v>
      </c>
      <c r="H27" s="394"/>
      <c r="I27" s="394"/>
      <c r="J27" s="26"/>
      <c r="K27" s="26"/>
      <c r="M27" s="48"/>
    </row>
    <row r="28" spans="1:14" ht="30" customHeight="1" x14ac:dyDescent="0.2">
      <c r="A28" s="86"/>
      <c r="B28" s="312" t="s">
        <v>20</v>
      </c>
      <c r="C28" s="312"/>
      <c r="D28" s="312"/>
      <c r="E28" s="312"/>
      <c r="F28" s="312"/>
      <c r="G28" s="312"/>
      <c r="H28" s="312"/>
      <c r="I28" s="312"/>
      <c r="J28" s="52"/>
      <c r="K28" s="52"/>
      <c r="M28" s="48"/>
    </row>
    <row r="29" spans="1:14" ht="56.25" customHeight="1" x14ac:dyDescent="0.2">
      <c r="A29" s="86"/>
      <c r="B29" s="38" t="s">
        <v>2</v>
      </c>
      <c r="C29" s="38" t="s">
        <v>71</v>
      </c>
      <c r="D29" s="38" t="s">
        <v>44</v>
      </c>
      <c r="E29" s="38" t="s">
        <v>72</v>
      </c>
      <c r="F29" s="38" t="s">
        <v>45</v>
      </c>
      <c r="G29" s="39" t="s">
        <v>13</v>
      </c>
      <c r="H29" s="39" t="s">
        <v>14</v>
      </c>
      <c r="I29" s="38" t="s">
        <v>15</v>
      </c>
      <c r="J29" s="16"/>
      <c r="K29" s="16"/>
      <c r="M29" s="48"/>
    </row>
    <row r="30" spans="1:14" ht="19.5" customHeight="1" x14ac:dyDescent="0.2">
      <c r="A30" s="86"/>
      <c r="B30" s="71" t="s">
        <v>3</v>
      </c>
      <c r="C30" s="250">
        <v>0</v>
      </c>
      <c r="D30" s="251">
        <f>+C30</f>
        <v>0</v>
      </c>
      <c r="E30" s="250">
        <v>0</v>
      </c>
      <c r="F30" s="201">
        <f>+E30</f>
        <v>0</v>
      </c>
      <c r="G30" s="42" t="e">
        <f>+C30/E30</f>
        <v>#DIV/0!</v>
      </c>
      <c r="H30" s="43" t="e">
        <f>+D30/F30</f>
        <v>#DIV/0!</v>
      </c>
      <c r="I30" s="200">
        <f>+D30/$G$26</f>
        <v>0</v>
      </c>
      <c r="J30" s="28"/>
      <c r="K30" s="28"/>
      <c r="M30" s="48"/>
    </row>
    <row r="31" spans="1:14" ht="19.5" customHeight="1" x14ac:dyDescent="0.2">
      <c r="A31" s="86"/>
      <c r="B31" s="71" t="s">
        <v>4</v>
      </c>
      <c r="C31" s="250">
        <v>0</v>
      </c>
      <c r="D31" s="251">
        <f>+D30+C31</f>
        <v>0</v>
      </c>
      <c r="E31" s="250">
        <v>0</v>
      </c>
      <c r="F31" s="201">
        <f t="shared" ref="F31:F40" si="0">F30+E31</f>
        <v>0</v>
      </c>
      <c r="G31" s="42" t="e">
        <f t="shared" ref="G31:H41" si="1">+C31/E31</f>
        <v>#DIV/0!</v>
      </c>
      <c r="H31" s="43" t="e">
        <f t="shared" si="1"/>
        <v>#DIV/0!</v>
      </c>
      <c r="I31" s="200">
        <f t="shared" ref="I31:I41" si="2">+D31/$G$26</f>
        <v>0</v>
      </c>
      <c r="J31" s="28"/>
      <c r="K31" s="28"/>
      <c r="M31" s="48"/>
    </row>
    <row r="32" spans="1:14" ht="19.5" customHeight="1" x14ac:dyDescent="0.2">
      <c r="A32" s="86"/>
      <c r="B32" s="71" t="s">
        <v>5</v>
      </c>
      <c r="C32" s="250">
        <v>0</v>
      </c>
      <c r="D32" s="251">
        <f t="shared" ref="D32:D41" si="3">+D31+C32</f>
        <v>0</v>
      </c>
      <c r="E32" s="250">
        <v>0</v>
      </c>
      <c r="F32" s="201">
        <f t="shared" si="0"/>
        <v>0</v>
      </c>
      <c r="G32" s="42" t="e">
        <f t="shared" si="1"/>
        <v>#DIV/0!</v>
      </c>
      <c r="H32" s="43" t="e">
        <f t="shared" si="1"/>
        <v>#DIV/0!</v>
      </c>
      <c r="I32" s="200">
        <f t="shared" si="2"/>
        <v>0</v>
      </c>
      <c r="J32" s="28"/>
      <c r="K32" s="28"/>
      <c r="M32" s="48"/>
    </row>
    <row r="33" spans="1:11" ht="19.5" customHeight="1" x14ac:dyDescent="0.2">
      <c r="A33" s="86"/>
      <c r="B33" s="71" t="s">
        <v>6</v>
      </c>
      <c r="C33" s="250">
        <v>0</v>
      </c>
      <c r="D33" s="251">
        <f t="shared" si="3"/>
        <v>0</v>
      </c>
      <c r="E33" s="250">
        <v>0</v>
      </c>
      <c r="F33" s="201">
        <f t="shared" si="0"/>
        <v>0</v>
      </c>
      <c r="G33" s="42" t="e">
        <f t="shared" si="1"/>
        <v>#DIV/0!</v>
      </c>
      <c r="H33" s="43" t="e">
        <f t="shared" si="1"/>
        <v>#DIV/0!</v>
      </c>
      <c r="I33" s="200">
        <f t="shared" si="2"/>
        <v>0</v>
      </c>
      <c r="J33" s="28"/>
      <c r="K33" s="28"/>
    </row>
    <row r="34" spans="1:11" ht="19.5" customHeight="1" x14ac:dyDescent="0.2">
      <c r="A34" s="86"/>
      <c r="B34" s="71" t="s">
        <v>7</v>
      </c>
      <c r="C34" s="250">
        <v>0</v>
      </c>
      <c r="D34" s="251">
        <f t="shared" si="3"/>
        <v>0</v>
      </c>
      <c r="E34" s="250">
        <v>0</v>
      </c>
      <c r="F34" s="201">
        <f t="shared" si="0"/>
        <v>0</v>
      </c>
      <c r="G34" s="42" t="e">
        <f>+C34/E34</f>
        <v>#DIV/0!</v>
      </c>
      <c r="H34" s="43" t="e">
        <f t="shared" si="1"/>
        <v>#DIV/0!</v>
      </c>
      <c r="I34" s="200">
        <f t="shared" si="2"/>
        <v>0</v>
      </c>
      <c r="J34" s="28"/>
      <c r="K34" s="28"/>
    </row>
    <row r="35" spans="1:11" ht="19.5" customHeight="1" x14ac:dyDescent="0.2">
      <c r="A35" s="86"/>
      <c r="B35" s="71" t="s">
        <v>8</v>
      </c>
      <c r="C35" s="250">
        <v>0</v>
      </c>
      <c r="D35" s="251">
        <f t="shared" si="3"/>
        <v>0</v>
      </c>
      <c r="E35" s="250">
        <v>0</v>
      </c>
      <c r="F35" s="201">
        <f t="shared" si="0"/>
        <v>0</v>
      </c>
      <c r="G35" s="42" t="e">
        <f t="shared" si="1"/>
        <v>#DIV/0!</v>
      </c>
      <c r="H35" s="43" t="e">
        <f t="shared" si="1"/>
        <v>#DIV/0!</v>
      </c>
      <c r="I35" s="200">
        <f t="shared" si="2"/>
        <v>0</v>
      </c>
      <c r="J35" s="28"/>
      <c r="K35" s="28"/>
    </row>
    <row r="36" spans="1:11" ht="19.5" customHeight="1" x14ac:dyDescent="0.2">
      <c r="A36" s="86"/>
      <c r="B36" s="71" t="s">
        <v>9</v>
      </c>
      <c r="C36" s="250">
        <v>0</v>
      </c>
      <c r="D36" s="251">
        <f t="shared" si="3"/>
        <v>0</v>
      </c>
      <c r="E36" s="250">
        <v>0</v>
      </c>
      <c r="F36" s="201">
        <f t="shared" si="0"/>
        <v>0</v>
      </c>
      <c r="G36" s="42" t="e">
        <f t="shared" si="1"/>
        <v>#DIV/0!</v>
      </c>
      <c r="H36" s="43" t="e">
        <f t="shared" si="1"/>
        <v>#DIV/0!</v>
      </c>
      <c r="I36" s="200">
        <f t="shared" si="2"/>
        <v>0</v>
      </c>
      <c r="J36" s="28"/>
      <c r="K36" s="28"/>
    </row>
    <row r="37" spans="1:11" ht="19.5" customHeight="1" x14ac:dyDescent="0.2">
      <c r="A37" s="86"/>
      <c r="B37" s="71" t="s">
        <v>10</v>
      </c>
      <c r="C37" s="250">
        <v>0</v>
      </c>
      <c r="D37" s="251">
        <f t="shared" si="3"/>
        <v>0</v>
      </c>
      <c r="E37" s="250">
        <v>0</v>
      </c>
      <c r="F37" s="201">
        <f t="shared" si="0"/>
        <v>0</v>
      </c>
      <c r="G37" s="42" t="e">
        <f t="shared" si="1"/>
        <v>#DIV/0!</v>
      </c>
      <c r="H37" s="43" t="e">
        <f t="shared" si="1"/>
        <v>#DIV/0!</v>
      </c>
      <c r="I37" s="200">
        <f t="shared" si="2"/>
        <v>0</v>
      </c>
      <c r="J37" s="28"/>
      <c r="K37" s="28"/>
    </row>
    <row r="38" spans="1:11" ht="19.5" customHeight="1" x14ac:dyDescent="0.2">
      <c r="A38" s="86"/>
      <c r="B38" s="71" t="s">
        <v>11</v>
      </c>
      <c r="C38" s="250">
        <v>0</v>
      </c>
      <c r="D38" s="251">
        <f t="shared" si="3"/>
        <v>0</v>
      </c>
      <c r="E38" s="250">
        <v>0</v>
      </c>
      <c r="F38" s="201">
        <f t="shared" si="0"/>
        <v>0</v>
      </c>
      <c r="G38" s="42" t="e">
        <f t="shared" si="1"/>
        <v>#DIV/0!</v>
      </c>
      <c r="H38" s="43" t="e">
        <f t="shared" si="1"/>
        <v>#DIV/0!</v>
      </c>
      <c r="I38" s="200">
        <f t="shared" si="2"/>
        <v>0</v>
      </c>
      <c r="J38" s="28"/>
      <c r="K38" s="28"/>
    </row>
    <row r="39" spans="1:11" ht="19.5" customHeight="1" x14ac:dyDescent="0.2">
      <c r="A39" s="86"/>
      <c r="B39" s="71" t="s">
        <v>12</v>
      </c>
      <c r="C39" s="250">
        <v>0</v>
      </c>
      <c r="D39" s="251">
        <f t="shared" si="3"/>
        <v>0</v>
      </c>
      <c r="E39" s="250">
        <v>0</v>
      </c>
      <c r="F39" s="201">
        <f t="shared" si="0"/>
        <v>0</v>
      </c>
      <c r="G39" s="42" t="e">
        <f t="shared" si="1"/>
        <v>#DIV/0!</v>
      </c>
      <c r="H39" s="43" t="e">
        <f t="shared" si="1"/>
        <v>#DIV/0!</v>
      </c>
      <c r="I39" s="200">
        <f t="shared" si="2"/>
        <v>0</v>
      </c>
      <c r="J39" s="28"/>
      <c r="K39" s="28"/>
    </row>
    <row r="40" spans="1:11" ht="19.5" customHeight="1" x14ac:dyDescent="0.2">
      <c r="A40" s="86"/>
      <c r="B40" s="71" t="s">
        <v>16</v>
      </c>
      <c r="C40" s="250">
        <v>0</v>
      </c>
      <c r="D40" s="251">
        <f t="shared" si="3"/>
        <v>0</v>
      </c>
      <c r="E40" s="250">
        <v>0</v>
      </c>
      <c r="F40" s="201">
        <f t="shared" si="0"/>
        <v>0</v>
      </c>
      <c r="G40" s="42" t="e">
        <f t="shared" si="1"/>
        <v>#DIV/0!</v>
      </c>
      <c r="H40" s="43" t="e">
        <f t="shared" si="1"/>
        <v>#DIV/0!</v>
      </c>
      <c r="I40" s="200">
        <f t="shared" si="2"/>
        <v>0</v>
      </c>
      <c r="J40" s="28"/>
      <c r="K40" s="28"/>
    </row>
    <row r="41" spans="1:11" ht="19.5" customHeight="1" x14ac:dyDescent="0.2">
      <c r="A41" s="86"/>
      <c r="B41" s="71" t="s">
        <v>17</v>
      </c>
      <c r="C41" s="250">
        <v>0</v>
      </c>
      <c r="D41" s="251">
        <f t="shared" si="3"/>
        <v>0</v>
      </c>
      <c r="E41" s="252">
        <v>1</v>
      </c>
      <c r="F41" s="201">
        <f t="shared" ref="F41" si="4">F40+E41</f>
        <v>1</v>
      </c>
      <c r="G41" s="42">
        <f t="shared" si="1"/>
        <v>0</v>
      </c>
      <c r="H41" s="43">
        <f t="shared" si="1"/>
        <v>0</v>
      </c>
      <c r="I41" s="200">
        <f t="shared" si="2"/>
        <v>0</v>
      </c>
      <c r="J41" s="28"/>
      <c r="K41" s="28"/>
    </row>
    <row r="42" spans="1:11" ht="54" customHeight="1" x14ac:dyDescent="0.2">
      <c r="A42" s="86"/>
      <c r="B42" s="69" t="s">
        <v>73</v>
      </c>
      <c r="C42" s="335" t="s">
        <v>401</v>
      </c>
      <c r="D42" s="335"/>
      <c r="E42" s="335"/>
      <c r="F42" s="335"/>
      <c r="G42" s="335"/>
      <c r="H42" s="335"/>
      <c r="I42" s="335"/>
      <c r="J42" s="29"/>
      <c r="K42" s="29"/>
    </row>
    <row r="43" spans="1:11" ht="29.25" customHeight="1" x14ac:dyDescent="0.2">
      <c r="A43" s="86"/>
      <c r="B43" s="312" t="s">
        <v>21</v>
      </c>
      <c r="C43" s="312"/>
      <c r="D43" s="312"/>
      <c r="E43" s="312"/>
      <c r="F43" s="312"/>
      <c r="G43" s="312"/>
      <c r="H43" s="312"/>
      <c r="I43" s="312"/>
      <c r="J43" s="52"/>
      <c r="K43" s="52"/>
    </row>
    <row r="44" spans="1:11" ht="39.75" customHeight="1" x14ac:dyDescent="0.2">
      <c r="A44" s="86"/>
      <c r="B44" s="329"/>
      <c r="C44" s="329"/>
      <c r="D44" s="329"/>
      <c r="E44" s="329"/>
      <c r="F44" s="329"/>
      <c r="G44" s="329"/>
      <c r="H44" s="329"/>
      <c r="I44" s="329"/>
      <c r="J44" s="52"/>
      <c r="K44" s="52"/>
    </row>
    <row r="45" spans="1:11" ht="39.75" customHeight="1" x14ac:dyDescent="0.2">
      <c r="A45" s="86"/>
      <c r="B45" s="329"/>
      <c r="C45" s="329"/>
      <c r="D45" s="329"/>
      <c r="E45" s="329"/>
      <c r="F45" s="329"/>
      <c r="G45" s="329"/>
      <c r="H45" s="329"/>
      <c r="I45" s="329"/>
      <c r="J45" s="29"/>
      <c r="K45" s="29"/>
    </row>
    <row r="46" spans="1:11" ht="39.75" customHeight="1" x14ac:dyDescent="0.2">
      <c r="A46" s="86"/>
      <c r="B46" s="329"/>
      <c r="C46" s="329"/>
      <c r="D46" s="329"/>
      <c r="E46" s="329"/>
      <c r="F46" s="329"/>
      <c r="G46" s="329"/>
      <c r="H46" s="329"/>
      <c r="I46" s="329"/>
      <c r="J46" s="29"/>
      <c r="K46" s="29"/>
    </row>
    <row r="47" spans="1:11" ht="39.75" customHeight="1" x14ac:dyDescent="0.2">
      <c r="A47" s="86"/>
      <c r="B47" s="329"/>
      <c r="C47" s="329"/>
      <c r="D47" s="329"/>
      <c r="E47" s="329"/>
      <c r="F47" s="329"/>
      <c r="G47" s="329"/>
      <c r="H47" s="329"/>
      <c r="I47" s="329"/>
      <c r="J47" s="29"/>
      <c r="K47" s="29"/>
    </row>
    <row r="48" spans="1:11" ht="39.75" customHeight="1" x14ac:dyDescent="0.2">
      <c r="A48" s="86"/>
      <c r="B48" s="329"/>
      <c r="C48" s="329"/>
      <c r="D48" s="329"/>
      <c r="E48" s="329"/>
      <c r="F48" s="329"/>
      <c r="G48" s="329"/>
      <c r="H48" s="329"/>
      <c r="I48" s="329"/>
      <c r="J48" s="30"/>
      <c r="K48" s="30"/>
    </row>
    <row r="49" spans="1:11" ht="34.5" customHeight="1" x14ac:dyDescent="0.2">
      <c r="A49" s="86"/>
      <c r="B49" s="50" t="s">
        <v>74</v>
      </c>
      <c r="C49" s="328" t="s">
        <v>401</v>
      </c>
      <c r="D49" s="328"/>
      <c r="E49" s="328"/>
      <c r="F49" s="328"/>
      <c r="G49" s="328"/>
      <c r="H49" s="328"/>
      <c r="I49" s="328"/>
      <c r="J49" s="31"/>
      <c r="K49" s="31"/>
    </row>
    <row r="50" spans="1:11" ht="34.5" customHeight="1" x14ac:dyDescent="0.2">
      <c r="A50" s="86"/>
      <c r="B50" s="50" t="s">
        <v>75</v>
      </c>
      <c r="C50" s="328" t="s">
        <v>128</v>
      </c>
      <c r="D50" s="328"/>
      <c r="E50" s="328"/>
      <c r="F50" s="328"/>
      <c r="G50" s="328"/>
      <c r="H50" s="328"/>
      <c r="I50" s="328"/>
      <c r="J50" s="31"/>
      <c r="K50" s="31"/>
    </row>
    <row r="51" spans="1:11" ht="34.5" customHeight="1" x14ac:dyDescent="0.2">
      <c r="A51" s="86"/>
      <c r="B51" s="68" t="s">
        <v>76</v>
      </c>
      <c r="C51" s="397" t="s">
        <v>402</v>
      </c>
      <c r="D51" s="398"/>
      <c r="E51" s="398"/>
      <c r="F51" s="398"/>
      <c r="G51" s="398"/>
      <c r="H51" s="398"/>
      <c r="I51" s="399"/>
      <c r="J51" s="31"/>
      <c r="K51" s="31"/>
    </row>
    <row r="52" spans="1:11" ht="29.25" customHeight="1" x14ac:dyDescent="0.2">
      <c r="A52" s="86"/>
      <c r="B52" s="312" t="s">
        <v>39</v>
      </c>
      <c r="C52" s="312"/>
      <c r="D52" s="312"/>
      <c r="E52" s="312"/>
      <c r="F52" s="312"/>
      <c r="G52" s="312"/>
      <c r="H52" s="312"/>
      <c r="I52" s="312"/>
      <c r="J52" s="31"/>
      <c r="K52" s="31"/>
    </row>
    <row r="53" spans="1:11" ht="33" customHeight="1" x14ac:dyDescent="0.2">
      <c r="A53" s="86"/>
      <c r="B53" s="330" t="s">
        <v>77</v>
      </c>
      <c r="C53" s="70" t="s">
        <v>78</v>
      </c>
      <c r="D53" s="340" t="s">
        <v>79</v>
      </c>
      <c r="E53" s="340"/>
      <c r="F53" s="340"/>
      <c r="G53" s="340" t="s">
        <v>80</v>
      </c>
      <c r="H53" s="340"/>
      <c r="I53" s="340"/>
      <c r="J53" s="32"/>
      <c r="K53" s="32"/>
    </row>
    <row r="54" spans="1:11" ht="31.5" customHeight="1" x14ac:dyDescent="0.2">
      <c r="A54" s="86"/>
      <c r="B54" s="330"/>
      <c r="C54" s="49"/>
      <c r="D54" s="335"/>
      <c r="E54" s="335"/>
      <c r="F54" s="335"/>
      <c r="G54" s="331"/>
      <c r="H54" s="331"/>
      <c r="I54" s="331"/>
      <c r="J54" s="32"/>
      <c r="K54" s="32"/>
    </row>
    <row r="55" spans="1:11" ht="31.5" customHeight="1" x14ac:dyDescent="0.2">
      <c r="A55" s="86"/>
      <c r="B55" s="68" t="s">
        <v>81</v>
      </c>
      <c r="C55" s="395" t="s">
        <v>157</v>
      </c>
      <c r="D55" s="395"/>
      <c r="E55" s="326" t="s">
        <v>82</v>
      </c>
      <c r="F55" s="326"/>
      <c r="G55" s="396" t="s">
        <v>143</v>
      </c>
      <c r="H55" s="396"/>
      <c r="I55" s="396"/>
      <c r="J55" s="33"/>
      <c r="K55" s="33"/>
    </row>
    <row r="56" spans="1:11" ht="31.5" customHeight="1" x14ac:dyDescent="0.2">
      <c r="A56" s="86"/>
      <c r="B56" s="68" t="s">
        <v>83</v>
      </c>
      <c r="C56" s="395" t="s">
        <v>143</v>
      </c>
      <c r="D56" s="395"/>
      <c r="E56" s="338" t="s">
        <v>87</v>
      </c>
      <c r="F56" s="338"/>
      <c r="G56" s="396" t="s">
        <v>144</v>
      </c>
      <c r="H56" s="396"/>
      <c r="I56" s="396"/>
      <c r="J56" s="33"/>
      <c r="K56" s="33"/>
    </row>
    <row r="57" spans="1:11" ht="31.5" customHeight="1" x14ac:dyDescent="0.2">
      <c r="A57" s="86"/>
      <c r="B57" s="68" t="s">
        <v>85</v>
      </c>
      <c r="C57" s="335"/>
      <c r="D57" s="335"/>
      <c r="E57" s="336" t="s">
        <v>84</v>
      </c>
      <c r="F57" s="336"/>
      <c r="G57" s="335"/>
      <c r="H57" s="335"/>
      <c r="I57" s="335"/>
      <c r="J57" s="34"/>
      <c r="K57" s="34"/>
    </row>
    <row r="58" spans="1:11" ht="31.5" customHeight="1" x14ac:dyDescent="0.2">
      <c r="A58" s="86"/>
      <c r="B58" s="68" t="s">
        <v>86</v>
      </c>
      <c r="C58" s="335"/>
      <c r="D58" s="335"/>
      <c r="E58" s="336"/>
      <c r="F58" s="336"/>
      <c r="G58" s="335"/>
      <c r="H58" s="335"/>
      <c r="I58" s="335"/>
      <c r="J58" s="34"/>
      <c r="K58" s="34"/>
    </row>
    <row r="59" spans="1:11" ht="15" hidden="1" x14ac:dyDescent="0.25">
      <c r="B59" s="9"/>
      <c r="C59" s="9"/>
      <c r="D59" s="10"/>
      <c r="E59" s="10"/>
      <c r="F59" s="10"/>
      <c r="G59" s="10"/>
      <c r="H59" s="10"/>
      <c r="I59" s="11"/>
      <c r="J59" s="35"/>
      <c r="K59" s="35"/>
    </row>
    <row r="60" spans="1:11" hidden="1" x14ac:dyDescent="0.2">
      <c r="B60" s="4"/>
      <c r="C60" s="5"/>
      <c r="D60" s="5"/>
      <c r="E60" s="6"/>
      <c r="F60" s="6"/>
      <c r="G60" s="7"/>
      <c r="H60" s="8"/>
      <c r="I60" s="5"/>
      <c r="J60" s="36"/>
      <c r="K60" s="36"/>
    </row>
    <row r="61" spans="1:11" hidden="1" x14ac:dyDescent="0.2">
      <c r="B61" s="4"/>
      <c r="C61" s="5"/>
      <c r="D61" s="5"/>
      <c r="E61" s="6"/>
      <c r="F61" s="6"/>
      <c r="G61" s="7"/>
      <c r="H61" s="8"/>
      <c r="I61" s="5"/>
      <c r="J61" s="36"/>
      <c r="K61" s="36"/>
    </row>
    <row r="62" spans="1:11" hidden="1" x14ac:dyDescent="0.2">
      <c r="B62" s="4"/>
      <c r="C62" s="5"/>
      <c r="D62" s="5"/>
      <c r="E62" s="6"/>
      <c r="F62" s="6"/>
      <c r="G62" s="7"/>
      <c r="H62" s="8"/>
      <c r="I62" s="5"/>
      <c r="J62" s="36"/>
      <c r="K62" s="36"/>
    </row>
    <row r="63" spans="1:11" hidden="1" x14ac:dyDescent="0.2">
      <c r="B63" s="4"/>
      <c r="C63" s="5"/>
      <c r="D63" s="5"/>
      <c r="E63" s="6"/>
      <c r="F63" s="6"/>
      <c r="G63" s="7"/>
      <c r="H63" s="8"/>
      <c r="I63" s="5"/>
      <c r="J63" s="36"/>
      <c r="K63" s="36"/>
    </row>
    <row r="64" spans="1:11" hidden="1" x14ac:dyDescent="0.2">
      <c r="B64" s="4"/>
      <c r="C64" s="5"/>
      <c r="D64" s="5"/>
      <c r="E64" s="6"/>
      <c r="F64" s="6"/>
      <c r="G64" s="7"/>
      <c r="H64" s="8"/>
      <c r="I64" s="5"/>
      <c r="J64" s="36"/>
      <c r="K64" s="36"/>
    </row>
    <row r="65" spans="2:11" hidden="1" x14ac:dyDescent="0.2">
      <c r="B65" s="4"/>
      <c r="C65" s="5"/>
      <c r="D65" s="5"/>
      <c r="E65" s="6"/>
      <c r="F65" s="6"/>
      <c r="G65" s="7"/>
      <c r="H65" s="8"/>
      <c r="I65" s="5"/>
      <c r="J65" s="36"/>
      <c r="K65" s="36"/>
    </row>
    <row r="66" spans="2:11" hidden="1" x14ac:dyDescent="0.2">
      <c r="B66" s="4"/>
      <c r="C66" s="5"/>
      <c r="D66" s="5"/>
      <c r="E66" s="6"/>
      <c r="F66" s="6"/>
      <c r="G66" s="7"/>
      <c r="H66" s="8"/>
      <c r="I66" s="5"/>
      <c r="J66" s="36"/>
      <c r="K66" s="36"/>
    </row>
    <row r="67" spans="2:11" hidden="1" x14ac:dyDescent="0.2">
      <c r="B67" s="4"/>
      <c r="C67" s="5"/>
      <c r="D67" s="5"/>
      <c r="E67" s="6"/>
      <c r="F67" s="6"/>
      <c r="G67" s="7"/>
      <c r="H67" s="8"/>
      <c r="I67" s="5"/>
      <c r="J67" s="36"/>
      <c r="K67" s="36"/>
    </row>
  </sheetData>
  <dataConsolidate/>
  <mergeCells count="65">
    <mergeCell ref="C56:D56"/>
    <mergeCell ref="E56:F56"/>
    <mergeCell ref="G56:I56"/>
    <mergeCell ref="C57:D57"/>
    <mergeCell ref="E57:F58"/>
    <mergeCell ref="G57:I58"/>
    <mergeCell ref="C58:D58"/>
    <mergeCell ref="C55:D55"/>
    <mergeCell ref="E55:F55"/>
    <mergeCell ref="G55:I55"/>
    <mergeCell ref="B43:I43"/>
    <mergeCell ref="B44:I48"/>
    <mergeCell ref="C49:I49"/>
    <mergeCell ref="C50:I50"/>
    <mergeCell ref="C51:I51"/>
    <mergeCell ref="B52:I52"/>
    <mergeCell ref="B53:B54"/>
    <mergeCell ref="D53:F53"/>
    <mergeCell ref="G53:I53"/>
    <mergeCell ref="D54:F54"/>
    <mergeCell ref="G54:I54"/>
    <mergeCell ref="C42:I42"/>
    <mergeCell ref="C23:E23"/>
    <mergeCell ref="F23:I23"/>
    <mergeCell ref="C24:E24"/>
    <mergeCell ref="F24:I24"/>
    <mergeCell ref="C25:E25"/>
    <mergeCell ref="G25:I25"/>
    <mergeCell ref="C26:E26"/>
    <mergeCell ref="G26:I26"/>
    <mergeCell ref="C27:E27"/>
    <mergeCell ref="G27:I27"/>
    <mergeCell ref="B28:I28"/>
    <mergeCell ref="C19:I19"/>
    <mergeCell ref="C20:I20"/>
    <mergeCell ref="B21:B22"/>
    <mergeCell ref="C21:E21"/>
    <mergeCell ref="F21:I21"/>
    <mergeCell ref="C22:E22"/>
    <mergeCell ref="F22:I22"/>
    <mergeCell ref="C18:I18"/>
    <mergeCell ref="C11:F11"/>
    <mergeCell ref="H11:I11"/>
    <mergeCell ref="C12:F12"/>
    <mergeCell ref="H12:I12"/>
    <mergeCell ref="C13:I13"/>
    <mergeCell ref="C14:I14"/>
    <mergeCell ref="C15:F15"/>
    <mergeCell ref="H15:I15"/>
    <mergeCell ref="C16:F16"/>
    <mergeCell ref="H16:I16"/>
    <mergeCell ref="C17:I17"/>
    <mergeCell ref="D10:E10"/>
    <mergeCell ref="F10:G10"/>
    <mergeCell ref="B2:B5"/>
    <mergeCell ref="C2:I2"/>
    <mergeCell ref="C3:I3"/>
    <mergeCell ref="C4:I4"/>
    <mergeCell ref="C5:F5"/>
    <mergeCell ref="G5:I5"/>
    <mergeCell ref="B6:I6"/>
    <mergeCell ref="B7:I7"/>
    <mergeCell ref="B8:I8"/>
    <mergeCell ref="D9:E9"/>
    <mergeCell ref="F9:I9"/>
  </mergeCells>
  <dataValidations count="8">
    <dataValidation type="list" allowBlank="1" showInputMessage="1" showErrorMessage="1" sqref="C10 I10">
      <formula1>$N$14:$N$15</formula1>
    </dataValidation>
    <dataValidation type="list" allowBlank="1" showInputMessage="1" showErrorMessage="1" sqref="H16:I16">
      <formula1>$N$8:$N$11</formula1>
    </dataValidation>
    <dataValidation type="list" allowBlank="1" showInputMessage="1" showErrorMessage="1" sqref="C13:I13">
      <formula1>$N$17:$N$24</formula1>
    </dataValidation>
    <dataValidation type="list" allowBlank="1" showInputMessage="1" showErrorMessage="1" sqref="J13:K13">
      <formula1>$M$24:$M$31</formula1>
    </dataValidation>
    <dataValidation type="list" allowBlank="1" showInputMessage="1" showErrorMessage="1" sqref="H15:J15">
      <formula1>M20:M22</formula1>
    </dataValidation>
    <dataValidation type="list" allowBlank="1" showInputMessage="1" showErrorMessage="1" sqref="K15">
      <formula1>O20:O22</formula1>
    </dataValidation>
    <dataValidation type="list" allowBlank="1" showInputMessage="1" showErrorMessage="1" sqref="C12:F12">
      <formula1>$M$9:$M$12</formula1>
    </dataValidation>
    <dataValidation type="list" allowBlank="1" showInputMessage="1" showErrorMessage="1" sqref="C27:E27">
      <formula1>$M$15:$M$18</formula1>
    </dataValidation>
  </dataValidations>
  <printOptions horizontalCentered="1"/>
  <pageMargins left="1" right="1" top="1" bottom="1" header="0.5" footer="0.5"/>
  <pageSetup scale="41" orientation="portrait" r:id="rId1"/>
  <headerFooter>
    <oddFooter>Página &amp;P&amp;R&amp;A</oddFooter>
  </headerFooter>
  <rowBreaks count="1" manualBreakCount="1">
    <brk id="58" max="8" man="1"/>
  </rowBreaks>
  <colBreaks count="1" manualBreakCount="1">
    <brk id="9" max="65" man="1"/>
  </col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7"/>
  <sheetViews>
    <sheetView zoomScale="80" zoomScaleNormal="80" workbookViewId="0">
      <selection activeCell="F16" sqref="F16"/>
    </sheetView>
  </sheetViews>
  <sheetFormatPr baseColWidth="10" defaultRowHeight="15" x14ac:dyDescent="0.25"/>
  <cols>
    <col min="1" max="1" width="1.28515625" customWidth="1"/>
    <col min="2" max="2" width="28.140625" style="53" customWidth="1"/>
    <col min="3" max="3" width="34.5703125" customWidth="1"/>
    <col min="4" max="4" width="16.28515625" customWidth="1"/>
    <col min="5" max="5" width="5.85546875" customWidth="1"/>
    <col min="6" max="6" width="47" customWidth="1"/>
    <col min="7" max="8" width="16.140625" customWidth="1"/>
    <col min="9" max="9" width="16.28515625" customWidth="1"/>
    <col min="10" max="10" width="15.7109375" customWidth="1"/>
    <col min="11" max="11" width="32" customWidth="1"/>
    <col min="108" max="108" width="11.42578125" customWidth="1"/>
    <col min="198" max="198" width="1.42578125" customWidth="1"/>
    <col min="257" max="257" width="1.28515625" customWidth="1"/>
    <col min="258" max="258" width="28.140625" customWidth="1"/>
    <col min="259" max="259" width="34.5703125" customWidth="1"/>
    <col min="260" max="260" width="16.28515625" customWidth="1"/>
    <col min="261" max="261" width="5.85546875" customWidth="1"/>
    <col min="262" max="262" width="47" customWidth="1"/>
    <col min="263" max="264" width="16.140625" customWidth="1"/>
    <col min="265" max="265" width="16.28515625" customWidth="1"/>
    <col min="266" max="266" width="15.7109375" customWidth="1"/>
    <col min="267" max="267" width="32" customWidth="1"/>
    <col min="364" max="364" width="11.42578125" customWidth="1"/>
    <col min="454" max="454" width="1.42578125" customWidth="1"/>
    <col min="513" max="513" width="1.28515625" customWidth="1"/>
    <col min="514" max="514" width="28.140625" customWidth="1"/>
    <col min="515" max="515" width="34.5703125" customWidth="1"/>
    <col min="516" max="516" width="16.28515625" customWidth="1"/>
    <col min="517" max="517" width="5.85546875" customWidth="1"/>
    <col min="518" max="518" width="47" customWidth="1"/>
    <col min="519" max="520" width="16.140625" customWidth="1"/>
    <col min="521" max="521" width="16.28515625" customWidth="1"/>
    <col min="522" max="522" width="15.7109375" customWidth="1"/>
    <col min="523" max="523" width="32" customWidth="1"/>
    <col min="620" max="620" width="11.42578125" customWidth="1"/>
    <col min="710" max="710" width="1.42578125" customWidth="1"/>
    <col min="769" max="769" width="1.28515625" customWidth="1"/>
    <col min="770" max="770" width="28.140625" customWidth="1"/>
    <col min="771" max="771" width="34.5703125" customWidth="1"/>
    <col min="772" max="772" width="16.28515625" customWidth="1"/>
    <col min="773" max="773" width="5.85546875" customWidth="1"/>
    <col min="774" max="774" width="47" customWidth="1"/>
    <col min="775" max="776" width="16.140625" customWidth="1"/>
    <col min="777" max="777" width="16.28515625" customWidth="1"/>
    <col min="778" max="778" width="15.7109375" customWidth="1"/>
    <col min="779" max="779" width="32" customWidth="1"/>
    <col min="876" max="876" width="11.42578125" customWidth="1"/>
    <col min="966" max="966" width="1.42578125" customWidth="1"/>
    <col min="1025" max="1025" width="1.28515625" customWidth="1"/>
    <col min="1026" max="1026" width="28.140625" customWidth="1"/>
    <col min="1027" max="1027" width="34.5703125" customWidth="1"/>
    <col min="1028" max="1028" width="16.28515625" customWidth="1"/>
    <col min="1029" max="1029" width="5.85546875" customWidth="1"/>
    <col min="1030" max="1030" width="47" customWidth="1"/>
    <col min="1031" max="1032" width="16.140625" customWidth="1"/>
    <col min="1033" max="1033" width="16.28515625" customWidth="1"/>
    <col min="1034" max="1034" width="15.7109375" customWidth="1"/>
    <col min="1035" max="1035" width="32" customWidth="1"/>
    <col min="1132" max="1132" width="11.42578125" customWidth="1"/>
    <col min="1222" max="1222" width="1.42578125" customWidth="1"/>
    <col min="1281" max="1281" width="1.28515625" customWidth="1"/>
    <col min="1282" max="1282" width="28.140625" customWidth="1"/>
    <col min="1283" max="1283" width="34.5703125" customWidth="1"/>
    <col min="1284" max="1284" width="16.28515625" customWidth="1"/>
    <col min="1285" max="1285" width="5.85546875" customWidth="1"/>
    <col min="1286" max="1286" width="47" customWidth="1"/>
    <col min="1287" max="1288" width="16.140625" customWidth="1"/>
    <col min="1289" max="1289" width="16.28515625" customWidth="1"/>
    <col min="1290" max="1290" width="15.7109375" customWidth="1"/>
    <col min="1291" max="1291" width="32" customWidth="1"/>
    <col min="1388" max="1388" width="11.42578125" customWidth="1"/>
    <col min="1478" max="1478" width="1.42578125" customWidth="1"/>
    <col min="1537" max="1537" width="1.28515625" customWidth="1"/>
    <col min="1538" max="1538" width="28.140625" customWidth="1"/>
    <col min="1539" max="1539" width="34.5703125" customWidth="1"/>
    <col min="1540" max="1540" width="16.28515625" customWidth="1"/>
    <col min="1541" max="1541" width="5.85546875" customWidth="1"/>
    <col min="1542" max="1542" width="47" customWidth="1"/>
    <col min="1543" max="1544" width="16.140625" customWidth="1"/>
    <col min="1545" max="1545" width="16.28515625" customWidth="1"/>
    <col min="1546" max="1546" width="15.7109375" customWidth="1"/>
    <col min="1547" max="1547" width="32" customWidth="1"/>
    <col min="1644" max="1644" width="11.42578125" customWidth="1"/>
    <col min="1734" max="1734" width="1.42578125" customWidth="1"/>
    <col min="1793" max="1793" width="1.28515625" customWidth="1"/>
    <col min="1794" max="1794" width="28.140625" customWidth="1"/>
    <col min="1795" max="1795" width="34.5703125" customWidth="1"/>
    <col min="1796" max="1796" width="16.28515625" customWidth="1"/>
    <col min="1797" max="1797" width="5.85546875" customWidth="1"/>
    <col min="1798" max="1798" width="47" customWidth="1"/>
    <col min="1799" max="1800" width="16.140625" customWidth="1"/>
    <col min="1801" max="1801" width="16.28515625" customWidth="1"/>
    <col min="1802" max="1802" width="15.7109375" customWidth="1"/>
    <col min="1803" max="1803" width="32" customWidth="1"/>
    <col min="1900" max="1900" width="11.42578125" customWidth="1"/>
    <col min="1990" max="1990" width="1.42578125" customWidth="1"/>
    <col min="2049" max="2049" width="1.28515625" customWidth="1"/>
    <col min="2050" max="2050" width="28.140625" customWidth="1"/>
    <col min="2051" max="2051" width="34.5703125" customWidth="1"/>
    <col min="2052" max="2052" width="16.28515625" customWidth="1"/>
    <col min="2053" max="2053" width="5.85546875" customWidth="1"/>
    <col min="2054" max="2054" width="47" customWidth="1"/>
    <col min="2055" max="2056" width="16.140625" customWidth="1"/>
    <col min="2057" max="2057" width="16.28515625" customWidth="1"/>
    <col min="2058" max="2058" width="15.7109375" customWidth="1"/>
    <col min="2059" max="2059" width="32" customWidth="1"/>
    <col min="2156" max="2156" width="11.42578125" customWidth="1"/>
    <col min="2246" max="2246" width="1.42578125" customWidth="1"/>
    <col min="2305" max="2305" width="1.28515625" customWidth="1"/>
    <col min="2306" max="2306" width="28.140625" customWidth="1"/>
    <col min="2307" max="2307" width="34.5703125" customWidth="1"/>
    <col min="2308" max="2308" width="16.28515625" customWidth="1"/>
    <col min="2309" max="2309" width="5.85546875" customWidth="1"/>
    <col min="2310" max="2310" width="47" customWidth="1"/>
    <col min="2311" max="2312" width="16.140625" customWidth="1"/>
    <col min="2313" max="2313" width="16.28515625" customWidth="1"/>
    <col min="2314" max="2314" width="15.7109375" customWidth="1"/>
    <col min="2315" max="2315" width="32" customWidth="1"/>
    <col min="2412" max="2412" width="11.42578125" customWidth="1"/>
    <col min="2502" max="2502" width="1.42578125" customWidth="1"/>
    <col min="2561" max="2561" width="1.28515625" customWidth="1"/>
    <col min="2562" max="2562" width="28.140625" customWidth="1"/>
    <col min="2563" max="2563" width="34.5703125" customWidth="1"/>
    <col min="2564" max="2564" width="16.28515625" customWidth="1"/>
    <col min="2565" max="2565" width="5.85546875" customWidth="1"/>
    <col min="2566" max="2566" width="47" customWidth="1"/>
    <col min="2567" max="2568" width="16.140625" customWidth="1"/>
    <col min="2569" max="2569" width="16.28515625" customWidth="1"/>
    <col min="2570" max="2570" width="15.7109375" customWidth="1"/>
    <col min="2571" max="2571" width="32" customWidth="1"/>
    <col min="2668" max="2668" width="11.42578125" customWidth="1"/>
    <col min="2758" max="2758" width="1.42578125" customWidth="1"/>
    <col min="2817" max="2817" width="1.28515625" customWidth="1"/>
    <col min="2818" max="2818" width="28.140625" customWidth="1"/>
    <col min="2819" max="2819" width="34.5703125" customWidth="1"/>
    <col min="2820" max="2820" width="16.28515625" customWidth="1"/>
    <col min="2821" max="2821" width="5.85546875" customWidth="1"/>
    <col min="2822" max="2822" width="47" customWidth="1"/>
    <col min="2823" max="2824" width="16.140625" customWidth="1"/>
    <col min="2825" max="2825" width="16.28515625" customWidth="1"/>
    <col min="2826" max="2826" width="15.7109375" customWidth="1"/>
    <col min="2827" max="2827" width="32" customWidth="1"/>
    <col min="2924" max="2924" width="11.42578125" customWidth="1"/>
    <col min="3014" max="3014" width="1.42578125" customWidth="1"/>
    <col min="3073" max="3073" width="1.28515625" customWidth="1"/>
    <col min="3074" max="3074" width="28.140625" customWidth="1"/>
    <col min="3075" max="3075" width="34.5703125" customWidth="1"/>
    <col min="3076" max="3076" width="16.28515625" customWidth="1"/>
    <col min="3077" max="3077" width="5.85546875" customWidth="1"/>
    <col min="3078" max="3078" width="47" customWidth="1"/>
    <col min="3079" max="3080" width="16.140625" customWidth="1"/>
    <col min="3081" max="3081" width="16.28515625" customWidth="1"/>
    <col min="3082" max="3082" width="15.7109375" customWidth="1"/>
    <col min="3083" max="3083" width="32" customWidth="1"/>
    <col min="3180" max="3180" width="11.42578125" customWidth="1"/>
    <col min="3270" max="3270" width="1.42578125" customWidth="1"/>
    <col min="3329" max="3329" width="1.28515625" customWidth="1"/>
    <col min="3330" max="3330" width="28.140625" customWidth="1"/>
    <col min="3331" max="3331" width="34.5703125" customWidth="1"/>
    <col min="3332" max="3332" width="16.28515625" customWidth="1"/>
    <col min="3333" max="3333" width="5.85546875" customWidth="1"/>
    <col min="3334" max="3334" width="47" customWidth="1"/>
    <col min="3335" max="3336" width="16.140625" customWidth="1"/>
    <col min="3337" max="3337" width="16.28515625" customWidth="1"/>
    <col min="3338" max="3338" width="15.7109375" customWidth="1"/>
    <col min="3339" max="3339" width="32" customWidth="1"/>
    <col min="3436" max="3436" width="11.42578125" customWidth="1"/>
    <col min="3526" max="3526" width="1.42578125" customWidth="1"/>
    <col min="3585" max="3585" width="1.28515625" customWidth="1"/>
    <col min="3586" max="3586" width="28.140625" customWidth="1"/>
    <col min="3587" max="3587" width="34.5703125" customWidth="1"/>
    <col min="3588" max="3588" width="16.28515625" customWidth="1"/>
    <col min="3589" max="3589" width="5.85546875" customWidth="1"/>
    <col min="3590" max="3590" width="47" customWidth="1"/>
    <col min="3591" max="3592" width="16.140625" customWidth="1"/>
    <col min="3593" max="3593" width="16.28515625" customWidth="1"/>
    <col min="3594" max="3594" width="15.7109375" customWidth="1"/>
    <col min="3595" max="3595" width="32" customWidth="1"/>
    <col min="3692" max="3692" width="11.42578125" customWidth="1"/>
    <col min="3782" max="3782" width="1.42578125" customWidth="1"/>
    <col min="3841" max="3841" width="1.28515625" customWidth="1"/>
    <col min="3842" max="3842" width="28.140625" customWidth="1"/>
    <col min="3843" max="3843" width="34.5703125" customWidth="1"/>
    <col min="3844" max="3844" width="16.28515625" customWidth="1"/>
    <col min="3845" max="3845" width="5.85546875" customWidth="1"/>
    <col min="3846" max="3846" width="47" customWidth="1"/>
    <col min="3847" max="3848" width="16.140625" customWidth="1"/>
    <col min="3849" max="3849" width="16.28515625" customWidth="1"/>
    <col min="3850" max="3850" width="15.7109375" customWidth="1"/>
    <col min="3851" max="3851" width="32" customWidth="1"/>
    <col min="3948" max="3948" width="11.42578125" customWidth="1"/>
    <col min="4038" max="4038" width="1.42578125" customWidth="1"/>
    <col min="4097" max="4097" width="1.28515625" customWidth="1"/>
    <col min="4098" max="4098" width="28.140625" customWidth="1"/>
    <col min="4099" max="4099" width="34.5703125" customWidth="1"/>
    <col min="4100" max="4100" width="16.28515625" customWidth="1"/>
    <col min="4101" max="4101" width="5.85546875" customWidth="1"/>
    <col min="4102" max="4102" width="47" customWidth="1"/>
    <col min="4103" max="4104" width="16.140625" customWidth="1"/>
    <col min="4105" max="4105" width="16.28515625" customWidth="1"/>
    <col min="4106" max="4106" width="15.7109375" customWidth="1"/>
    <col min="4107" max="4107" width="32" customWidth="1"/>
    <col min="4204" max="4204" width="11.42578125" customWidth="1"/>
    <col min="4294" max="4294" width="1.42578125" customWidth="1"/>
    <col min="4353" max="4353" width="1.28515625" customWidth="1"/>
    <col min="4354" max="4354" width="28.140625" customWidth="1"/>
    <col min="4355" max="4355" width="34.5703125" customWidth="1"/>
    <col min="4356" max="4356" width="16.28515625" customWidth="1"/>
    <col min="4357" max="4357" width="5.85546875" customWidth="1"/>
    <col min="4358" max="4358" width="47" customWidth="1"/>
    <col min="4359" max="4360" width="16.140625" customWidth="1"/>
    <col min="4361" max="4361" width="16.28515625" customWidth="1"/>
    <col min="4362" max="4362" width="15.7109375" customWidth="1"/>
    <col min="4363" max="4363" width="32" customWidth="1"/>
    <col min="4460" max="4460" width="11.42578125" customWidth="1"/>
    <col min="4550" max="4550" width="1.42578125" customWidth="1"/>
    <col min="4609" max="4609" width="1.28515625" customWidth="1"/>
    <col min="4610" max="4610" width="28.140625" customWidth="1"/>
    <col min="4611" max="4611" width="34.5703125" customWidth="1"/>
    <col min="4612" max="4612" width="16.28515625" customWidth="1"/>
    <col min="4613" max="4613" width="5.85546875" customWidth="1"/>
    <col min="4614" max="4614" width="47" customWidth="1"/>
    <col min="4615" max="4616" width="16.140625" customWidth="1"/>
    <col min="4617" max="4617" width="16.28515625" customWidth="1"/>
    <col min="4618" max="4618" width="15.7109375" customWidth="1"/>
    <col min="4619" max="4619" width="32" customWidth="1"/>
    <col min="4716" max="4716" width="11.42578125" customWidth="1"/>
    <col min="4806" max="4806" width="1.42578125" customWidth="1"/>
    <col min="4865" max="4865" width="1.28515625" customWidth="1"/>
    <col min="4866" max="4866" width="28.140625" customWidth="1"/>
    <col min="4867" max="4867" width="34.5703125" customWidth="1"/>
    <col min="4868" max="4868" width="16.28515625" customWidth="1"/>
    <col min="4869" max="4869" width="5.85546875" customWidth="1"/>
    <col min="4870" max="4870" width="47" customWidth="1"/>
    <col min="4871" max="4872" width="16.140625" customWidth="1"/>
    <col min="4873" max="4873" width="16.28515625" customWidth="1"/>
    <col min="4874" max="4874" width="15.7109375" customWidth="1"/>
    <col min="4875" max="4875" width="32" customWidth="1"/>
    <col min="4972" max="4972" width="11.42578125" customWidth="1"/>
    <col min="5062" max="5062" width="1.42578125" customWidth="1"/>
    <col min="5121" max="5121" width="1.28515625" customWidth="1"/>
    <col min="5122" max="5122" width="28.140625" customWidth="1"/>
    <col min="5123" max="5123" width="34.5703125" customWidth="1"/>
    <col min="5124" max="5124" width="16.28515625" customWidth="1"/>
    <col min="5125" max="5125" width="5.85546875" customWidth="1"/>
    <col min="5126" max="5126" width="47" customWidth="1"/>
    <col min="5127" max="5128" width="16.140625" customWidth="1"/>
    <col min="5129" max="5129" width="16.28515625" customWidth="1"/>
    <col min="5130" max="5130" width="15.7109375" customWidth="1"/>
    <col min="5131" max="5131" width="32" customWidth="1"/>
    <col min="5228" max="5228" width="11.42578125" customWidth="1"/>
    <col min="5318" max="5318" width="1.42578125" customWidth="1"/>
    <col min="5377" max="5377" width="1.28515625" customWidth="1"/>
    <col min="5378" max="5378" width="28.140625" customWidth="1"/>
    <col min="5379" max="5379" width="34.5703125" customWidth="1"/>
    <col min="5380" max="5380" width="16.28515625" customWidth="1"/>
    <col min="5381" max="5381" width="5.85546875" customWidth="1"/>
    <col min="5382" max="5382" width="47" customWidth="1"/>
    <col min="5383" max="5384" width="16.140625" customWidth="1"/>
    <col min="5385" max="5385" width="16.28515625" customWidth="1"/>
    <col min="5386" max="5386" width="15.7109375" customWidth="1"/>
    <col min="5387" max="5387" width="32" customWidth="1"/>
    <col min="5484" max="5484" width="11.42578125" customWidth="1"/>
    <col min="5574" max="5574" width="1.42578125" customWidth="1"/>
    <col min="5633" max="5633" width="1.28515625" customWidth="1"/>
    <col min="5634" max="5634" width="28.140625" customWidth="1"/>
    <col min="5635" max="5635" width="34.5703125" customWidth="1"/>
    <col min="5636" max="5636" width="16.28515625" customWidth="1"/>
    <col min="5637" max="5637" width="5.85546875" customWidth="1"/>
    <col min="5638" max="5638" width="47" customWidth="1"/>
    <col min="5639" max="5640" width="16.140625" customWidth="1"/>
    <col min="5641" max="5641" width="16.28515625" customWidth="1"/>
    <col min="5642" max="5642" width="15.7109375" customWidth="1"/>
    <col min="5643" max="5643" width="32" customWidth="1"/>
    <col min="5740" max="5740" width="11.42578125" customWidth="1"/>
    <col min="5830" max="5830" width="1.42578125" customWidth="1"/>
    <col min="5889" max="5889" width="1.28515625" customWidth="1"/>
    <col min="5890" max="5890" width="28.140625" customWidth="1"/>
    <col min="5891" max="5891" width="34.5703125" customWidth="1"/>
    <col min="5892" max="5892" width="16.28515625" customWidth="1"/>
    <col min="5893" max="5893" width="5.85546875" customWidth="1"/>
    <col min="5894" max="5894" width="47" customWidth="1"/>
    <col min="5895" max="5896" width="16.140625" customWidth="1"/>
    <col min="5897" max="5897" width="16.28515625" customWidth="1"/>
    <col min="5898" max="5898" width="15.7109375" customWidth="1"/>
    <col min="5899" max="5899" width="32" customWidth="1"/>
    <col min="5996" max="5996" width="11.42578125" customWidth="1"/>
    <col min="6086" max="6086" width="1.42578125" customWidth="1"/>
    <col min="6145" max="6145" width="1.28515625" customWidth="1"/>
    <col min="6146" max="6146" width="28.140625" customWidth="1"/>
    <col min="6147" max="6147" width="34.5703125" customWidth="1"/>
    <col min="6148" max="6148" width="16.28515625" customWidth="1"/>
    <col min="6149" max="6149" width="5.85546875" customWidth="1"/>
    <col min="6150" max="6150" width="47" customWidth="1"/>
    <col min="6151" max="6152" width="16.140625" customWidth="1"/>
    <col min="6153" max="6153" width="16.28515625" customWidth="1"/>
    <col min="6154" max="6154" width="15.7109375" customWidth="1"/>
    <col min="6155" max="6155" width="32" customWidth="1"/>
    <col min="6252" max="6252" width="11.42578125" customWidth="1"/>
    <col min="6342" max="6342" width="1.42578125" customWidth="1"/>
    <col min="6401" max="6401" width="1.28515625" customWidth="1"/>
    <col min="6402" max="6402" width="28.140625" customWidth="1"/>
    <col min="6403" max="6403" width="34.5703125" customWidth="1"/>
    <col min="6404" max="6404" width="16.28515625" customWidth="1"/>
    <col min="6405" max="6405" width="5.85546875" customWidth="1"/>
    <col min="6406" max="6406" width="47" customWidth="1"/>
    <col min="6407" max="6408" width="16.140625" customWidth="1"/>
    <col min="6409" max="6409" width="16.28515625" customWidth="1"/>
    <col min="6410" max="6410" width="15.7109375" customWidth="1"/>
    <col min="6411" max="6411" width="32" customWidth="1"/>
    <col min="6508" max="6508" width="11.42578125" customWidth="1"/>
    <col min="6598" max="6598" width="1.42578125" customWidth="1"/>
    <col min="6657" max="6657" width="1.28515625" customWidth="1"/>
    <col min="6658" max="6658" width="28.140625" customWidth="1"/>
    <col min="6659" max="6659" width="34.5703125" customWidth="1"/>
    <col min="6660" max="6660" width="16.28515625" customWidth="1"/>
    <col min="6661" max="6661" width="5.85546875" customWidth="1"/>
    <col min="6662" max="6662" width="47" customWidth="1"/>
    <col min="6663" max="6664" width="16.140625" customWidth="1"/>
    <col min="6665" max="6665" width="16.28515625" customWidth="1"/>
    <col min="6666" max="6666" width="15.7109375" customWidth="1"/>
    <col min="6667" max="6667" width="32" customWidth="1"/>
    <col min="6764" max="6764" width="11.42578125" customWidth="1"/>
    <col min="6854" max="6854" width="1.42578125" customWidth="1"/>
    <col min="6913" max="6913" width="1.28515625" customWidth="1"/>
    <col min="6914" max="6914" width="28.140625" customWidth="1"/>
    <col min="6915" max="6915" width="34.5703125" customWidth="1"/>
    <col min="6916" max="6916" width="16.28515625" customWidth="1"/>
    <col min="6917" max="6917" width="5.85546875" customWidth="1"/>
    <col min="6918" max="6918" width="47" customWidth="1"/>
    <col min="6919" max="6920" width="16.140625" customWidth="1"/>
    <col min="6921" max="6921" width="16.28515625" customWidth="1"/>
    <col min="6922" max="6922" width="15.7109375" customWidth="1"/>
    <col min="6923" max="6923" width="32" customWidth="1"/>
    <col min="7020" max="7020" width="11.42578125" customWidth="1"/>
    <col min="7110" max="7110" width="1.42578125" customWidth="1"/>
    <col min="7169" max="7169" width="1.28515625" customWidth="1"/>
    <col min="7170" max="7170" width="28.140625" customWidth="1"/>
    <col min="7171" max="7171" width="34.5703125" customWidth="1"/>
    <col min="7172" max="7172" width="16.28515625" customWidth="1"/>
    <col min="7173" max="7173" width="5.85546875" customWidth="1"/>
    <col min="7174" max="7174" width="47" customWidth="1"/>
    <col min="7175" max="7176" width="16.140625" customWidth="1"/>
    <col min="7177" max="7177" width="16.28515625" customWidth="1"/>
    <col min="7178" max="7178" width="15.7109375" customWidth="1"/>
    <col min="7179" max="7179" width="32" customWidth="1"/>
    <col min="7276" max="7276" width="11.42578125" customWidth="1"/>
    <col min="7366" max="7366" width="1.42578125" customWidth="1"/>
    <col min="7425" max="7425" width="1.28515625" customWidth="1"/>
    <col min="7426" max="7426" width="28.140625" customWidth="1"/>
    <col min="7427" max="7427" width="34.5703125" customWidth="1"/>
    <col min="7428" max="7428" width="16.28515625" customWidth="1"/>
    <col min="7429" max="7429" width="5.85546875" customWidth="1"/>
    <col min="7430" max="7430" width="47" customWidth="1"/>
    <col min="7431" max="7432" width="16.140625" customWidth="1"/>
    <col min="7433" max="7433" width="16.28515625" customWidth="1"/>
    <col min="7434" max="7434" width="15.7109375" customWidth="1"/>
    <col min="7435" max="7435" width="32" customWidth="1"/>
    <col min="7532" max="7532" width="11.42578125" customWidth="1"/>
    <col min="7622" max="7622" width="1.42578125" customWidth="1"/>
    <col min="7681" max="7681" width="1.28515625" customWidth="1"/>
    <col min="7682" max="7682" width="28.140625" customWidth="1"/>
    <col min="7683" max="7683" width="34.5703125" customWidth="1"/>
    <col min="7684" max="7684" width="16.28515625" customWidth="1"/>
    <col min="7685" max="7685" width="5.85546875" customWidth="1"/>
    <col min="7686" max="7686" width="47" customWidth="1"/>
    <col min="7687" max="7688" width="16.140625" customWidth="1"/>
    <col min="7689" max="7689" width="16.28515625" customWidth="1"/>
    <col min="7690" max="7690" width="15.7109375" customWidth="1"/>
    <col min="7691" max="7691" width="32" customWidth="1"/>
    <col min="7788" max="7788" width="11.42578125" customWidth="1"/>
    <col min="7878" max="7878" width="1.42578125" customWidth="1"/>
    <col min="7937" max="7937" width="1.28515625" customWidth="1"/>
    <col min="7938" max="7938" width="28.140625" customWidth="1"/>
    <col min="7939" max="7939" width="34.5703125" customWidth="1"/>
    <col min="7940" max="7940" width="16.28515625" customWidth="1"/>
    <col min="7941" max="7941" width="5.85546875" customWidth="1"/>
    <col min="7942" max="7942" width="47" customWidth="1"/>
    <col min="7943" max="7944" width="16.140625" customWidth="1"/>
    <col min="7945" max="7945" width="16.28515625" customWidth="1"/>
    <col min="7946" max="7946" width="15.7109375" customWidth="1"/>
    <col min="7947" max="7947" width="32" customWidth="1"/>
    <col min="8044" max="8044" width="11.42578125" customWidth="1"/>
    <col min="8134" max="8134" width="1.42578125" customWidth="1"/>
    <col min="8193" max="8193" width="1.28515625" customWidth="1"/>
    <col min="8194" max="8194" width="28.140625" customWidth="1"/>
    <col min="8195" max="8195" width="34.5703125" customWidth="1"/>
    <col min="8196" max="8196" width="16.28515625" customWidth="1"/>
    <col min="8197" max="8197" width="5.85546875" customWidth="1"/>
    <col min="8198" max="8198" width="47" customWidth="1"/>
    <col min="8199" max="8200" width="16.140625" customWidth="1"/>
    <col min="8201" max="8201" width="16.28515625" customWidth="1"/>
    <col min="8202" max="8202" width="15.7109375" customWidth="1"/>
    <col min="8203" max="8203" width="32" customWidth="1"/>
    <col min="8300" max="8300" width="11.42578125" customWidth="1"/>
    <col min="8390" max="8390" width="1.42578125" customWidth="1"/>
    <col min="8449" max="8449" width="1.28515625" customWidth="1"/>
    <col min="8450" max="8450" width="28.140625" customWidth="1"/>
    <col min="8451" max="8451" width="34.5703125" customWidth="1"/>
    <col min="8452" max="8452" width="16.28515625" customWidth="1"/>
    <col min="8453" max="8453" width="5.85546875" customWidth="1"/>
    <col min="8454" max="8454" width="47" customWidth="1"/>
    <col min="8455" max="8456" width="16.140625" customWidth="1"/>
    <col min="8457" max="8457" width="16.28515625" customWidth="1"/>
    <col min="8458" max="8458" width="15.7109375" customWidth="1"/>
    <col min="8459" max="8459" width="32" customWidth="1"/>
    <col min="8556" max="8556" width="11.42578125" customWidth="1"/>
    <col min="8646" max="8646" width="1.42578125" customWidth="1"/>
    <col min="8705" max="8705" width="1.28515625" customWidth="1"/>
    <col min="8706" max="8706" width="28.140625" customWidth="1"/>
    <col min="8707" max="8707" width="34.5703125" customWidth="1"/>
    <col min="8708" max="8708" width="16.28515625" customWidth="1"/>
    <col min="8709" max="8709" width="5.85546875" customWidth="1"/>
    <col min="8710" max="8710" width="47" customWidth="1"/>
    <col min="8711" max="8712" width="16.140625" customWidth="1"/>
    <col min="8713" max="8713" width="16.28515625" customWidth="1"/>
    <col min="8714" max="8714" width="15.7109375" customWidth="1"/>
    <col min="8715" max="8715" width="32" customWidth="1"/>
    <col min="8812" max="8812" width="11.42578125" customWidth="1"/>
    <col min="8902" max="8902" width="1.42578125" customWidth="1"/>
    <col min="8961" max="8961" width="1.28515625" customWidth="1"/>
    <col min="8962" max="8962" width="28.140625" customWidth="1"/>
    <col min="8963" max="8963" width="34.5703125" customWidth="1"/>
    <col min="8964" max="8964" width="16.28515625" customWidth="1"/>
    <col min="8965" max="8965" width="5.85546875" customWidth="1"/>
    <col min="8966" max="8966" width="47" customWidth="1"/>
    <col min="8967" max="8968" width="16.140625" customWidth="1"/>
    <col min="8969" max="8969" width="16.28515625" customWidth="1"/>
    <col min="8970" max="8970" width="15.7109375" customWidth="1"/>
    <col min="8971" max="8971" width="32" customWidth="1"/>
    <col min="9068" max="9068" width="11.42578125" customWidth="1"/>
    <col min="9158" max="9158" width="1.42578125" customWidth="1"/>
    <col min="9217" max="9217" width="1.28515625" customWidth="1"/>
    <col min="9218" max="9218" width="28.140625" customWidth="1"/>
    <col min="9219" max="9219" width="34.5703125" customWidth="1"/>
    <col min="9220" max="9220" width="16.28515625" customWidth="1"/>
    <col min="9221" max="9221" width="5.85546875" customWidth="1"/>
    <col min="9222" max="9222" width="47" customWidth="1"/>
    <col min="9223" max="9224" width="16.140625" customWidth="1"/>
    <col min="9225" max="9225" width="16.28515625" customWidth="1"/>
    <col min="9226" max="9226" width="15.7109375" customWidth="1"/>
    <col min="9227" max="9227" width="32" customWidth="1"/>
    <col min="9324" max="9324" width="11.42578125" customWidth="1"/>
    <col min="9414" max="9414" width="1.42578125" customWidth="1"/>
    <col min="9473" max="9473" width="1.28515625" customWidth="1"/>
    <col min="9474" max="9474" width="28.140625" customWidth="1"/>
    <col min="9475" max="9475" width="34.5703125" customWidth="1"/>
    <col min="9476" max="9476" width="16.28515625" customWidth="1"/>
    <col min="9477" max="9477" width="5.85546875" customWidth="1"/>
    <col min="9478" max="9478" width="47" customWidth="1"/>
    <col min="9479" max="9480" width="16.140625" customWidth="1"/>
    <col min="9481" max="9481" width="16.28515625" customWidth="1"/>
    <col min="9482" max="9482" width="15.7109375" customWidth="1"/>
    <col min="9483" max="9483" width="32" customWidth="1"/>
    <col min="9580" max="9580" width="11.42578125" customWidth="1"/>
    <col min="9670" max="9670" width="1.42578125" customWidth="1"/>
    <col min="9729" max="9729" width="1.28515625" customWidth="1"/>
    <col min="9730" max="9730" width="28.140625" customWidth="1"/>
    <col min="9731" max="9731" width="34.5703125" customWidth="1"/>
    <col min="9732" max="9732" width="16.28515625" customWidth="1"/>
    <col min="9733" max="9733" width="5.85546875" customWidth="1"/>
    <col min="9734" max="9734" width="47" customWidth="1"/>
    <col min="9735" max="9736" width="16.140625" customWidth="1"/>
    <col min="9737" max="9737" width="16.28515625" customWidth="1"/>
    <col min="9738" max="9738" width="15.7109375" customWidth="1"/>
    <col min="9739" max="9739" width="32" customWidth="1"/>
    <col min="9836" max="9836" width="11.42578125" customWidth="1"/>
    <col min="9926" max="9926" width="1.42578125" customWidth="1"/>
    <col min="9985" max="9985" width="1.28515625" customWidth="1"/>
    <col min="9986" max="9986" width="28.140625" customWidth="1"/>
    <col min="9987" max="9987" width="34.5703125" customWidth="1"/>
    <col min="9988" max="9988" width="16.28515625" customWidth="1"/>
    <col min="9989" max="9989" width="5.85546875" customWidth="1"/>
    <col min="9990" max="9990" width="47" customWidth="1"/>
    <col min="9991" max="9992" width="16.140625" customWidth="1"/>
    <col min="9993" max="9993" width="16.28515625" customWidth="1"/>
    <col min="9994" max="9994" width="15.7109375" customWidth="1"/>
    <col min="9995" max="9995" width="32" customWidth="1"/>
    <col min="10092" max="10092" width="11.42578125" customWidth="1"/>
    <col min="10182" max="10182" width="1.42578125" customWidth="1"/>
    <col min="10241" max="10241" width="1.28515625" customWidth="1"/>
    <col min="10242" max="10242" width="28.140625" customWidth="1"/>
    <col min="10243" max="10243" width="34.5703125" customWidth="1"/>
    <col min="10244" max="10244" width="16.28515625" customWidth="1"/>
    <col min="10245" max="10245" width="5.85546875" customWidth="1"/>
    <col min="10246" max="10246" width="47" customWidth="1"/>
    <col min="10247" max="10248" width="16.140625" customWidth="1"/>
    <col min="10249" max="10249" width="16.28515625" customWidth="1"/>
    <col min="10250" max="10250" width="15.7109375" customWidth="1"/>
    <col min="10251" max="10251" width="32" customWidth="1"/>
    <col min="10348" max="10348" width="11.42578125" customWidth="1"/>
    <col min="10438" max="10438" width="1.42578125" customWidth="1"/>
    <col min="10497" max="10497" width="1.28515625" customWidth="1"/>
    <col min="10498" max="10498" width="28.140625" customWidth="1"/>
    <col min="10499" max="10499" width="34.5703125" customWidth="1"/>
    <col min="10500" max="10500" width="16.28515625" customWidth="1"/>
    <col min="10501" max="10501" width="5.85546875" customWidth="1"/>
    <col min="10502" max="10502" width="47" customWidth="1"/>
    <col min="10503" max="10504" width="16.140625" customWidth="1"/>
    <col min="10505" max="10505" width="16.28515625" customWidth="1"/>
    <col min="10506" max="10506" width="15.7109375" customWidth="1"/>
    <col min="10507" max="10507" width="32" customWidth="1"/>
    <col min="10604" max="10604" width="11.42578125" customWidth="1"/>
    <col min="10694" max="10694" width="1.42578125" customWidth="1"/>
    <col min="10753" max="10753" width="1.28515625" customWidth="1"/>
    <col min="10754" max="10754" width="28.140625" customWidth="1"/>
    <col min="10755" max="10755" width="34.5703125" customWidth="1"/>
    <col min="10756" max="10756" width="16.28515625" customWidth="1"/>
    <col min="10757" max="10757" width="5.85546875" customWidth="1"/>
    <col min="10758" max="10758" width="47" customWidth="1"/>
    <col min="10759" max="10760" width="16.140625" customWidth="1"/>
    <col min="10761" max="10761" width="16.28515625" customWidth="1"/>
    <col min="10762" max="10762" width="15.7109375" customWidth="1"/>
    <col min="10763" max="10763" width="32" customWidth="1"/>
    <col min="10860" max="10860" width="11.42578125" customWidth="1"/>
    <col min="10950" max="10950" width="1.42578125" customWidth="1"/>
    <col min="11009" max="11009" width="1.28515625" customWidth="1"/>
    <col min="11010" max="11010" width="28.140625" customWidth="1"/>
    <col min="11011" max="11011" width="34.5703125" customWidth="1"/>
    <col min="11012" max="11012" width="16.28515625" customWidth="1"/>
    <col min="11013" max="11013" width="5.85546875" customWidth="1"/>
    <col min="11014" max="11014" width="47" customWidth="1"/>
    <col min="11015" max="11016" width="16.140625" customWidth="1"/>
    <col min="11017" max="11017" width="16.28515625" customWidth="1"/>
    <col min="11018" max="11018" width="15.7109375" customWidth="1"/>
    <col min="11019" max="11019" width="32" customWidth="1"/>
    <col min="11116" max="11116" width="11.42578125" customWidth="1"/>
    <col min="11206" max="11206" width="1.42578125" customWidth="1"/>
    <col min="11265" max="11265" width="1.28515625" customWidth="1"/>
    <col min="11266" max="11266" width="28.140625" customWidth="1"/>
    <col min="11267" max="11267" width="34.5703125" customWidth="1"/>
    <col min="11268" max="11268" width="16.28515625" customWidth="1"/>
    <col min="11269" max="11269" width="5.85546875" customWidth="1"/>
    <col min="11270" max="11270" width="47" customWidth="1"/>
    <col min="11271" max="11272" width="16.140625" customWidth="1"/>
    <col min="11273" max="11273" width="16.28515625" customWidth="1"/>
    <col min="11274" max="11274" width="15.7109375" customWidth="1"/>
    <col min="11275" max="11275" width="32" customWidth="1"/>
    <col min="11372" max="11372" width="11.42578125" customWidth="1"/>
    <col min="11462" max="11462" width="1.42578125" customWidth="1"/>
    <col min="11521" max="11521" width="1.28515625" customWidth="1"/>
    <col min="11522" max="11522" width="28.140625" customWidth="1"/>
    <col min="11523" max="11523" width="34.5703125" customWidth="1"/>
    <col min="11524" max="11524" width="16.28515625" customWidth="1"/>
    <col min="11525" max="11525" width="5.85546875" customWidth="1"/>
    <col min="11526" max="11526" width="47" customWidth="1"/>
    <col min="11527" max="11528" width="16.140625" customWidth="1"/>
    <col min="11529" max="11529" width="16.28515625" customWidth="1"/>
    <col min="11530" max="11530" width="15.7109375" customWidth="1"/>
    <col min="11531" max="11531" width="32" customWidth="1"/>
    <col min="11628" max="11628" width="11.42578125" customWidth="1"/>
    <col min="11718" max="11718" width="1.42578125" customWidth="1"/>
    <col min="11777" max="11777" width="1.28515625" customWidth="1"/>
    <col min="11778" max="11778" width="28.140625" customWidth="1"/>
    <col min="11779" max="11779" width="34.5703125" customWidth="1"/>
    <col min="11780" max="11780" width="16.28515625" customWidth="1"/>
    <col min="11781" max="11781" width="5.85546875" customWidth="1"/>
    <col min="11782" max="11782" width="47" customWidth="1"/>
    <col min="11783" max="11784" width="16.140625" customWidth="1"/>
    <col min="11785" max="11785" width="16.28515625" customWidth="1"/>
    <col min="11786" max="11786" width="15.7109375" customWidth="1"/>
    <col min="11787" max="11787" width="32" customWidth="1"/>
    <col min="11884" max="11884" width="11.42578125" customWidth="1"/>
    <col min="11974" max="11974" width="1.42578125" customWidth="1"/>
    <col min="12033" max="12033" width="1.28515625" customWidth="1"/>
    <col min="12034" max="12034" width="28.140625" customWidth="1"/>
    <col min="12035" max="12035" width="34.5703125" customWidth="1"/>
    <col min="12036" max="12036" width="16.28515625" customWidth="1"/>
    <col min="12037" max="12037" width="5.85546875" customWidth="1"/>
    <col min="12038" max="12038" width="47" customWidth="1"/>
    <col min="12039" max="12040" width="16.140625" customWidth="1"/>
    <col min="12041" max="12041" width="16.28515625" customWidth="1"/>
    <col min="12042" max="12042" width="15.7109375" customWidth="1"/>
    <col min="12043" max="12043" width="32" customWidth="1"/>
    <col min="12140" max="12140" width="11.42578125" customWidth="1"/>
    <col min="12230" max="12230" width="1.42578125" customWidth="1"/>
    <col min="12289" max="12289" width="1.28515625" customWidth="1"/>
    <col min="12290" max="12290" width="28.140625" customWidth="1"/>
    <col min="12291" max="12291" width="34.5703125" customWidth="1"/>
    <col min="12292" max="12292" width="16.28515625" customWidth="1"/>
    <col min="12293" max="12293" width="5.85546875" customWidth="1"/>
    <col min="12294" max="12294" width="47" customWidth="1"/>
    <col min="12295" max="12296" width="16.140625" customWidth="1"/>
    <col min="12297" max="12297" width="16.28515625" customWidth="1"/>
    <col min="12298" max="12298" width="15.7109375" customWidth="1"/>
    <col min="12299" max="12299" width="32" customWidth="1"/>
    <col min="12396" max="12396" width="11.42578125" customWidth="1"/>
    <col min="12486" max="12486" width="1.42578125" customWidth="1"/>
    <col min="12545" max="12545" width="1.28515625" customWidth="1"/>
    <col min="12546" max="12546" width="28.140625" customWidth="1"/>
    <col min="12547" max="12547" width="34.5703125" customWidth="1"/>
    <col min="12548" max="12548" width="16.28515625" customWidth="1"/>
    <col min="12549" max="12549" width="5.85546875" customWidth="1"/>
    <col min="12550" max="12550" width="47" customWidth="1"/>
    <col min="12551" max="12552" width="16.140625" customWidth="1"/>
    <col min="12553" max="12553" width="16.28515625" customWidth="1"/>
    <col min="12554" max="12554" width="15.7109375" customWidth="1"/>
    <col min="12555" max="12555" width="32" customWidth="1"/>
    <col min="12652" max="12652" width="11.42578125" customWidth="1"/>
    <col min="12742" max="12742" width="1.42578125" customWidth="1"/>
    <col min="12801" max="12801" width="1.28515625" customWidth="1"/>
    <col min="12802" max="12802" width="28.140625" customWidth="1"/>
    <col min="12803" max="12803" width="34.5703125" customWidth="1"/>
    <col min="12804" max="12804" width="16.28515625" customWidth="1"/>
    <col min="12805" max="12805" width="5.85546875" customWidth="1"/>
    <col min="12806" max="12806" width="47" customWidth="1"/>
    <col min="12807" max="12808" width="16.140625" customWidth="1"/>
    <col min="12809" max="12809" width="16.28515625" customWidth="1"/>
    <col min="12810" max="12810" width="15.7109375" customWidth="1"/>
    <col min="12811" max="12811" width="32" customWidth="1"/>
    <col min="12908" max="12908" width="11.42578125" customWidth="1"/>
    <col min="12998" max="12998" width="1.42578125" customWidth="1"/>
    <col min="13057" max="13057" width="1.28515625" customWidth="1"/>
    <col min="13058" max="13058" width="28.140625" customWidth="1"/>
    <col min="13059" max="13059" width="34.5703125" customWidth="1"/>
    <col min="13060" max="13060" width="16.28515625" customWidth="1"/>
    <col min="13061" max="13061" width="5.85546875" customWidth="1"/>
    <col min="13062" max="13062" width="47" customWidth="1"/>
    <col min="13063" max="13064" width="16.140625" customWidth="1"/>
    <col min="13065" max="13065" width="16.28515625" customWidth="1"/>
    <col min="13066" max="13066" width="15.7109375" customWidth="1"/>
    <col min="13067" max="13067" width="32" customWidth="1"/>
    <col min="13164" max="13164" width="11.42578125" customWidth="1"/>
    <col min="13254" max="13254" width="1.42578125" customWidth="1"/>
    <col min="13313" max="13313" width="1.28515625" customWidth="1"/>
    <col min="13314" max="13314" width="28.140625" customWidth="1"/>
    <col min="13315" max="13315" width="34.5703125" customWidth="1"/>
    <col min="13316" max="13316" width="16.28515625" customWidth="1"/>
    <col min="13317" max="13317" width="5.85546875" customWidth="1"/>
    <col min="13318" max="13318" width="47" customWidth="1"/>
    <col min="13319" max="13320" width="16.140625" customWidth="1"/>
    <col min="13321" max="13321" width="16.28515625" customWidth="1"/>
    <col min="13322" max="13322" width="15.7109375" customWidth="1"/>
    <col min="13323" max="13323" width="32" customWidth="1"/>
    <col min="13420" max="13420" width="11.42578125" customWidth="1"/>
    <col min="13510" max="13510" width="1.42578125" customWidth="1"/>
    <col min="13569" max="13569" width="1.28515625" customWidth="1"/>
    <col min="13570" max="13570" width="28.140625" customWidth="1"/>
    <col min="13571" max="13571" width="34.5703125" customWidth="1"/>
    <col min="13572" max="13572" width="16.28515625" customWidth="1"/>
    <col min="13573" max="13573" width="5.85546875" customWidth="1"/>
    <col min="13574" max="13574" width="47" customWidth="1"/>
    <col min="13575" max="13576" width="16.140625" customWidth="1"/>
    <col min="13577" max="13577" width="16.28515625" customWidth="1"/>
    <col min="13578" max="13578" width="15.7109375" customWidth="1"/>
    <col min="13579" max="13579" width="32" customWidth="1"/>
    <col min="13676" max="13676" width="11.42578125" customWidth="1"/>
    <col min="13766" max="13766" width="1.42578125" customWidth="1"/>
    <col min="13825" max="13825" width="1.28515625" customWidth="1"/>
    <col min="13826" max="13826" width="28.140625" customWidth="1"/>
    <col min="13827" max="13827" width="34.5703125" customWidth="1"/>
    <col min="13828" max="13828" width="16.28515625" customWidth="1"/>
    <col min="13829" max="13829" width="5.85546875" customWidth="1"/>
    <col min="13830" max="13830" width="47" customWidth="1"/>
    <col min="13831" max="13832" width="16.140625" customWidth="1"/>
    <col min="13833" max="13833" width="16.28515625" customWidth="1"/>
    <col min="13834" max="13834" width="15.7109375" customWidth="1"/>
    <col min="13835" max="13835" width="32" customWidth="1"/>
    <col min="13932" max="13932" width="11.42578125" customWidth="1"/>
    <col min="14022" max="14022" width="1.42578125" customWidth="1"/>
    <col min="14081" max="14081" width="1.28515625" customWidth="1"/>
    <col min="14082" max="14082" width="28.140625" customWidth="1"/>
    <col min="14083" max="14083" width="34.5703125" customWidth="1"/>
    <col min="14084" max="14084" width="16.28515625" customWidth="1"/>
    <col min="14085" max="14085" width="5.85546875" customWidth="1"/>
    <col min="14086" max="14086" width="47" customWidth="1"/>
    <col min="14087" max="14088" width="16.140625" customWidth="1"/>
    <col min="14089" max="14089" width="16.28515625" customWidth="1"/>
    <col min="14090" max="14090" width="15.7109375" customWidth="1"/>
    <col min="14091" max="14091" width="32" customWidth="1"/>
    <col min="14188" max="14188" width="11.42578125" customWidth="1"/>
    <col min="14278" max="14278" width="1.42578125" customWidth="1"/>
    <col min="14337" max="14337" width="1.28515625" customWidth="1"/>
    <col min="14338" max="14338" width="28.140625" customWidth="1"/>
    <col min="14339" max="14339" width="34.5703125" customWidth="1"/>
    <col min="14340" max="14340" width="16.28515625" customWidth="1"/>
    <col min="14341" max="14341" width="5.85546875" customWidth="1"/>
    <col min="14342" max="14342" width="47" customWidth="1"/>
    <col min="14343" max="14344" width="16.140625" customWidth="1"/>
    <col min="14345" max="14345" width="16.28515625" customWidth="1"/>
    <col min="14346" max="14346" width="15.7109375" customWidth="1"/>
    <col min="14347" max="14347" width="32" customWidth="1"/>
    <col min="14444" max="14444" width="11.42578125" customWidth="1"/>
    <col min="14534" max="14534" width="1.42578125" customWidth="1"/>
    <col min="14593" max="14593" width="1.28515625" customWidth="1"/>
    <col min="14594" max="14594" width="28.140625" customWidth="1"/>
    <col min="14595" max="14595" width="34.5703125" customWidth="1"/>
    <col min="14596" max="14596" width="16.28515625" customWidth="1"/>
    <col min="14597" max="14597" width="5.85546875" customWidth="1"/>
    <col min="14598" max="14598" width="47" customWidth="1"/>
    <col min="14599" max="14600" width="16.140625" customWidth="1"/>
    <col min="14601" max="14601" width="16.28515625" customWidth="1"/>
    <col min="14602" max="14602" width="15.7109375" customWidth="1"/>
    <col min="14603" max="14603" width="32" customWidth="1"/>
    <col min="14700" max="14700" width="11.42578125" customWidth="1"/>
    <col min="14790" max="14790" width="1.42578125" customWidth="1"/>
    <col min="14849" max="14849" width="1.28515625" customWidth="1"/>
    <col min="14850" max="14850" width="28.140625" customWidth="1"/>
    <col min="14851" max="14851" width="34.5703125" customWidth="1"/>
    <col min="14852" max="14852" width="16.28515625" customWidth="1"/>
    <col min="14853" max="14853" width="5.85546875" customWidth="1"/>
    <col min="14854" max="14854" width="47" customWidth="1"/>
    <col min="14855" max="14856" width="16.140625" customWidth="1"/>
    <col min="14857" max="14857" width="16.28515625" customWidth="1"/>
    <col min="14858" max="14858" width="15.7109375" customWidth="1"/>
    <col min="14859" max="14859" width="32" customWidth="1"/>
    <col min="14956" max="14956" width="11.42578125" customWidth="1"/>
    <col min="15046" max="15046" width="1.42578125" customWidth="1"/>
    <col min="15105" max="15105" width="1.28515625" customWidth="1"/>
    <col min="15106" max="15106" width="28.140625" customWidth="1"/>
    <col min="15107" max="15107" width="34.5703125" customWidth="1"/>
    <col min="15108" max="15108" width="16.28515625" customWidth="1"/>
    <col min="15109" max="15109" width="5.85546875" customWidth="1"/>
    <col min="15110" max="15110" width="47" customWidth="1"/>
    <col min="15111" max="15112" width="16.140625" customWidth="1"/>
    <col min="15113" max="15113" width="16.28515625" customWidth="1"/>
    <col min="15114" max="15114" width="15.7109375" customWidth="1"/>
    <col min="15115" max="15115" width="32" customWidth="1"/>
    <col min="15212" max="15212" width="11.42578125" customWidth="1"/>
    <col min="15302" max="15302" width="1.42578125" customWidth="1"/>
    <col min="15361" max="15361" width="1.28515625" customWidth="1"/>
    <col min="15362" max="15362" width="28.140625" customWidth="1"/>
    <col min="15363" max="15363" width="34.5703125" customWidth="1"/>
    <col min="15364" max="15364" width="16.28515625" customWidth="1"/>
    <col min="15365" max="15365" width="5.85546875" customWidth="1"/>
    <col min="15366" max="15366" width="47" customWidth="1"/>
    <col min="15367" max="15368" width="16.140625" customWidth="1"/>
    <col min="15369" max="15369" width="16.28515625" customWidth="1"/>
    <col min="15370" max="15370" width="15.7109375" customWidth="1"/>
    <col min="15371" max="15371" width="32" customWidth="1"/>
    <col min="15468" max="15468" width="11.42578125" customWidth="1"/>
    <col min="15558" max="15558" width="1.42578125" customWidth="1"/>
    <col min="15617" max="15617" width="1.28515625" customWidth="1"/>
    <col min="15618" max="15618" width="28.140625" customWidth="1"/>
    <col min="15619" max="15619" width="34.5703125" customWidth="1"/>
    <col min="15620" max="15620" width="16.28515625" customWidth="1"/>
    <col min="15621" max="15621" width="5.85546875" customWidth="1"/>
    <col min="15622" max="15622" width="47" customWidth="1"/>
    <col min="15623" max="15624" width="16.140625" customWidth="1"/>
    <col min="15625" max="15625" width="16.28515625" customWidth="1"/>
    <col min="15626" max="15626" width="15.7109375" customWidth="1"/>
    <col min="15627" max="15627" width="32" customWidth="1"/>
    <col min="15724" max="15724" width="11.42578125" customWidth="1"/>
    <col min="15814" max="15814" width="1.42578125" customWidth="1"/>
    <col min="15873" max="15873" width="1.28515625" customWidth="1"/>
    <col min="15874" max="15874" width="28.140625" customWidth="1"/>
    <col min="15875" max="15875" width="34.5703125" customWidth="1"/>
    <col min="15876" max="15876" width="16.28515625" customWidth="1"/>
    <col min="15877" max="15877" width="5.85546875" customWidth="1"/>
    <col min="15878" max="15878" width="47" customWidth="1"/>
    <col min="15879" max="15880" width="16.140625" customWidth="1"/>
    <col min="15881" max="15881" width="16.28515625" customWidth="1"/>
    <col min="15882" max="15882" width="15.7109375" customWidth="1"/>
    <col min="15883" max="15883" width="32" customWidth="1"/>
    <col min="15980" max="15980" width="11.42578125" customWidth="1"/>
    <col min="16070" max="16070" width="1.42578125" customWidth="1"/>
    <col min="16129" max="16129" width="1.28515625" customWidth="1"/>
    <col min="16130" max="16130" width="28.140625" customWidth="1"/>
    <col min="16131" max="16131" width="34.5703125" customWidth="1"/>
    <col min="16132" max="16132" width="16.28515625" customWidth="1"/>
    <col min="16133" max="16133" width="5.85546875" customWidth="1"/>
    <col min="16134" max="16134" width="47" customWidth="1"/>
    <col min="16135" max="16136" width="16.140625" customWidth="1"/>
    <col min="16137" max="16137" width="16.28515625" customWidth="1"/>
    <col min="16138" max="16138" width="15.7109375" customWidth="1"/>
    <col min="16139" max="16139" width="32" customWidth="1"/>
    <col min="16236" max="16236" width="11.42578125" customWidth="1"/>
    <col min="16326" max="16326" width="1.42578125" customWidth="1"/>
  </cols>
  <sheetData>
    <row r="1" spans="2:11" ht="15.75" thickBot="1" x14ac:dyDescent="0.3"/>
    <row r="2" spans="2:11" ht="23.25" customHeight="1" thickBot="1" x14ac:dyDescent="0.3">
      <c r="B2" s="374"/>
      <c r="C2" s="377" t="s">
        <v>105</v>
      </c>
      <c r="D2" s="378"/>
      <c r="E2" s="378"/>
      <c r="F2" s="378"/>
      <c r="G2" s="378"/>
      <c r="H2" s="378"/>
      <c r="I2" s="378"/>
      <c r="J2" s="379"/>
    </row>
    <row r="3" spans="2:11" ht="18" customHeight="1" thickBot="1" x14ac:dyDescent="0.3">
      <c r="B3" s="375"/>
      <c r="C3" s="380" t="s">
        <v>18</v>
      </c>
      <c r="D3" s="381"/>
      <c r="E3" s="381"/>
      <c r="F3" s="381"/>
      <c r="G3" s="381"/>
      <c r="H3" s="381"/>
      <c r="I3" s="381"/>
      <c r="J3" s="382"/>
    </row>
    <row r="4" spans="2:11" ht="18" customHeight="1" thickBot="1" x14ac:dyDescent="0.3">
      <c r="B4" s="375"/>
      <c r="C4" s="380" t="s">
        <v>106</v>
      </c>
      <c r="D4" s="381"/>
      <c r="E4" s="381"/>
      <c r="F4" s="381"/>
      <c r="G4" s="381"/>
      <c r="H4" s="381"/>
      <c r="I4" s="381"/>
      <c r="J4" s="382"/>
    </row>
    <row r="5" spans="2:11" ht="18" customHeight="1" thickBot="1" x14ac:dyDescent="0.3">
      <c r="B5" s="376"/>
      <c r="C5" s="380" t="s">
        <v>107</v>
      </c>
      <c r="D5" s="381"/>
      <c r="E5" s="381"/>
      <c r="F5" s="381"/>
      <c r="G5" s="381"/>
      <c r="H5" s="383" t="s">
        <v>103</v>
      </c>
      <c r="I5" s="384"/>
      <c r="J5" s="385"/>
    </row>
    <row r="6" spans="2:11" ht="18" customHeight="1" thickBot="1" x14ac:dyDescent="0.3">
      <c r="B6" s="54"/>
      <c r="C6" s="55"/>
      <c r="D6" s="55"/>
      <c r="E6" s="55"/>
      <c r="F6" s="55"/>
      <c r="G6" s="55"/>
      <c r="H6" s="55"/>
      <c r="I6" s="55"/>
      <c r="J6" s="56"/>
    </row>
    <row r="7" spans="2:11" ht="51.75" customHeight="1" thickBot="1" x14ac:dyDescent="0.3">
      <c r="B7" s="57" t="s">
        <v>108</v>
      </c>
      <c r="C7" s="368" t="str">
        <f>+ACT_1!C7</f>
        <v>POA GESTIÓN SIN INVERSIÓN DIRECCIÓN DE GESTIÓN DE COBRO</v>
      </c>
      <c r="D7" s="369"/>
      <c r="E7" s="370"/>
      <c r="F7" s="58"/>
      <c r="G7" s="55"/>
      <c r="H7" s="55"/>
      <c r="I7" s="55"/>
      <c r="J7" s="56"/>
    </row>
    <row r="8" spans="2:11" ht="32.25" customHeight="1" thickBot="1" x14ac:dyDescent="0.3">
      <c r="B8" s="59" t="s">
        <v>109</v>
      </c>
      <c r="C8" s="368" t="s">
        <v>127</v>
      </c>
      <c r="D8" s="369"/>
      <c r="E8" s="370"/>
      <c r="F8" s="58"/>
      <c r="G8" s="55"/>
      <c r="H8" s="55"/>
      <c r="I8" s="55"/>
      <c r="J8" s="56"/>
    </row>
    <row r="9" spans="2:11" ht="32.25" customHeight="1" thickBot="1" x14ac:dyDescent="0.3">
      <c r="B9" s="59" t="s">
        <v>110</v>
      </c>
      <c r="C9" s="368" t="s">
        <v>385</v>
      </c>
      <c r="D9" s="369"/>
      <c r="E9" s="370"/>
      <c r="F9" s="60"/>
      <c r="G9" s="55"/>
      <c r="H9" s="55"/>
      <c r="I9" s="55"/>
      <c r="J9" s="56"/>
    </row>
    <row r="10" spans="2:11" ht="33.75" customHeight="1" thickBot="1" x14ac:dyDescent="0.3">
      <c r="B10" s="59" t="s">
        <v>111</v>
      </c>
      <c r="C10" s="368" t="s">
        <v>392</v>
      </c>
      <c r="D10" s="369"/>
      <c r="E10" s="370"/>
      <c r="F10" s="58"/>
      <c r="G10" s="55"/>
      <c r="H10" s="55"/>
      <c r="I10" s="55"/>
      <c r="J10" s="56"/>
    </row>
    <row r="11" spans="2:11" ht="51.75" customHeight="1" thickBot="1" x14ac:dyDescent="0.3">
      <c r="B11" s="59" t="s">
        <v>112</v>
      </c>
      <c r="C11" s="368" t="str">
        <f>'2_MIPG'!F9</f>
        <v>Cumplir el 100% de las actividades propuestas en el Modelo Integrado de Planeación y Gestión - MIPG por la Dirección de Gestión de cobro</v>
      </c>
      <c r="D11" s="369"/>
      <c r="E11" s="370"/>
      <c r="F11" s="58"/>
      <c r="G11" s="55"/>
      <c r="H11" s="55"/>
      <c r="I11" s="55"/>
      <c r="J11" s="56"/>
    </row>
    <row r="13" spans="2:11" ht="26.25" customHeight="1" x14ac:dyDescent="0.25">
      <c r="B13" s="404" t="s">
        <v>179</v>
      </c>
      <c r="C13" s="405"/>
      <c r="D13" s="405"/>
      <c r="E13" s="405"/>
      <c r="F13" s="405"/>
      <c r="G13" s="405"/>
      <c r="H13" s="406"/>
      <c r="I13" s="402" t="s">
        <v>113</v>
      </c>
      <c r="J13" s="403"/>
      <c r="K13" s="403"/>
    </row>
    <row r="14" spans="2:11" s="63" customFormat="1" ht="56.25" customHeight="1" x14ac:dyDescent="0.25">
      <c r="B14" s="61" t="s">
        <v>114</v>
      </c>
      <c r="C14" s="61" t="s">
        <v>115</v>
      </c>
      <c r="D14" s="61" t="s">
        <v>116</v>
      </c>
      <c r="E14" s="61" t="s">
        <v>117</v>
      </c>
      <c r="F14" s="61" t="s">
        <v>118</v>
      </c>
      <c r="G14" s="61" t="s">
        <v>119</v>
      </c>
      <c r="H14" s="61" t="s">
        <v>120</v>
      </c>
      <c r="I14" s="62" t="s">
        <v>121</v>
      </c>
      <c r="J14" s="62" t="s">
        <v>122</v>
      </c>
      <c r="K14" s="62" t="s">
        <v>123</v>
      </c>
    </row>
    <row r="15" spans="2:11" ht="43.5" customHeight="1" x14ac:dyDescent="0.25">
      <c r="B15" s="360">
        <v>1</v>
      </c>
      <c r="C15" s="407" t="s">
        <v>158</v>
      </c>
      <c r="D15" s="364">
        <v>1</v>
      </c>
      <c r="E15" s="208">
        <v>1</v>
      </c>
      <c r="F15" s="265" t="s">
        <v>159</v>
      </c>
      <c r="G15" s="215">
        <v>0.5</v>
      </c>
      <c r="H15" s="216">
        <v>43830</v>
      </c>
      <c r="I15" s="204"/>
      <c r="J15" s="205"/>
      <c r="K15" s="205"/>
    </row>
    <row r="16" spans="2:11" ht="81.75" customHeight="1" x14ac:dyDescent="0.25">
      <c r="B16" s="361"/>
      <c r="C16" s="408"/>
      <c r="D16" s="365"/>
      <c r="E16" s="208">
        <v>2</v>
      </c>
      <c r="F16" s="265" t="s">
        <v>160</v>
      </c>
      <c r="G16" s="215">
        <v>0.5</v>
      </c>
      <c r="H16" s="216">
        <v>43830</v>
      </c>
      <c r="I16" s="206"/>
      <c r="J16" s="86"/>
      <c r="K16" s="86"/>
    </row>
    <row r="17" spans="2:11" s="66" customFormat="1" ht="21.75" customHeight="1" x14ac:dyDescent="0.25">
      <c r="B17" s="409" t="s">
        <v>124</v>
      </c>
      <c r="C17" s="410"/>
      <c r="D17" s="64">
        <f>SUM(D15:D16)</f>
        <v>1</v>
      </c>
      <c r="E17" s="400" t="s">
        <v>125</v>
      </c>
      <c r="F17" s="401"/>
      <c r="G17" s="64">
        <f>SUM(G15:G16)</f>
        <v>1</v>
      </c>
      <c r="H17" s="64"/>
      <c r="I17" s="65"/>
      <c r="J17" s="65"/>
      <c r="K17" s="65"/>
    </row>
  </sheetData>
  <sheetProtection selectLockedCells="1" selectUnlockedCells="1"/>
  <mergeCells count="18">
    <mergeCell ref="E17:F17"/>
    <mergeCell ref="I13:K13"/>
    <mergeCell ref="B13:H13"/>
    <mergeCell ref="B15:B16"/>
    <mergeCell ref="C15:C16"/>
    <mergeCell ref="D15:D16"/>
    <mergeCell ref="B17:C17"/>
    <mergeCell ref="C7:E7"/>
    <mergeCell ref="C8:E8"/>
    <mergeCell ref="C9:E9"/>
    <mergeCell ref="C10:E10"/>
    <mergeCell ref="C11:E11"/>
    <mergeCell ref="B2:B5"/>
    <mergeCell ref="C2:J2"/>
    <mergeCell ref="C3:J3"/>
    <mergeCell ref="C4:J4"/>
    <mergeCell ref="C5:G5"/>
    <mergeCell ref="H5:J5"/>
  </mergeCells>
  <pageMargins left="1" right="1" top="1" bottom="1" header="0.5" footer="0.5"/>
  <pageSetup scale="4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67"/>
  <sheetViews>
    <sheetView topLeftCell="A28" zoomScale="80" zoomScaleNormal="80" zoomScaleSheetLayoutView="100" zoomScalePageLayoutView="70" workbookViewId="0">
      <selection activeCell="J22" sqref="J22"/>
    </sheetView>
  </sheetViews>
  <sheetFormatPr baseColWidth="10" defaultRowHeight="12.75" x14ac:dyDescent="0.2"/>
  <cols>
    <col min="1" max="1" width="1" style="1" customWidth="1"/>
    <col min="2" max="2" width="25.42578125" style="2" customWidth="1"/>
    <col min="3" max="3" width="14.5703125" style="1" customWidth="1"/>
    <col min="4" max="4" width="20.140625" style="1" customWidth="1"/>
    <col min="5" max="5" width="16.42578125" style="1" customWidth="1"/>
    <col min="6" max="6" width="25" style="1" customWidth="1"/>
    <col min="7" max="7" width="22" style="3" customWidth="1"/>
    <col min="8" max="8" width="20.5703125" style="1" customWidth="1"/>
    <col min="9" max="9" width="22.42578125" style="1" customWidth="1"/>
    <col min="10" max="11" width="22.42578125" style="20" customWidth="1"/>
    <col min="12" max="21" width="11.42578125" style="44"/>
    <col min="22" max="24" width="11.42578125" style="45"/>
    <col min="25" max="16384" width="11.42578125" style="1"/>
  </cols>
  <sheetData>
    <row r="1" spans="2:24" ht="6" customHeight="1" x14ac:dyDescent="0.25">
      <c r="B1" s="92"/>
      <c r="C1" s="93"/>
      <c r="D1" s="93"/>
      <c r="E1" s="93"/>
      <c r="F1" s="93"/>
      <c r="G1" s="94"/>
      <c r="H1" s="93"/>
      <c r="I1" s="93"/>
    </row>
    <row r="2" spans="2:24" ht="33.75" customHeight="1" x14ac:dyDescent="0.2">
      <c r="B2" s="428"/>
      <c r="C2" s="386" t="s">
        <v>104</v>
      </c>
      <c r="D2" s="386"/>
      <c r="E2" s="386"/>
      <c r="F2" s="386"/>
      <c r="G2" s="386"/>
      <c r="H2" s="386"/>
      <c r="I2" s="386"/>
      <c r="J2" s="12"/>
      <c r="K2" s="44"/>
      <c r="L2" s="46" t="s">
        <v>35</v>
      </c>
      <c r="U2" s="45"/>
      <c r="X2" s="1"/>
    </row>
    <row r="3" spans="2:24" ht="25.5" customHeight="1" x14ac:dyDescent="0.2">
      <c r="B3" s="428"/>
      <c r="C3" s="323" t="s">
        <v>18</v>
      </c>
      <c r="D3" s="323"/>
      <c r="E3" s="323"/>
      <c r="F3" s="323"/>
      <c r="G3" s="323"/>
      <c r="H3" s="323"/>
      <c r="I3" s="323"/>
      <c r="J3" s="12"/>
      <c r="K3" s="44"/>
      <c r="L3" s="46" t="s">
        <v>30</v>
      </c>
      <c r="U3" s="45"/>
      <c r="X3" s="1"/>
    </row>
    <row r="4" spans="2:24" ht="25.5" customHeight="1" x14ac:dyDescent="0.2">
      <c r="B4" s="428"/>
      <c r="C4" s="323" t="s">
        <v>0</v>
      </c>
      <c r="D4" s="323"/>
      <c r="E4" s="323"/>
      <c r="F4" s="323"/>
      <c r="G4" s="323"/>
      <c r="H4" s="323"/>
      <c r="I4" s="323"/>
      <c r="J4" s="12"/>
      <c r="K4" s="44"/>
      <c r="L4" s="46" t="s">
        <v>36</v>
      </c>
      <c r="U4" s="45"/>
      <c r="X4" s="1"/>
    </row>
    <row r="5" spans="2:24" ht="25.5" customHeight="1" x14ac:dyDescent="0.2">
      <c r="B5" s="428"/>
      <c r="C5" s="323" t="s">
        <v>38</v>
      </c>
      <c r="D5" s="323"/>
      <c r="E5" s="323"/>
      <c r="F5" s="323"/>
      <c r="G5" s="325" t="s">
        <v>103</v>
      </c>
      <c r="H5" s="325"/>
      <c r="I5" s="325"/>
      <c r="J5" s="12"/>
      <c r="K5" s="44"/>
      <c r="L5" s="46" t="s">
        <v>31</v>
      </c>
      <c r="U5" s="45"/>
      <c r="X5" s="1"/>
    </row>
    <row r="6" spans="2:24" ht="23.25" customHeight="1" x14ac:dyDescent="0.2">
      <c r="B6" s="349" t="s">
        <v>1</v>
      </c>
      <c r="C6" s="349"/>
      <c r="D6" s="349"/>
      <c r="E6" s="349"/>
      <c r="F6" s="349"/>
      <c r="G6" s="349"/>
      <c r="H6" s="349"/>
      <c r="I6" s="349"/>
      <c r="J6" s="21"/>
      <c r="K6" s="21"/>
    </row>
    <row r="7" spans="2:24" ht="24" customHeight="1" x14ac:dyDescent="0.2">
      <c r="B7" s="329" t="s">
        <v>37</v>
      </c>
      <c r="C7" s="329"/>
      <c r="D7" s="329"/>
      <c r="E7" s="329"/>
      <c r="F7" s="329"/>
      <c r="G7" s="329"/>
      <c r="H7" s="329"/>
      <c r="I7" s="329"/>
      <c r="J7" s="13"/>
      <c r="K7" s="13"/>
    </row>
    <row r="8" spans="2:24" ht="24" customHeight="1" x14ac:dyDescent="0.2">
      <c r="B8" s="351" t="s">
        <v>19</v>
      </c>
      <c r="C8" s="351"/>
      <c r="D8" s="351"/>
      <c r="E8" s="351"/>
      <c r="F8" s="351"/>
      <c r="G8" s="351"/>
      <c r="H8" s="351"/>
      <c r="I8" s="351"/>
      <c r="J8" s="67"/>
      <c r="K8" s="67"/>
      <c r="N8" s="51" t="s">
        <v>57</v>
      </c>
    </row>
    <row r="9" spans="2:24" ht="30.75" customHeight="1" x14ac:dyDescent="0.2">
      <c r="B9" s="95" t="s">
        <v>101</v>
      </c>
      <c r="C9" s="202">
        <v>3</v>
      </c>
      <c r="D9" s="427" t="s">
        <v>102</v>
      </c>
      <c r="E9" s="427"/>
      <c r="F9" s="314" t="s">
        <v>389</v>
      </c>
      <c r="G9" s="314"/>
      <c r="H9" s="314"/>
      <c r="I9" s="314"/>
      <c r="J9" s="22"/>
      <c r="K9" s="22"/>
      <c r="M9" s="46" t="s">
        <v>22</v>
      </c>
      <c r="N9" s="51" t="s">
        <v>58</v>
      </c>
    </row>
    <row r="10" spans="2:24" ht="30.75" customHeight="1" x14ac:dyDescent="0.2">
      <c r="B10" s="95" t="s">
        <v>41</v>
      </c>
      <c r="C10" s="202" t="s">
        <v>89</v>
      </c>
      <c r="D10" s="427" t="s">
        <v>40</v>
      </c>
      <c r="E10" s="427"/>
      <c r="F10" s="355" t="s">
        <v>393</v>
      </c>
      <c r="G10" s="355"/>
      <c r="H10" s="38" t="s">
        <v>46</v>
      </c>
      <c r="I10" s="202" t="s">
        <v>89</v>
      </c>
      <c r="J10" s="15"/>
      <c r="K10" s="15"/>
      <c r="M10" s="46" t="s">
        <v>23</v>
      </c>
      <c r="N10" s="51" t="s">
        <v>59</v>
      </c>
    </row>
    <row r="11" spans="2:24" ht="30.75" customHeight="1" x14ac:dyDescent="0.2">
      <c r="B11" s="95" t="s">
        <v>47</v>
      </c>
      <c r="C11" s="350" t="s">
        <v>128</v>
      </c>
      <c r="D11" s="350"/>
      <c r="E11" s="350"/>
      <c r="F11" s="350"/>
      <c r="G11" s="38" t="s">
        <v>48</v>
      </c>
      <c r="H11" s="354" t="s">
        <v>128</v>
      </c>
      <c r="I11" s="354"/>
      <c r="J11" s="23"/>
      <c r="K11" s="23"/>
      <c r="M11" s="46" t="s">
        <v>24</v>
      </c>
      <c r="N11" s="51" t="s">
        <v>60</v>
      </c>
    </row>
    <row r="12" spans="2:24" ht="30.75" customHeight="1" x14ac:dyDescent="0.2">
      <c r="B12" s="95" t="s">
        <v>49</v>
      </c>
      <c r="C12" s="352" t="s">
        <v>22</v>
      </c>
      <c r="D12" s="352"/>
      <c r="E12" s="352"/>
      <c r="F12" s="352"/>
      <c r="G12" s="38" t="s">
        <v>50</v>
      </c>
      <c r="H12" s="353" t="s">
        <v>129</v>
      </c>
      <c r="I12" s="353"/>
      <c r="J12" s="24"/>
      <c r="K12" s="24"/>
      <c r="M12" s="47" t="s">
        <v>25</v>
      </c>
    </row>
    <row r="13" spans="2:24" ht="30.75" customHeight="1" x14ac:dyDescent="0.2">
      <c r="B13" s="95" t="s">
        <v>51</v>
      </c>
      <c r="C13" s="321" t="s">
        <v>96</v>
      </c>
      <c r="D13" s="321"/>
      <c r="E13" s="321"/>
      <c r="F13" s="321"/>
      <c r="G13" s="321"/>
      <c r="H13" s="321"/>
      <c r="I13" s="321"/>
      <c r="J13" s="14"/>
      <c r="K13" s="14"/>
      <c r="M13" s="47"/>
    </row>
    <row r="14" spans="2:24" ht="30.75" customHeight="1" x14ac:dyDescent="0.2">
      <c r="B14" s="95" t="s">
        <v>52</v>
      </c>
      <c r="C14" s="319" t="s">
        <v>128</v>
      </c>
      <c r="D14" s="319"/>
      <c r="E14" s="319"/>
      <c r="F14" s="319"/>
      <c r="G14" s="319"/>
      <c r="H14" s="319"/>
      <c r="I14" s="319"/>
      <c r="J14" s="15"/>
      <c r="K14" s="15"/>
      <c r="M14" s="47"/>
      <c r="N14" s="51" t="s">
        <v>88</v>
      </c>
    </row>
    <row r="15" spans="2:24" ht="30.75" customHeight="1" x14ac:dyDescent="0.2">
      <c r="B15" s="95" t="s">
        <v>53</v>
      </c>
      <c r="C15" s="317" t="s">
        <v>180</v>
      </c>
      <c r="D15" s="317"/>
      <c r="E15" s="317"/>
      <c r="F15" s="317"/>
      <c r="G15" s="38" t="s">
        <v>54</v>
      </c>
      <c r="H15" s="318" t="s">
        <v>32</v>
      </c>
      <c r="I15" s="318"/>
      <c r="J15" s="15"/>
      <c r="K15" s="15"/>
      <c r="M15" s="47" t="s">
        <v>26</v>
      </c>
      <c r="N15" s="51" t="s">
        <v>89</v>
      </c>
    </row>
    <row r="16" spans="2:24" ht="42" customHeight="1" x14ac:dyDescent="0.2">
      <c r="B16" s="95" t="s">
        <v>55</v>
      </c>
      <c r="C16" s="320" t="s">
        <v>152</v>
      </c>
      <c r="D16" s="320"/>
      <c r="E16" s="320"/>
      <c r="F16" s="320"/>
      <c r="G16" s="38" t="s">
        <v>56</v>
      </c>
      <c r="H16" s="318" t="s">
        <v>57</v>
      </c>
      <c r="I16" s="318"/>
      <c r="J16" s="15"/>
      <c r="K16" s="15"/>
      <c r="M16" s="47" t="s">
        <v>27</v>
      </c>
    </row>
    <row r="17" spans="2:14" ht="52.5" customHeight="1" x14ac:dyDescent="0.2">
      <c r="B17" s="95" t="s">
        <v>61</v>
      </c>
      <c r="C17" s="314" t="s">
        <v>395</v>
      </c>
      <c r="D17" s="314"/>
      <c r="E17" s="314"/>
      <c r="F17" s="314"/>
      <c r="G17" s="314"/>
      <c r="H17" s="314"/>
      <c r="I17" s="314"/>
      <c r="J17" s="14"/>
      <c r="K17" s="14"/>
      <c r="M17" s="47" t="s">
        <v>28</v>
      </c>
      <c r="N17" s="51" t="s">
        <v>90</v>
      </c>
    </row>
    <row r="18" spans="2:14" ht="30.75" customHeight="1" x14ac:dyDescent="0.2">
      <c r="B18" s="95" t="s">
        <v>62</v>
      </c>
      <c r="C18" s="314" t="s">
        <v>161</v>
      </c>
      <c r="D18" s="314"/>
      <c r="E18" s="314"/>
      <c r="F18" s="314"/>
      <c r="G18" s="314"/>
      <c r="H18" s="314"/>
      <c r="I18" s="314"/>
      <c r="J18" s="17"/>
      <c r="K18" s="17"/>
      <c r="M18" s="47" t="s">
        <v>29</v>
      </c>
      <c r="N18" s="51" t="s">
        <v>91</v>
      </c>
    </row>
    <row r="19" spans="2:14" ht="30.75" customHeight="1" x14ac:dyDescent="0.2">
      <c r="B19" s="95" t="s">
        <v>63</v>
      </c>
      <c r="C19" s="321" t="s">
        <v>162</v>
      </c>
      <c r="D19" s="321"/>
      <c r="E19" s="321"/>
      <c r="F19" s="321"/>
      <c r="G19" s="321"/>
      <c r="H19" s="321"/>
      <c r="I19" s="321"/>
      <c r="J19" s="16"/>
      <c r="K19" s="16"/>
      <c r="M19" s="47"/>
      <c r="N19" s="51" t="s">
        <v>92</v>
      </c>
    </row>
    <row r="20" spans="2:14" ht="30.75" customHeight="1" x14ac:dyDescent="0.2">
      <c r="B20" s="95" t="s">
        <v>64</v>
      </c>
      <c r="C20" s="337" t="s">
        <v>133</v>
      </c>
      <c r="D20" s="337"/>
      <c r="E20" s="337"/>
      <c r="F20" s="337"/>
      <c r="G20" s="337"/>
      <c r="H20" s="337"/>
      <c r="I20" s="337"/>
      <c r="J20" s="25"/>
      <c r="K20" s="25"/>
      <c r="M20" s="47" t="s">
        <v>32</v>
      </c>
      <c r="N20" s="51" t="s">
        <v>93</v>
      </c>
    </row>
    <row r="21" spans="2:14" ht="27.75" customHeight="1" x14ac:dyDescent="0.2">
      <c r="B21" s="426" t="s">
        <v>65</v>
      </c>
      <c r="C21" s="347" t="s">
        <v>42</v>
      </c>
      <c r="D21" s="347"/>
      <c r="E21" s="347"/>
      <c r="F21" s="348" t="s">
        <v>43</v>
      </c>
      <c r="G21" s="348"/>
      <c r="H21" s="348"/>
      <c r="I21" s="348"/>
      <c r="J21" s="26"/>
      <c r="K21" s="26"/>
      <c r="M21" s="47" t="s">
        <v>33</v>
      </c>
      <c r="N21" s="51" t="s">
        <v>94</v>
      </c>
    </row>
    <row r="22" spans="2:14" ht="27" customHeight="1" x14ac:dyDescent="0.2">
      <c r="B22" s="426"/>
      <c r="C22" s="321" t="s">
        <v>163</v>
      </c>
      <c r="D22" s="321"/>
      <c r="E22" s="321"/>
      <c r="F22" s="321" t="s">
        <v>164</v>
      </c>
      <c r="G22" s="321"/>
      <c r="H22" s="321"/>
      <c r="I22" s="321"/>
      <c r="J22" s="16"/>
      <c r="K22" s="16"/>
      <c r="M22" s="47" t="s">
        <v>34</v>
      </c>
      <c r="N22" s="51" t="s">
        <v>95</v>
      </c>
    </row>
    <row r="23" spans="2:14" ht="39.75" customHeight="1" x14ac:dyDescent="0.2">
      <c r="B23" s="95" t="s">
        <v>66</v>
      </c>
      <c r="C23" s="318" t="s">
        <v>165</v>
      </c>
      <c r="D23" s="318"/>
      <c r="E23" s="318"/>
      <c r="F23" s="318" t="s">
        <v>165</v>
      </c>
      <c r="G23" s="318"/>
      <c r="H23" s="318"/>
      <c r="I23" s="318"/>
      <c r="J23" s="15"/>
      <c r="K23" s="15"/>
      <c r="M23" s="47"/>
      <c r="N23" s="51" t="s">
        <v>96</v>
      </c>
    </row>
    <row r="24" spans="2:14" ht="44.25" customHeight="1" x14ac:dyDescent="0.2">
      <c r="B24" s="95" t="s">
        <v>67</v>
      </c>
      <c r="C24" s="321" t="s">
        <v>167</v>
      </c>
      <c r="D24" s="321"/>
      <c r="E24" s="321"/>
      <c r="F24" s="321" t="s">
        <v>166</v>
      </c>
      <c r="G24" s="321"/>
      <c r="H24" s="321"/>
      <c r="I24" s="321"/>
      <c r="J24" s="17"/>
      <c r="K24" s="17"/>
      <c r="M24" s="48"/>
      <c r="N24" s="51" t="s">
        <v>97</v>
      </c>
    </row>
    <row r="25" spans="2:14" ht="29.25" customHeight="1" x14ac:dyDescent="0.2">
      <c r="B25" s="95" t="s">
        <v>68</v>
      </c>
      <c r="C25" s="423">
        <v>43466</v>
      </c>
      <c r="D25" s="321"/>
      <c r="E25" s="321"/>
      <c r="F25" s="38" t="s">
        <v>99</v>
      </c>
      <c r="G25" s="393" t="s">
        <v>128</v>
      </c>
      <c r="H25" s="393"/>
      <c r="I25" s="393"/>
      <c r="J25" s="18"/>
      <c r="K25" s="18"/>
      <c r="M25" s="48"/>
    </row>
    <row r="26" spans="2:14" ht="27" customHeight="1" x14ac:dyDescent="0.2">
      <c r="B26" s="95" t="s">
        <v>98</v>
      </c>
      <c r="C26" s="423">
        <v>43830</v>
      </c>
      <c r="D26" s="321"/>
      <c r="E26" s="321"/>
      <c r="F26" s="38" t="s">
        <v>69</v>
      </c>
      <c r="G26" s="424">
        <v>1</v>
      </c>
      <c r="H26" s="425"/>
      <c r="I26" s="425"/>
      <c r="J26" s="27"/>
      <c r="K26" s="27"/>
      <c r="M26" s="48"/>
    </row>
    <row r="27" spans="2:14" ht="47.25" customHeight="1" x14ac:dyDescent="0.2">
      <c r="B27" s="95" t="s">
        <v>100</v>
      </c>
      <c r="C27" s="355" t="s">
        <v>28</v>
      </c>
      <c r="D27" s="355"/>
      <c r="E27" s="355"/>
      <c r="F27" s="223" t="s">
        <v>70</v>
      </c>
      <c r="G27" s="394" t="s">
        <v>128</v>
      </c>
      <c r="H27" s="394"/>
      <c r="I27" s="394"/>
      <c r="J27" s="26"/>
      <c r="K27" s="26"/>
      <c r="M27" s="48"/>
    </row>
    <row r="28" spans="2:14" ht="30" customHeight="1" x14ac:dyDescent="0.2">
      <c r="B28" s="351" t="s">
        <v>20</v>
      </c>
      <c r="C28" s="351"/>
      <c r="D28" s="351"/>
      <c r="E28" s="351"/>
      <c r="F28" s="351"/>
      <c r="G28" s="351"/>
      <c r="H28" s="351"/>
      <c r="I28" s="351"/>
      <c r="J28" s="67"/>
      <c r="K28" s="67"/>
      <c r="M28" s="48"/>
    </row>
    <row r="29" spans="2:14" ht="56.25" customHeight="1" x14ac:dyDescent="0.2">
      <c r="B29" s="237" t="s">
        <v>2</v>
      </c>
      <c r="C29" s="237" t="s">
        <v>71</v>
      </c>
      <c r="D29" s="237" t="s">
        <v>44</v>
      </c>
      <c r="E29" s="237" t="s">
        <v>72</v>
      </c>
      <c r="F29" s="237" t="s">
        <v>45</v>
      </c>
      <c r="G29" s="238" t="s">
        <v>13</v>
      </c>
      <c r="H29" s="238" t="s">
        <v>14</v>
      </c>
      <c r="I29" s="237" t="s">
        <v>15</v>
      </c>
      <c r="J29" s="16"/>
      <c r="K29" s="16"/>
      <c r="M29" s="48"/>
    </row>
    <row r="30" spans="2:14" ht="19.5" customHeight="1" x14ac:dyDescent="0.2">
      <c r="B30" s="239" t="s">
        <v>3</v>
      </c>
      <c r="C30" s="240">
        <v>0</v>
      </c>
      <c r="D30" s="241">
        <f>+C30</f>
        <v>0</v>
      </c>
      <c r="E30" s="240">
        <v>0</v>
      </c>
      <c r="F30" s="242">
        <f>+E30</f>
        <v>0</v>
      </c>
      <c r="G30" s="243" t="e">
        <f t="shared" ref="G30:H41" si="0">+C30/E30</f>
        <v>#DIV/0!</v>
      </c>
      <c r="H30" s="244" t="e">
        <f t="shared" si="0"/>
        <v>#DIV/0!</v>
      </c>
      <c r="I30" s="245">
        <v>0</v>
      </c>
      <c r="J30" s="28"/>
      <c r="K30" s="28"/>
      <c r="M30" s="48"/>
    </row>
    <row r="31" spans="2:14" ht="19.5" customHeight="1" x14ac:dyDescent="0.2">
      <c r="B31" s="239" t="s">
        <v>4</v>
      </c>
      <c r="C31" s="240">
        <v>1</v>
      </c>
      <c r="D31" s="241">
        <f t="shared" ref="D31:D39" si="1">+D30+C31</f>
        <v>1</v>
      </c>
      <c r="E31" s="240">
        <v>1</v>
      </c>
      <c r="F31" s="241">
        <f t="shared" ref="F31:F40" si="2">+F30+E31</f>
        <v>1</v>
      </c>
      <c r="G31" s="243">
        <f t="shared" si="0"/>
        <v>1</v>
      </c>
      <c r="H31" s="244">
        <f t="shared" si="0"/>
        <v>1</v>
      </c>
      <c r="I31" s="245">
        <f>+H31/$G$26</f>
        <v>1</v>
      </c>
      <c r="J31" s="28"/>
      <c r="K31" s="28"/>
      <c r="M31" s="48"/>
    </row>
    <row r="32" spans="2:14" ht="19.5" customHeight="1" x14ac:dyDescent="0.2">
      <c r="B32" s="239" t="s">
        <v>5</v>
      </c>
      <c r="C32" s="240">
        <v>0</v>
      </c>
      <c r="D32" s="241">
        <f t="shared" si="1"/>
        <v>1</v>
      </c>
      <c r="E32" s="240">
        <v>0</v>
      </c>
      <c r="F32" s="241">
        <f t="shared" si="2"/>
        <v>1</v>
      </c>
      <c r="G32" s="243" t="e">
        <f t="shared" si="0"/>
        <v>#DIV/0!</v>
      </c>
      <c r="H32" s="244">
        <f t="shared" si="0"/>
        <v>1</v>
      </c>
      <c r="I32" s="245">
        <f t="shared" ref="I32:I41" si="3">+H32/$G$26</f>
        <v>1</v>
      </c>
      <c r="J32" s="28"/>
      <c r="K32" s="28"/>
      <c r="M32" s="48"/>
    </row>
    <row r="33" spans="2:11" ht="19.5" customHeight="1" x14ac:dyDescent="0.2">
      <c r="B33" s="239" t="s">
        <v>6</v>
      </c>
      <c r="C33" s="240">
        <v>0</v>
      </c>
      <c r="D33" s="241">
        <f t="shared" si="1"/>
        <v>1</v>
      </c>
      <c r="E33" s="240">
        <v>0</v>
      </c>
      <c r="F33" s="241">
        <f t="shared" si="2"/>
        <v>1</v>
      </c>
      <c r="G33" s="243" t="e">
        <f t="shared" si="0"/>
        <v>#DIV/0!</v>
      </c>
      <c r="H33" s="244">
        <f t="shared" si="0"/>
        <v>1</v>
      </c>
      <c r="I33" s="245">
        <f t="shared" si="3"/>
        <v>1</v>
      </c>
      <c r="J33" s="28"/>
      <c r="K33" s="28"/>
    </row>
    <row r="34" spans="2:11" ht="19.5" customHeight="1" x14ac:dyDescent="0.2">
      <c r="B34" s="239" t="s">
        <v>7</v>
      </c>
      <c r="C34" s="240">
        <v>0</v>
      </c>
      <c r="D34" s="241">
        <f t="shared" si="1"/>
        <v>1</v>
      </c>
      <c r="E34" s="240">
        <v>0</v>
      </c>
      <c r="F34" s="241">
        <f t="shared" si="2"/>
        <v>1</v>
      </c>
      <c r="G34" s="243" t="e">
        <f>+C34/E34</f>
        <v>#DIV/0!</v>
      </c>
      <c r="H34" s="244">
        <f t="shared" si="0"/>
        <v>1</v>
      </c>
      <c r="I34" s="245">
        <f t="shared" si="3"/>
        <v>1</v>
      </c>
      <c r="J34" s="28"/>
      <c r="K34" s="28"/>
    </row>
    <row r="35" spans="2:11" ht="19.5" customHeight="1" x14ac:dyDescent="0.2">
      <c r="B35" s="239" t="s">
        <v>8</v>
      </c>
      <c r="C35" s="240">
        <v>0</v>
      </c>
      <c r="D35" s="241">
        <f t="shared" si="1"/>
        <v>1</v>
      </c>
      <c r="E35" s="240">
        <v>1</v>
      </c>
      <c r="F35" s="241">
        <f t="shared" si="2"/>
        <v>2</v>
      </c>
      <c r="G35" s="243">
        <f>+C35/E35</f>
        <v>0</v>
      </c>
      <c r="H35" s="244">
        <f t="shared" si="0"/>
        <v>0.5</v>
      </c>
      <c r="I35" s="245">
        <f t="shared" si="3"/>
        <v>0.5</v>
      </c>
      <c r="J35" s="28"/>
      <c r="K35" s="28"/>
    </row>
    <row r="36" spans="2:11" ht="19.5" customHeight="1" x14ac:dyDescent="0.2">
      <c r="B36" s="239" t="s">
        <v>9</v>
      </c>
      <c r="C36" s="240">
        <v>0</v>
      </c>
      <c r="D36" s="241">
        <f t="shared" si="1"/>
        <v>1</v>
      </c>
      <c r="E36" s="240">
        <v>0</v>
      </c>
      <c r="F36" s="241">
        <f t="shared" si="2"/>
        <v>2</v>
      </c>
      <c r="G36" s="243" t="e">
        <f>+C36/E36</f>
        <v>#DIV/0!</v>
      </c>
      <c r="H36" s="244">
        <f t="shared" si="0"/>
        <v>0.5</v>
      </c>
      <c r="I36" s="245">
        <f t="shared" si="3"/>
        <v>0.5</v>
      </c>
      <c r="J36" s="28"/>
      <c r="K36" s="28"/>
    </row>
    <row r="37" spans="2:11" ht="19.5" customHeight="1" x14ac:dyDescent="0.2">
      <c r="B37" s="239" t="s">
        <v>10</v>
      </c>
      <c r="C37" s="240">
        <v>0</v>
      </c>
      <c r="D37" s="241">
        <f t="shared" si="1"/>
        <v>1</v>
      </c>
      <c r="E37" s="240">
        <v>0</v>
      </c>
      <c r="F37" s="241">
        <f t="shared" si="2"/>
        <v>2</v>
      </c>
      <c r="G37" s="243" t="e">
        <f t="shared" ref="G37:G41" si="4">+C37/E37</f>
        <v>#DIV/0!</v>
      </c>
      <c r="H37" s="244">
        <f t="shared" si="0"/>
        <v>0.5</v>
      </c>
      <c r="I37" s="245">
        <f t="shared" si="3"/>
        <v>0.5</v>
      </c>
      <c r="J37" s="28"/>
      <c r="K37" s="28"/>
    </row>
    <row r="38" spans="2:11" ht="19.5" customHeight="1" x14ac:dyDescent="0.2">
      <c r="B38" s="239" t="s">
        <v>11</v>
      </c>
      <c r="C38" s="240">
        <v>0</v>
      </c>
      <c r="D38" s="241">
        <f t="shared" si="1"/>
        <v>1</v>
      </c>
      <c r="E38" s="240">
        <v>0</v>
      </c>
      <c r="F38" s="241">
        <f t="shared" si="2"/>
        <v>2</v>
      </c>
      <c r="G38" s="243" t="e">
        <f t="shared" si="4"/>
        <v>#DIV/0!</v>
      </c>
      <c r="H38" s="244">
        <f t="shared" si="0"/>
        <v>0.5</v>
      </c>
      <c r="I38" s="245">
        <f t="shared" si="3"/>
        <v>0.5</v>
      </c>
      <c r="J38" s="28"/>
      <c r="K38" s="28"/>
    </row>
    <row r="39" spans="2:11" ht="19.5" customHeight="1" x14ac:dyDescent="0.2">
      <c r="B39" s="239" t="s">
        <v>12</v>
      </c>
      <c r="C39" s="240">
        <v>0</v>
      </c>
      <c r="D39" s="241">
        <f t="shared" si="1"/>
        <v>1</v>
      </c>
      <c r="E39" s="240">
        <v>0</v>
      </c>
      <c r="F39" s="241">
        <f t="shared" si="2"/>
        <v>2</v>
      </c>
      <c r="G39" s="243" t="e">
        <f t="shared" si="4"/>
        <v>#DIV/0!</v>
      </c>
      <c r="H39" s="244">
        <f t="shared" si="0"/>
        <v>0.5</v>
      </c>
      <c r="I39" s="245">
        <f t="shared" si="3"/>
        <v>0.5</v>
      </c>
      <c r="J39" s="28"/>
      <c r="K39" s="28"/>
    </row>
    <row r="40" spans="2:11" ht="19.5" customHeight="1" x14ac:dyDescent="0.2">
      <c r="B40" s="239" t="s">
        <v>16</v>
      </c>
      <c r="C40" s="240">
        <v>0</v>
      </c>
      <c r="D40" s="241">
        <f t="shared" ref="D40:D41" si="5">+D39+C40</f>
        <v>1</v>
      </c>
      <c r="E40" s="240">
        <v>1</v>
      </c>
      <c r="F40" s="241">
        <f t="shared" si="2"/>
        <v>3</v>
      </c>
      <c r="G40" s="243">
        <f t="shared" si="4"/>
        <v>0</v>
      </c>
      <c r="H40" s="244">
        <f t="shared" si="0"/>
        <v>0.33333333333333331</v>
      </c>
      <c r="I40" s="245">
        <f t="shared" si="3"/>
        <v>0.33333333333333331</v>
      </c>
      <c r="J40" s="28"/>
      <c r="K40" s="28"/>
    </row>
    <row r="41" spans="2:11" ht="19.5" customHeight="1" x14ac:dyDescent="0.2">
      <c r="B41" s="239" t="s">
        <v>17</v>
      </c>
      <c r="C41" s="240">
        <v>0</v>
      </c>
      <c r="D41" s="241">
        <f t="shared" si="5"/>
        <v>1</v>
      </c>
      <c r="E41" s="240">
        <v>2</v>
      </c>
      <c r="F41" s="241">
        <f t="shared" ref="F41" si="6">+F40+E41</f>
        <v>5</v>
      </c>
      <c r="G41" s="243">
        <f t="shared" si="4"/>
        <v>0</v>
      </c>
      <c r="H41" s="244">
        <f t="shared" si="0"/>
        <v>0.2</v>
      </c>
      <c r="I41" s="245">
        <f t="shared" si="3"/>
        <v>0.2</v>
      </c>
      <c r="J41" s="28"/>
      <c r="K41" s="28"/>
    </row>
    <row r="42" spans="2:11" ht="54" customHeight="1" x14ac:dyDescent="0.2">
      <c r="B42" s="246" t="s">
        <v>73</v>
      </c>
      <c r="C42" s="422" t="s">
        <v>403</v>
      </c>
      <c r="D42" s="422"/>
      <c r="E42" s="422"/>
      <c r="F42" s="422"/>
      <c r="G42" s="422"/>
      <c r="H42" s="422"/>
      <c r="I42" s="422"/>
      <c r="J42" s="29"/>
      <c r="K42" s="29"/>
    </row>
    <row r="43" spans="2:11" ht="29.25" customHeight="1" x14ac:dyDescent="0.2">
      <c r="B43" s="415" t="s">
        <v>21</v>
      </c>
      <c r="C43" s="415"/>
      <c r="D43" s="415"/>
      <c r="E43" s="415"/>
      <c r="F43" s="415"/>
      <c r="G43" s="415"/>
      <c r="H43" s="415"/>
      <c r="I43" s="415"/>
      <c r="J43" s="67"/>
      <c r="K43" s="67"/>
    </row>
    <row r="44" spans="2:11" ht="39.75" customHeight="1" x14ac:dyDescent="0.2">
      <c r="B44" s="329"/>
      <c r="C44" s="329"/>
      <c r="D44" s="329"/>
      <c r="E44" s="329"/>
      <c r="F44" s="329"/>
      <c r="G44" s="329"/>
      <c r="H44" s="329"/>
      <c r="I44" s="329"/>
      <c r="J44" s="67"/>
      <c r="K44" s="67"/>
    </row>
    <row r="45" spans="2:11" ht="39.75" customHeight="1" x14ac:dyDescent="0.2">
      <c r="B45" s="329"/>
      <c r="C45" s="329"/>
      <c r="D45" s="329"/>
      <c r="E45" s="329"/>
      <c r="F45" s="329"/>
      <c r="G45" s="329"/>
      <c r="H45" s="329"/>
      <c r="I45" s="329"/>
      <c r="J45" s="29"/>
      <c r="K45" s="29"/>
    </row>
    <row r="46" spans="2:11" ht="39.75" customHeight="1" x14ac:dyDescent="0.2">
      <c r="B46" s="329"/>
      <c r="C46" s="329"/>
      <c r="D46" s="329"/>
      <c r="E46" s="329"/>
      <c r="F46" s="329"/>
      <c r="G46" s="329"/>
      <c r="H46" s="329"/>
      <c r="I46" s="329"/>
      <c r="J46" s="29"/>
      <c r="K46" s="29"/>
    </row>
    <row r="47" spans="2:11" ht="39.75" customHeight="1" x14ac:dyDescent="0.2">
      <c r="B47" s="329"/>
      <c r="C47" s="329"/>
      <c r="D47" s="329"/>
      <c r="E47" s="329"/>
      <c r="F47" s="329"/>
      <c r="G47" s="329"/>
      <c r="H47" s="329"/>
      <c r="I47" s="329"/>
      <c r="J47" s="29"/>
      <c r="K47" s="29"/>
    </row>
    <row r="48" spans="2:11" ht="39.75" customHeight="1" x14ac:dyDescent="0.2">
      <c r="B48" s="329"/>
      <c r="C48" s="329"/>
      <c r="D48" s="329"/>
      <c r="E48" s="329"/>
      <c r="F48" s="329"/>
      <c r="G48" s="329"/>
      <c r="H48" s="329"/>
      <c r="I48" s="329"/>
      <c r="J48" s="30"/>
      <c r="K48" s="30"/>
    </row>
    <row r="49" spans="2:11" ht="75.75" customHeight="1" x14ac:dyDescent="0.2">
      <c r="B49" s="95" t="s">
        <v>74</v>
      </c>
      <c r="C49" s="416" t="s">
        <v>403</v>
      </c>
      <c r="D49" s="416"/>
      <c r="E49" s="416"/>
      <c r="F49" s="416"/>
      <c r="G49" s="416"/>
      <c r="H49" s="416"/>
      <c r="I49" s="416"/>
      <c r="J49" s="31"/>
      <c r="K49" s="31"/>
    </row>
    <row r="50" spans="2:11" ht="34.5" customHeight="1" x14ac:dyDescent="0.2">
      <c r="B50" s="95" t="s">
        <v>75</v>
      </c>
      <c r="C50" s="417" t="s">
        <v>128</v>
      </c>
      <c r="D50" s="417"/>
      <c r="E50" s="417"/>
      <c r="F50" s="417"/>
      <c r="G50" s="417"/>
      <c r="H50" s="417"/>
      <c r="I50" s="417"/>
      <c r="J50" s="31"/>
      <c r="K50" s="31"/>
    </row>
    <row r="51" spans="2:11" ht="53.25" customHeight="1" x14ac:dyDescent="0.2">
      <c r="B51" s="96" t="s">
        <v>76</v>
      </c>
      <c r="C51" s="418" t="s">
        <v>390</v>
      </c>
      <c r="D51" s="418"/>
      <c r="E51" s="418"/>
      <c r="F51" s="418"/>
      <c r="G51" s="418"/>
      <c r="H51" s="418"/>
      <c r="I51" s="418"/>
      <c r="J51" s="31"/>
      <c r="K51" s="31"/>
    </row>
    <row r="52" spans="2:11" ht="29.25" customHeight="1" x14ac:dyDescent="0.2">
      <c r="B52" s="351" t="s">
        <v>39</v>
      </c>
      <c r="C52" s="351"/>
      <c r="D52" s="351"/>
      <c r="E52" s="351"/>
      <c r="F52" s="351"/>
      <c r="G52" s="351"/>
      <c r="H52" s="351"/>
      <c r="I52" s="351"/>
      <c r="J52" s="31"/>
      <c r="K52" s="31"/>
    </row>
    <row r="53" spans="2:11" ht="33" customHeight="1" x14ac:dyDescent="0.2">
      <c r="B53" s="419" t="s">
        <v>77</v>
      </c>
      <c r="C53" s="97" t="s">
        <v>78</v>
      </c>
      <c r="D53" s="420" t="s">
        <v>79</v>
      </c>
      <c r="E53" s="420"/>
      <c r="F53" s="420"/>
      <c r="G53" s="420" t="s">
        <v>80</v>
      </c>
      <c r="H53" s="420"/>
      <c r="I53" s="420"/>
      <c r="J53" s="32"/>
      <c r="K53" s="32"/>
    </row>
    <row r="54" spans="2:11" ht="31.5" customHeight="1" x14ac:dyDescent="0.2">
      <c r="B54" s="419"/>
      <c r="C54" s="98"/>
      <c r="D54" s="412"/>
      <c r="E54" s="412"/>
      <c r="F54" s="412"/>
      <c r="G54" s="421"/>
      <c r="H54" s="421"/>
      <c r="I54" s="421"/>
      <c r="J54" s="32"/>
      <c r="K54" s="32"/>
    </row>
    <row r="55" spans="2:11" ht="31.5" customHeight="1" x14ac:dyDescent="0.2">
      <c r="B55" s="96" t="s">
        <v>81</v>
      </c>
      <c r="C55" s="395" t="s">
        <v>142</v>
      </c>
      <c r="D55" s="395"/>
      <c r="E55" s="414" t="s">
        <v>82</v>
      </c>
      <c r="F55" s="414"/>
      <c r="G55" s="396" t="s">
        <v>143</v>
      </c>
      <c r="H55" s="396"/>
      <c r="I55" s="396"/>
      <c r="J55" s="33"/>
      <c r="K55" s="33"/>
    </row>
    <row r="56" spans="2:11" ht="31.5" customHeight="1" x14ac:dyDescent="0.2">
      <c r="B56" s="96" t="s">
        <v>83</v>
      </c>
      <c r="C56" s="395" t="s">
        <v>143</v>
      </c>
      <c r="D56" s="395"/>
      <c r="E56" s="411" t="s">
        <v>87</v>
      </c>
      <c r="F56" s="411"/>
      <c r="G56" s="396" t="s">
        <v>144</v>
      </c>
      <c r="H56" s="396"/>
      <c r="I56" s="396"/>
      <c r="J56" s="33"/>
      <c r="K56" s="33"/>
    </row>
    <row r="57" spans="2:11" ht="31.5" customHeight="1" x14ac:dyDescent="0.2">
      <c r="B57" s="96" t="s">
        <v>85</v>
      </c>
      <c r="C57" s="412"/>
      <c r="D57" s="412"/>
      <c r="E57" s="413" t="s">
        <v>84</v>
      </c>
      <c r="F57" s="413"/>
      <c r="G57" s="412"/>
      <c r="H57" s="412"/>
      <c r="I57" s="412"/>
      <c r="J57" s="34"/>
      <c r="K57" s="34"/>
    </row>
    <row r="58" spans="2:11" ht="31.5" customHeight="1" x14ac:dyDescent="0.2">
      <c r="B58" s="96" t="s">
        <v>86</v>
      </c>
      <c r="C58" s="412"/>
      <c r="D58" s="412"/>
      <c r="E58" s="413"/>
      <c r="F58" s="413"/>
      <c r="G58" s="412"/>
      <c r="H58" s="412"/>
      <c r="I58" s="412"/>
      <c r="J58" s="34"/>
      <c r="K58" s="34"/>
    </row>
    <row r="59" spans="2:11" ht="15" hidden="1" x14ac:dyDescent="0.25">
      <c r="B59" s="9"/>
      <c r="C59" s="9"/>
      <c r="D59" s="10"/>
      <c r="E59" s="10"/>
      <c r="F59" s="10"/>
      <c r="G59" s="10"/>
      <c r="H59" s="10"/>
      <c r="I59" s="11"/>
      <c r="J59" s="35"/>
      <c r="K59" s="35"/>
    </row>
    <row r="60" spans="2:11" hidden="1" x14ac:dyDescent="0.2">
      <c r="B60" s="4"/>
      <c r="C60" s="5"/>
      <c r="D60" s="5"/>
      <c r="E60" s="6"/>
      <c r="F60" s="6"/>
      <c r="G60" s="7"/>
      <c r="H60" s="8"/>
      <c r="I60" s="5"/>
      <c r="J60" s="36"/>
      <c r="K60" s="36"/>
    </row>
    <row r="61" spans="2:11" hidden="1" x14ac:dyDescent="0.2">
      <c r="B61" s="4"/>
      <c r="C61" s="5"/>
      <c r="D61" s="5"/>
      <c r="E61" s="6"/>
      <c r="F61" s="6"/>
      <c r="G61" s="7"/>
      <c r="H61" s="8"/>
      <c r="I61" s="5"/>
      <c r="J61" s="36"/>
      <c r="K61" s="36"/>
    </row>
    <row r="62" spans="2:11" hidden="1" x14ac:dyDescent="0.2">
      <c r="B62" s="4"/>
      <c r="C62" s="5"/>
      <c r="D62" s="5"/>
      <c r="E62" s="6"/>
      <c r="F62" s="6"/>
      <c r="G62" s="7"/>
      <c r="H62" s="8"/>
      <c r="I62" s="5"/>
      <c r="J62" s="36"/>
      <c r="K62" s="36"/>
    </row>
    <row r="63" spans="2:11" hidden="1" x14ac:dyDescent="0.2">
      <c r="B63" s="4"/>
      <c r="C63" s="5"/>
      <c r="D63" s="5"/>
      <c r="E63" s="6"/>
      <c r="F63" s="6"/>
      <c r="G63" s="7"/>
      <c r="H63" s="8"/>
      <c r="I63" s="5"/>
      <c r="J63" s="36"/>
      <c r="K63" s="36"/>
    </row>
    <row r="64" spans="2:11" hidden="1" x14ac:dyDescent="0.2">
      <c r="B64" s="4"/>
      <c r="C64" s="5"/>
      <c r="D64" s="5"/>
      <c r="E64" s="6"/>
      <c r="F64" s="6"/>
      <c r="G64" s="7"/>
      <c r="H64" s="8"/>
      <c r="I64" s="5"/>
      <c r="J64" s="36"/>
      <c r="K64" s="36"/>
    </row>
    <row r="65" spans="2:11" hidden="1" x14ac:dyDescent="0.2">
      <c r="B65" s="4"/>
      <c r="C65" s="5"/>
      <c r="D65" s="5"/>
      <c r="E65" s="6"/>
      <c r="F65" s="6"/>
      <c r="G65" s="7"/>
      <c r="H65" s="8"/>
      <c r="I65" s="5"/>
      <c r="J65" s="36"/>
      <c r="K65" s="36"/>
    </row>
    <row r="66" spans="2:11" hidden="1" x14ac:dyDescent="0.2">
      <c r="B66" s="4"/>
      <c r="C66" s="5"/>
      <c r="D66" s="5"/>
      <c r="E66" s="6"/>
      <c r="F66" s="6"/>
      <c r="G66" s="7"/>
      <c r="H66" s="8"/>
      <c r="I66" s="5"/>
      <c r="J66" s="36"/>
      <c r="K66" s="36"/>
    </row>
    <row r="67" spans="2:11" hidden="1" x14ac:dyDescent="0.2">
      <c r="B67" s="4"/>
      <c r="C67" s="5"/>
      <c r="D67" s="5"/>
      <c r="E67" s="6"/>
      <c r="F67" s="6"/>
      <c r="G67" s="7"/>
      <c r="H67" s="8"/>
      <c r="I67" s="5"/>
      <c r="J67" s="36"/>
      <c r="K67" s="36"/>
    </row>
  </sheetData>
  <dataConsolidate/>
  <mergeCells count="65">
    <mergeCell ref="D10:E10"/>
    <mergeCell ref="F10:G10"/>
    <mergeCell ref="B2:B5"/>
    <mergeCell ref="C2:I2"/>
    <mergeCell ref="C3:I3"/>
    <mergeCell ref="C4:I4"/>
    <mergeCell ref="C5:F5"/>
    <mergeCell ref="G5:I5"/>
    <mergeCell ref="B6:I6"/>
    <mergeCell ref="B7:I7"/>
    <mergeCell ref="B8:I8"/>
    <mergeCell ref="D9:E9"/>
    <mergeCell ref="F9:I9"/>
    <mergeCell ref="C18:I18"/>
    <mergeCell ref="C11:F11"/>
    <mergeCell ref="H11:I11"/>
    <mergeCell ref="C12:F12"/>
    <mergeCell ref="H12:I12"/>
    <mergeCell ref="C13:I13"/>
    <mergeCell ref="C14:I14"/>
    <mergeCell ref="C15:F15"/>
    <mergeCell ref="H15:I15"/>
    <mergeCell ref="C16:F16"/>
    <mergeCell ref="H16:I16"/>
    <mergeCell ref="C17:I17"/>
    <mergeCell ref="C19:I19"/>
    <mergeCell ref="C20:I20"/>
    <mergeCell ref="B21:B22"/>
    <mergeCell ref="C21:E21"/>
    <mergeCell ref="F21:I21"/>
    <mergeCell ref="C22:E22"/>
    <mergeCell ref="F22:I22"/>
    <mergeCell ref="C42:I42"/>
    <mergeCell ref="C23:E23"/>
    <mergeCell ref="F23:I23"/>
    <mergeCell ref="C24:E24"/>
    <mergeCell ref="F24:I24"/>
    <mergeCell ref="C25:E25"/>
    <mergeCell ref="G25:I25"/>
    <mergeCell ref="C26:E26"/>
    <mergeCell ref="G26:I26"/>
    <mergeCell ref="C27:E27"/>
    <mergeCell ref="G27:I27"/>
    <mergeCell ref="B28:I28"/>
    <mergeCell ref="C55:D55"/>
    <mergeCell ref="E55:F55"/>
    <mergeCell ref="G55:I55"/>
    <mergeCell ref="B43:I43"/>
    <mergeCell ref="B44:I48"/>
    <mergeCell ref="C49:I49"/>
    <mergeCell ref="C50:I50"/>
    <mergeCell ref="C51:I51"/>
    <mergeCell ref="B52:I52"/>
    <mergeCell ref="B53:B54"/>
    <mergeCell ref="D53:F53"/>
    <mergeCell ref="G53:I53"/>
    <mergeCell ref="D54:F54"/>
    <mergeCell ref="G54:I54"/>
    <mergeCell ref="C56:D56"/>
    <mergeCell ref="E56:F56"/>
    <mergeCell ref="G56:I56"/>
    <mergeCell ref="C57:D57"/>
    <mergeCell ref="E57:F58"/>
    <mergeCell ref="G57:I58"/>
    <mergeCell ref="C58:D58"/>
  </mergeCells>
  <dataValidations count="8">
    <dataValidation type="list" allowBlank="1" showInputMessage="1" showErrorMessage="1" sqref="C10 I10">
      <formula1>$N$14:$N$15</formula1>
    </dataValidation>
    <dataValidation type="list" allowBlank="1" showInputMessage="1" showErrorMessage="1" sqref="H16:I16">
      <formula1>$N$8:$N$11</formula1>
    </dataValidation>
    <dataValidation type="list" allowBlank="1" showInputMessage="1" showErrorMessage="1" sqref="C13:I13">
      <formula1>$N$17:$N$24</formula1>
    </dataValidation>
    <dataValidation type="list" allowBlank="1" showInputMessage="1" showErrorMessage="1" sqref="J13:K13">
      <formula1>$M$24:$M$31</formula1>
    </dataValidation>
    <dataValidation type="list" allowBlank="1" showInputMessage="1" showErrorMessage="1" sqref="H15:J15">
      <formula1>M20:M22</formula1>
    </dataValidation>
    <dataValidation type="list" allowBlank="1" showInputMessage="1" showErrorMessage="1" sqref="K15">
      <formula1>O20:O22</formula1>
    </dataValidation>
    <dataValidation type="list" allowBlank="1" showInputMessage="1" showErrorMessage="1" sqref="C12:F12">
      <formula1>$M$9:$M$12</formula1>
    </dataValidation>
    <dataValidation type="list" allowBlank="1" showInputMessage="1" showErrorMessage="1" sqref="C27:E27">
      <formula1>$M$15:$M$18</formula1>
    </dataValidation>
  </dataValidations>
  <printOptions horizontalCentered="1"/>
  <pageMargins left="1" right="1" top="1" bottom="1" header="0.5" footer="0.5"/>
  <pageSetup scale="41" orientation="portrait" r:id="rId1"/>
  <headerFooter>
    <oddFooter>Página &amp;P&amp;R&amp;A</oddFooter>
  </headerFooter>
  <rowBreaks count="1" manualBreakCount="1">
    <brk id="58" max="8" man="1"/>
  </rowBreaks>
  <colBreaks count="1" manualBreakCount="1">
    <brk id="9" max="6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0"/>
  <sheetViews>
    <sheetView zoomScale="80" zoomScaleNormal="80" workbookViewId="0">
      <selection activeCell="K17" sqref="K17"/>
    </sheetView>
  </sheetViews>
  <sheetFormatPr baseColWidth="10" defaultRowHeight="15" x14ac:dyDescent="0.25"/>
  <cols>
    <col min="1" max="1" width="1.28515625" customWidth="1"/>
    <col min="2" max="2" width="28.140625" style="53" customWidth="1"/>
    <col min="3" max="3" width="34.5703125" customWidth="1"/>
    <col min="4" max="4" width="16.28515625" customWidth="1"/>
    <col min="5" max="5" width="5.85546875" customWidth="1"/>
    <col min="6" max="6" width="47" customWidth="1"/>
    <col min="7" max="8" width="16.140625" customWidth="1"/>
    <col min="9" max="9" width="16.28515625" customWidth="1"/>
    <col min="10" max="10" width="15.7109375" customWidth="1"/>
    <col min="11" max="11" width="40.42578125" customWidth="1"/>
    <col min="108" max="108" width="11.42578125" customWidth="1"/>
    <col min="198" max="198" width="1.42578125" customWidth="1"/>
    <col min="257" max="257" width="1.28515625" customWidth="1"/>
    <col min="258" max="258" width="28.140625" customWidth="1"/>
    <col min="259" max="259" width="34.5703125" customWidth="1"/>
    <col min="260" max="260" width="16.28515625" customWidth="1"/>
    <col min="261" max="261" width="5.85546875" customWidth="1"/>
    <col min="262" max="262" width="47" customWidth="1"/>
    <col min="263" max="264" width="16.140625" customWidth="1"/>
    <col min="265" max="265" width="16.28515625" customWidth="1"/>
    <col min="266" max="266" width="15.7109375" customWidth="1"/>
    <col min="267" max="267" width="32" customWidth="1"/>
    <col min="364" max="364" width="11.42578125" customWidth="1"/>
    <col min="454" max="454" width="1.42578125" customWidth="1"/>
    <col min="513" max="513" width="1.28515625" customWidth="1"/>
    <col min="514" max="514" width="28.140625" customWidth="1"/>
    <col min="515" max="515" width="34.5703125" customWidth="1"/>
    <col min="516" max="516" width="16.28515625" customWidth="1"/>
    <col min="517" max="517" width="5.85546875" customWidth="1"/>
    <col min="518" max="518" width="47" customWidth="1"/>
    <col min="519" max="520" width="16.140625" customWidth="1"/>
    <col min="521" max="521" width="16.28515625" customWidth="1"/>
    <col min="522" max="522" width="15.7109375" customWidth="1"/>
    <col min="523" max="523" width="32" customWidth="1"/>
    <col min="620" max="620" width="11.42578125" customWidth="1"/>
    <col min="710" max="710" width="1.42578125" customWidth="1"/>
    <col min="769" max="769" width="1.28515625" customWidth="1"/>
    <col min="770" max="770" width="28.140625" customWidth="1"/>
    <col min="771" max="771" width="34.5703125" customWidth="1"/>
    <col min="772" max="772" width="16.28515625" customWidth="1"/>
    <col min="773" max="773" width="5.85546875" customWidth="1"/>
    <col min="774" max="774" width="47" customWidth="1"/>
    <col min="775" max="776" width="16.140625" customWidth="1"/>
    <col min="777" max="777" width="16.28515625" customWidth="1"/>
    <col min="778" max="778" width="15.7109375" customWidth="1"/>
    <col min="779" max="779" width="32" customWidth="1"/>
    <col min="876" max="876" width="11.42578125" customWidth="1"/>
    <col min="966" max="966" width="1.42578125" customWidth="1"/>
    <col min="1025" max="1025" width="1.28515625" customWidth="1"/>
    <col min="1026" max="1026" width="28.140625" customWidth="1"/>
    <col min="1027" max="1027" width="34.5703125" customWidth="1"/>
    <col min="1028" max="1028" width="16.28515625" customWidth="1"/>
    <col min="1029" max="1029" width="5.85546875" customWidth="1"/>
    <col min="1030" max="1030" width="47" customWidth="1"/>
    <col min="1031" max="1032" width="16.140625" customWidth="1"/>
    <col min="1033" max="1033" width="16.28515625" customWidth="1"/>
    <col min="1034" max="1034" width="15.7109375" customWidth="1"/>
    <col min="1035" max="1035" width="32" customWidth="1"/>
    <col min="1132" max="1132" width="11.42578125" customWidth="1"/>
    <col min="1222" max="1222" width="1.42578125" customWidth="1"/>
    <col min="1281" max="1281" width="1.28515625" customWidth="1"/>
    <col min="1282" max="1282" width="28.140625" customWidth="1"/>
    <col min="1283" max="1283" width="34.5703125" customWidth="1"/>
    <col min="1284" max="1284" width="16.28515625" customWidth="1"/>
    <col min="1285" max="1285" width="5.85546875" customWidth="1"/>
    <col min="1286" max="1286" width="47" customWidth="1"/>
    <col min="1287" max="1288" width="16.140625" customWidth="1"/>
    <col min="1289" max="1289" width="16.28515625" customWidth="1"/>
    <col min="1290" max="1290" width="15.7109375" customWidth="1"/>
    <col min="1291" max="1291" width="32" customWidth="1"/>
    <col min="1388" max="1388" width="11.42578125" customWidth="1"/>
    <col min="1478" max="1478" width="1.42578125" customWidth="1"/>
    <col min="1537" max="1537" width="1.28515625" customWidth="1"/>
    <col min="1538" max="1538" width="28.140625" customWidth="1"/>
    <col min="1539" max="1539" width="34.5703125" customWidth="1"/>
    <col min="1540" max="1540" width="16.28515625" customWidth="1"/>
    <col min="1541" max="1541" width="5.85546875" customWidth="1"/>
    <col min="1542" max="1542" width="47" customWidth="1"/>
    <col min="1543" max="1544" width="16.140625" customWidth="1"/>
    <col min="1545" max="1545" width="16.28515625" customWidth="1"/>
    <col min="1546" max="1546" width="15.7109375" customWidth="1"/>
    <col min="1547" max="1547" width="32" customWidth="1"/>
    <col min="1644" max="1644" width="11.42578125" customWidth="1"/>
    <col min="1734" max="1734" width="1.42578125" customWidth="1"/>
    <col min="1793" max="1793" width="1.28515625" customWidth="1"/>
    <col min="1794" max="1794" width="28.140625" customWidth="1"/>
    <col min="1795" max="1795" width="34.5703125" customWidth="1"/>
    <col min="1796" max="1796" width="16.28515625" customWidth="1"/>
    <col min="1797" max="1797" width="5.85546875" customWidth="1"/>
    <col min="1798" max="1798" width="47" customWidth="1"/>
    <col min="1799" max="1800" width="16.140625" customWidth="1"/>
    <col min="1801" max="1801" width="16.28515625" customWidth="1"/>
    <col min="1802" max="1802" width="15.7109375" customWidth="1"/>
    <col min="1803" max="1803" width="32" customWidth="1"/>
    <col min="1900" max="1900" width="11.42578125" customWidth="1"/>
    <col min="1990" max="1990" width="1.42578125" customWidth="1"/>
    <col min="2049" max="2049" width="1.28515625" customWidth="1"/>
    <col min="2050" max="2050" width="28.140625" customWidth="1"/>
    <col min="2051" max="2051" width="34.5703125" customWidth="1"/>
    <col min="2052" max="2052" width="16.28515625" customWidth="1"/>
    <col min="2053" max="2053" width="5.85546875" customWidth="1"/>
    <col min="2054" max="2054" width="47" customWidth="1"/>
    <col min="2055" max="2056" width="16.140625" customWidth="1"/>
    <col min="2057" max="2057" width="16.28515625" customWidth="1"/>
    <col min="2058" max="2058" width="15.7109375" customWidth="1"/>
    <col min="2059" max="2059" width="32" customWidth="1"/>
    <col min="2156" max="2156" width="11.42578125" customWidth="1"/>
    <col min="2246" max="2246" width="1.42578125" customWidth="1"/>
    <col min="2305" max="2305" width="1.28515625" customWidth="1"/>
    <col min="2306" max="2306" width="28.140625" customWidth="1"/>
    <col min="2307" max="2307" width="34.5703125" customWidth="1"/>
    <col min="2308" max="2308" width="16.28515625" customWidth="1"/>
    <col min="2309" max="2309" width="5.85546875" customWidth="1"/>
    <col min="2310" max="2310" width="47" customWidth="1"/>
    <col min="2311" max="2312" width="16.140625" customWidth="1"/>
    <col min="2313" max="2313" width="16.28515625" customWidth="1"/>
    <col min="2314" max="2314" width="15.7109375" customWidth="1"/>
    <col min="2315" max="2315" width="32" customWidth="1"/>
    <col min="2412" max="2412" width="11.42578125" customWidth="1"/>
    <col min="2502" max="2502" width="1.42578125" customWidth="1"/>
    <col min="2561" max="2561" width="1.28515625" customWidth="1"/>
    <col min="2562" max="2562" width="28.140625" customWidth="1"/>
    <col min="2563" max="2563" width="34.5703125" customWidth="1"/>
    <col min="2564" max="2564" width="16.28515625" customWidth="1"/>
    <col min="2565" max="2565" width="5.85546875" customWidth="1"/>
    <col min="2566" max="2566" width="47" customWidth="1"/>
    <col min="2567" max="2568" width="16.140625" customWidth="1"/>
    <col min="2569" max="2569" width="16.28515625" customWidth="1"/>
    <col min="2570" max="2570" width="15.7109375" customWidth="1"/>
    <col min="2571" max="2571" width="32" customWidth="1"/>
    <col min="2668" max="2668" width="11.42578125" customWidth="1"/>
    <col min="2758" max="2758" width="1.42578125" customWidth="1"/>
    <col min="2817" max="2817" width="1.28515625" customWidth="1"/>
    <col min="2818" max="2818" width="28.140625" customWidth="1"/>
    <col min="2819" max="2819" width="34.5703125" customWidth="1"/>
    <col min="2820" max="2820" width="16.28515625" customWidth="1"/>
    <col min="2821" max="2821" width="5.85546875" customWidth="1"/>
    <col min="2822" max="2822" width="47" customWidth="1"/>
    <col min="2823" max="2824" width="16.140625" customWidth="1"/>
    <col min="2825" max="2825" width="16.28515625" customWidth="1"/>
    <col min="2826" max="2826" width="15.7109375" customWidth="1"/>
    <col min="2827" max="2827" width="32" customWidth="1"/>
    <col min="2924" max="2924" width="11.42578125" customWidth="1"/>
    <col min="3014" max="3014" width="1.42578125" customWidth="1"/>
    <col min="3073" max="3073" width="1.28515625" customWidth="1"/>
    <col min="3074" max="3074" width="28.140625" customWidth="1"/>
    <col min="3075" max="3075" width="34.5703125" customWidth="1"/>
    <col min="3076" max="3076" width="16.28515625" customWidth="1"/>
    <col min="3077" max="3077" width="5.85546875" customWidth="1"/>
    <col min="3078" max="3078" width="47" customWidth="1"/>
    <col min="3079" max="3080" width="16.140625" customWidth="1"/>
    <col min="3081" max="3081" width="16.28515625" customWidth="1"/>
    <col min="3082" max="3082" width="15.7109375" customWidth="1"/>
    <col min="3083" max="3083" width="32" customWidth="1"/>
    <col min="3180" max="3180" width="11.42578125" customWidth="1"/>
    <col min="3270" max="3270" width="1.42578125" customWidth="1"/>
    <col min="3329" max="3329" width="1.28515625" customWidth="1"/>
    <col min="3330" max="3330" width="28.140625" customWidth="1"/>
    <col min="3331" max="3331" width="34.5703125" customWidth="1"/>
    <col min="3332" max="3332" width="16.28515625" customWidth="1"/>
    <col min="3333" max="3333" width="5.85546875" customWidth="1"/>
    <col min="3334" max="3334" width="47" customWidth="1"/>
    <col min="3335" max="3336" width="16.140625" customWidth="1"/>
    <col min="3337" max="3337" width="16.28515625" customWidth="1"/>
    <col min="3338" max="3338" width="15.7109375" customWidth="1"/>
    <col min="3339" max="3339" width="32" customWidth="1"/>
    <col min="3436" max="3436" width="11.42578125" customWidth="1"/>
    <col min="3526" max="3526" width="1.42578125" customWidth="1"/>
    <col min="3585" max="3585" width="1.28515625" customWidth="1"/>
    <col min="3586" max="3586" width="28.140625" customWidth="1"/>
    <col min="3587" max="3587" width="34.5703125" customWidth="1"/>
    <col min="3588" max="3588" width="16.28515625" customWidth="1"/>
    <col min="3589" max="3589" width="5.85546875" customWidth="1"/>
    <col min="3590" max="3590" width="47" customWidth="1"/>
    <col min="3591" max="3592" width="16.140625" customWidth="1"/>
    <col min="3593" max="3593" width="16.28515625" customWidth="1"/>
    <col min="3594" max="3594" width="15.7109375" customWidth="1"/>
    <col min="3595" max="3595" width="32" customWidth="1"/>
    <col min="3692" max="3692" width="11.42578125" customWidth="1"/>
    <col min="3782" max="3782" width="1.42578125" customWidth="1"/>
    <col min="3841" max="3841" width="1.28515625" customWidth="1"/>
    <col min="3842" max="3842" width="28.140625" customWidth="1"/>
    <col min="3843" max="3843" width="34.5703125" customWidth="1"/>
    <col min="3844" max="3844" width="16.28515625" customWidth="1"/>
    <col min="3845" max="3845" width="5.85546875" customWidth="1"/>
    <col min="3846" max="3846" width="47" customWidth="1"/>
    <col min="3847" max="3848" width="16.140625" customWidth="1"/>
    <col min="3849" max="3849" width="16.28515625" customWidth="1"/>
    <col min="3850" max="3850" width="15.7109375" customWidth="1"/>
    <col min="3851" max="3851" width="32" customWidth="1"/>
    <col min="3948" max="3948" width="11.42578125" customWidth="1"/>
    <col min="4038" max="4038" width="1.42578125" customWidth="1"/>
    <col min="4097" max="4097" width="1.28515625" customWidth="1"/>
    <col min="4098" max="4098" width="28.140625" customWidth="1"/>
    <col min="4099" max="4099" width="34.5703125" customWidth="1"/>
    <col min="4100" max="4100" width="16.28515625" customWidth="1"/>
    <col min="4101" max="4101" width="5.85546875" customWidth="1"/>
    <col min="4102" max="4102" width="47" customWidth="1"/>
    <col min="4103" max="4104" width="16.140625" customWidth="1"/>
    <col min="4105" max="4105" width="16.28515625" customWidth="1"/>
    <col min="4106" max="4106" width="15.7109375" customWidth="1"/>
    <col min="4107" max="4107" width="32" customWidth="1"/>
    <col min="4204" max="4204" width="11.42578125" customWidth="1"/>
    <col min="4294" max="4294" width="1.42578125" customWidth="1"/>
    <col min="4353" max="4353" width="1.28515625" customWidth="1"/>
    <col min="4354" max="4354" width="28.140625" customWidth="1"/>
    <col min="4355" max="4355" width="34.5703125" customWidth="1"/>
    <col min="4356" max="4356" width="16.28515625" customWidth="1"/>
    <col min="4357" max="4357" width="5.85546875" customWidth="1"/>
    <col min="4358" max="4358" width="47" customWidth="1"/>
    <col min="4359" max="4360" width="16.140625" customWidth="1"/>
    <col min="4361" max="4361" width="16.28515625" customWidth="1"/>
    <col min="4362" max="4362" width="15.7109375" customWidth="1"/>
    <col min="4363" max="4363" width="32" customWidth="1"/>
    <col min="4460" max="4460" width="11.42578125" customWidth="1"/>
    <col min="4550" max="4550" width="1.42578125" customWidth="1"/>
    <col min="4609" max="4609" width="1.28515625" customWidth="1"/>
    <col min="4610" max="4610" width="28.140625" customWidth="1"/>
    <col min="4611" max="4611" width="34.5703125" customWidth="1"/>
    <col min="4612" max="4612" width="16.28515625" customWidth="1"/>
    <col min="4613" max="4613" width="5.85546875" customWidth="1"/>
    <col min="4614" max="4614" width="47" customWidth="1"/>
    <col min="4615" max="4616" width="16.140625" customWidth="1"/>
    <col min="4617" max="4617" width="16.28515625" customWidth="1"/>
    <col min="4618" max="4618" width="15.7109375" customWidth="1"/>
    <col min="4619" max="4619" width="32" customWidth="1"/>
    <col min="4716" max="4716" width="11.42578125" customWidth="1"/>
    <col min="4806" max="4806" width="1.42578125" customWidth="1"/>
    <col min="4865" max="4865" width="1.28515625" customWidth="1"/>
    <col min="4866" max="4866" width="28.140625" customWidth="1"/>
    <col min="4867" max="4867" width="34.5703125" customWidth="1"/>
    <col min="4868" max="4868" width="16.28515625" customWidth="1"/>
    <col min="4869" max="4869" width="5.85546875" customWidth="1"/>
    <col min="4870" max="4870" width="47" customWidth="1"/>
    <col min="4871" max="4872" width="16.140625" customWidth="1"/>
    <col min="4873" max="4873" width="16.28515625" customWidth="1"/>
    <col min="4874" max="4874" width="15.7109375" customWidth="1"/>
    <col min="4875" max="4875" width="32" customWidth="1"/>
    <col min="4972" max="4972" width="11.42578125" customWidth="1"/>
    <col min="5062" max="5062" width="1.42578125" customWidth="1"/>
    <col min="5121" max="5121" width="1.28515625" customWidth="1"/>
    <col min="5122" max="5122" width="28.140625" customWidth="1"/>
    <col min="5123" max="5123" width="34.5703125" customWidth="1"/>
    <col min="5124" max="5124" width="16.28515625" customWidth="1"/>
    <col min="5125" max="5125" width="5.85546875" customWidth="1"/>
    <col min="5126" max="5126" width="47" customWidth="1"/>
    <col min="5127" max="5128" width="16.140625" customWidth="1"/>
    <col min="5129" max="5129" width="16.28515625" customWidth="1"/>
    <col min="5130" max="5130" width="15.7109375" customWidth="1"/>
    <col min="5131" max="5131" width="32" customWidth="1"/>
    <col min="5228" max="5228" width="11.42578125" customWidth="1"/>
    <col min="5318" max="5318" width="1.42578125" customWidth="1"/>
    <col min="5377" max="5377" width="1.28515625" customWidth="1"/>
    <col min="5378" max="5378" width="28.140625" customWidth="1"/>
    <col min="5379" max="5379" width="34.5703125" customWidth="1"/>
    <col min="5380" max="5380" width="16.28515625" customWidth="1"/>
    <col min="5381" max="5381" width="5.85546875" customWidth="1"/>
    <col min="5382" max="5382" width="47" customWidth="1"/>
    <col min="5383" max="5384" width="16.140625" customWidth="1"/>
    <col min="5385" max="5385" width="16.28515625" customWidth="1"/>
    <col min="5386" max="5386" width="15.7109375" customWidth="1"/>
    <col min="5387" max="5387" width="32" customWidth="1"/>
    <col min="5484" max="5484" width="11.42578125" customWidth="1"/>
    <col min="5574" max="5574" width="1.42578125" customWidth="1"/>
    <col min="5633" max="5633" width="1.28515625" customWidth="1"/>
    <col min="5634" max="5634" width="28.140625" customWidth="1"/>
    <col min="5635" max="5635" width="34.5703125" customWidth="1"/>
    <col min="5636" max="5636" width="16.28515625" customWidth="1"/>
    <col min="5637" max="5637" width="5.85546875" customWidth="1"/>
    <col min="5638" max="5638" width="47" customWidth="1"/>
    <col min="5639" max="5640" width="16.140625" customWidth="1"/>
    <col min="5641" max="5641" width="16.28515625" customWidth="1"/>
    <col min="5642" max="5642" width="15.7109375" customWidth="1"/>
    <col min="5643" max="5643" width="32" customWidth="1"/>
    <col min="5740" max="5740" width="11.42578125" customWidth="1"/>
    <col min="5830" max="5830" width="1.42578125" customWidth="1"/>
    <col min="5889" max="5889" width="1.28515625" customWidth="1"/>
    <col min="5890" max="5890" width="28.140625" customWidth="1"/>
    <col min="5891" max="5891" width="34.5703125" customWidth="1"/>
    <col min="5892" max="5892" width="16.28515625" customWidth="1"/>
    <col min="5893" max="5893" width="5.85546875" customWidth="1"/>
    <col min="5894" max="5894" width="47" customWidth="1"/>
    <col min="5895" max="5896" width="16.140625" customWidth="1"/>
    <col min="5897" max="5897" width="16.28515625" customWidth="1"/>
    <col min="5898" max="5898" width="15.7109375" customWidth="1"/>
    <col min="5899" max="5899" width="32" customWidth="1"/>
    <col min="5996" max="5996" width="11.42578125" customWidth="1"/>
    <col min="6086" max="6086" width="1.42578125" customWidth="1"/>
    <col min="6145" max="6145" width="1.28515625" customWidth="1"/>
    <col min="6146" max="6146" width="28.140625" customWidth="1"/>
    <col min="6147" max="6147" width="34.5703125" customWidth="1"/>
    <col min="6148" max="6148" width="16.28515625" customWidth="1"/>
    <col min="6149" max="6149" width="5.85546875" customWidth="1"/>
    <col min="6150" max="6150" width="47" customWidth="1"/>
    <col min="6151" max="6152" width="16.140625" customWidth="1"/>
    <col min="6153" max="6153" width="16.28515625" customWidth="1"/>
    <col min="6154" max="6154" width="15.7109375" customWidth="1"/>
    <col min="6155" max="6155" width="32" customWidth="1"/>
    <col min="6252" max="6252" width="11.42578125" customWidth="1"/>
    <col min="6342" max="6342" width="1.42578125" customWidth="1"/>
    <col min="6401" max="6401" width="1.28515625" customWidth="1"/>
    <col min="6402" max="6402" width="28.140625" customWidth="1"/>
    <col min="6403" max="6403" width="34.5703125" customWidth="1"/>
    <col min="6404" max="6404" width="16.28515625" customWidth="1"/>
    <col min="6405" max="6405" width="5.85546875" customWidth="1"/>
    <col min="6406" max="6406" width="47" customWidth="1"/>
    <col min="6407" max="6408" width="16.140625" customWidth="1"/>
    <col min="6409" max="6409" width="16.28515625" customWidth="1"/>
    <col min="6410" max="6410" width="15.7109375" customWidth="1"/>
    <col min="6411" max="6411" width="32" customWidth="1"/>
    <col min="6508" max="6508" width="11.42578125" customWidth="1"/>
    <col min="6598" max="6598" width="1.42578125" customWidth="1"/>
    <col min="6657" max="6657" width="1.28515625" customWidth="1"/>
    <col min="6658" max="6658" width="28.140625" customWidth="1"/>
    <col min="6659" max="6659" width="34.5703125" customWidth="1"/>
    <col min="6660" max="6660" width="16.28515625" customWidth="1"/>
    <col min="6661" max="6661" width="5.85546875" customWidth="1"/>
    <col min="6662" max="6662" width="47" customWidth="1"/>
    <col min="6663" max="6664" width="16.140625" customWidth="1"/>
    <col min="6665" max="6665" width="16.28515625" customWidth="1"/>
    <col min="6666" max="6666" width="15.7109375" customWidth="1"/>
    <col min="6667" max="6667" width="32" customWidth="1"/>
    <col min="6764" max="6764" width="11.42578125" customWidth="1"/>
    <col min="6854" max="6854" width="1.42578125" customWidth="1"/>
    <col min="6913" max="6913" width="1.28515625" customWidth="1"/>
    <col min="6914" max="6914" width="28.140625" customWidth="1"/>
    <col min="6915" max="6915" width="34.5703125" customWidth="1"/>
    <col min="6916" max="6916" width="16.28515625" customWidth="1"/>
    <col min="6917" max="6917" width="5.85546875" customWidth="1"/>
    <col min="6918" max="6918" width="47" customWidth="1"/>
    <col min="6919" max="6920" width="16.140625" customWidth="1"/>
    <col min="6921" max="6921" width="16.28515625" customWidth="1"/>
    <col min="6922" max="6922" width="15.7109375" customWidth="1"/>
    <col min="6923" max="6923" width="32" customWidth="1"/>
    <col min="7020" max="7020" width="11.42578125" customWidth="1"/>
    <col min="7110" max="7110" width="1.42578125" customWidth="1"/>
    <col min="7169" max="7169" width="1.28515625" customWidth="1"/>
    <col min="7170" max="7170" width="28.140625" customWidth="1"/>
    <col min="7171" max="7171" width="34.5703125" customWidth="1"/>
    <col min="7172" max="7172" width="16.28515625" customWidth="1"/>
    <col min="7173" max="7173" width="5.85546875" customWidth="1"/>
    <col min="7174" max="7174" width="47" customWidth="1"/>
    <col min="7175" max="7176" width="16.140625" customWidth="1"/>
    <col min="7177" max="7177" width="16.28515625" customWidth="1"/>
    <col min="7178" max="7178" width="15.7109375" customWidth="1"/>
    <col min="7179" max="7179" width="32" customWidth="1"/>
    <col min="7276" max="7276" width="11.42578125" customWidth="1"/>
    <col min="7366" max="7366" width="1.42578125" customWidth="1"/>
    <col min="7425" max="7425" width="1.28515625" customWidth="1"/>
    <col min="7426" max="7426" width="28.140625" customWidth="1"/>
    <col min="7427" max="7427" width="34.5703125" customWidth="1"/>
    <col min="7428" max="7428" width="16.28515625" customWidth="1"/>
    <col min="7429" max="7429" width="5.85546875" customWidth="1"/>
    <col min="7430" max="7430" width="47" customWidth="1"/>
    <col min="7431" max="7432" width="16.140625" customWidth="1"/>
    <col min="7433" max="7433" width="16.28515625" customWidth="1"/>
    <col min="7434" max="7434" width="15.7109375" customWidth="1"/>
    <col min="7435" max="7435" width="32" customWidth="1"/>
    <col min="7532" max="7532" width="11.42578125" customWidth="1"/>
    <col min="7622" max="7622" width="1.42578125" customWidth="1"/>
    <col min="7681" max="7681" width="1.28515625" customWidth="1"/>
    <col min="7682" max="7682" width="28.140625" customWidth="1"/>
    <col min="7683" max="7683" width="34.5703125" customWidth="1"/>
    <col min="7684" max="7684" width="16.28515625" customWidth="1"/>
    <col min="7685" max="7685" width="5.85546875" customWidth="1"/>
    <col min="7686" max="7686" width="47" customWidth="1"/>
    <col min="7687" max="7688" width="16.140625" customWidth="1"/>
    <col min="7689" max="7689" width="16.28515625" customWidth="1"/>
    <col min="7690" max="7690" width="15.7109375" customWidth="1"/>
    <col min="7691" max="7691" width="32" customWidth="1"/>
    <col min="7788" max="7788" width="11.42578125" customWidth="1"/>
    <col min="7878" max="7878" width="1.42578125" customWidth="1"/>
    <col min="7937" max="7937" width="1.28515625" customWidth="1"/>
    <col min="7938" max="7938" width="28.140625" customWidth="1"/>
    <col min="7939" max="7939" width="34.5703125" customWidth="1"/>
    <col min="7940" max="7940" width="16.28515625" customWidth="1"/>
    <col min="7941" max="7941" width="5.85546875" customWidth="1"/>
    <col min="7942" max="7942" width="47" customWidth="1"/>
    <col min="7943" max="7944" width="16.140625" customWidth="1"/>
    <col min="7945" max="7945" width="16.28515625" customWidth="1"/>
    <col min="7946" max="7946" width="15.7109375" customWidth="1"/>
    <col min="7947" max="7947" width="32" customWidth="1"/>
    <col min="8044" max="8044" width="11.42578125" customWidth="1"/>
    <col min="8134" max="8134" width="1.42578125" customWidth="1"/>
    <col min="8193" max="8193" width="1.28515625" customWidth="1"/>
    <col min="8194" max="8194" width="28.140625" customWidth="1"/>
    <col min="8195" max="8195" width="34.5703125" customWidth="1"/>
    <col min="8196" max="8196" width="16.28515625" customWidth="1"/>
    <col min="8197" max="8197" width="5.85546875" customWidth="1"/>
    <col min="8198" max="8198" width="47" customWidth="1"/>
    <col min="8199" max="8200" width="16.140625" customWidth="1"/>
    <col min="8201" max="8201" width="16.28515625" customWidth="1"/>
    <col min="8202" max="8202" width="15.7109375" customWidth="1"/>
    <col min="8203" max="8203" width="32" customWidth="1"/>
    <col min="8300" max="8300" width="11.42578125" customWidth="1"/>
    <col min="8390" max="8390" width="1.42578125" customWidth="1"/>
    <col min="8449" max="8449" width="1.28515625" customWidth="1"/>
    <col min="8450" max="8450" width="28.140625" customWidth="1"/>
    <col min="8451" max="8451" width="34.5703125" customWidth="1"/>
    <col min="8452" max="8452" width="16.28515625" customWidth="1"/>
    <col min="8453" max="8453" width="5.85546875" customWidth="1"/>
    <col min="8454" max="8454" width="47" customWidth="1"/>
    <col min="8455" max="8456" width="16.140625" customWidth="1"/>
    <col min="8457" max="8457" width="16.28515625" customWidth="1"/>
    <col min="8458" max="8458" width="15.7109375" customWidth="1"/>
    <col min="8459" max="8459" width="32" customWidth="1"/>
    <col min="8556" max="8556" width="11.42578125" customWidth="1"/>
    <col min="8646" max="8646" width="1.42578125" customWidth="1"/>
    <col min="8705" max="8705" width="1.28515625" customWidth="1"/>
    <col min="8706" max="8706" width="28.140625" customWidth="1"/>
    <col min="8707" max="8707" width="34.5703125" customWidth="1"/>
    <col min="8708" max="8708" width="16.28515625" customWidth="1"/>
    <col min="8709" max="8709" width="5.85546875" customWidth="1"/>
    <col min="8710" max="8710" width="47" customWidth="1"/>
    <col min="8711" max="8712" width="16.140625" customWidth="1"/>
    <col min="8713" max="8713" width="16.28515625" customWidth="1"/>
    <col min="8714" max="8714" width="15.7109375" customWidth="1"/>
    <col min="8715" max="8715" width="32" customWidth="1"/>
    <col min="8812" max="8812" width="11.42578125" customWidth="1"/>
    <col min="8902" max="8902" width="1.42578125" customWidth="1"/>
    <col min="8961" max="8961" width="1.28515625" customWidth="1"/>
    <col min="8962" max="8962" width="28.140625" customWidth="1"/>
    <col min="8963" max="8963" width="34.5703125" customWidth="1"/>
    <col min="8964" max="8964" width="16.28515625" customWidth="1"/>
    <col min="8965" max="8965" width="5.85546875" customWidth="1"/>
    <col min="8966" max="8966" width="47" customWidth="1"/>
    <col min="8967" max="8968" width="16.140625" customWidth="1"/>
    <col min="8969" max="8969" width="16.28515625" customWidth="1"/>
    <col min="8970" max="8970" width="15.7109375" customWidth="1"/>
    <col min="8971" max="8971" width="32" customWidth="1"/>
    <col min="9068" max="9068" width="11.42578125" customWidth="1"/>
    <col min="9158" max="9158" width="1.42578125" customWidth="1"/>
    <col min="9217" max="9217" width="1.28515625" customWidth="1"/>
    <col min="9218" max="9218" width="28.140625" customWidth="1"/>
    <col min="9219" max="9219" width="34.5703125" customWidth="1"/>
    <col min="9220" max="9220" width="16.28515625" customWidth="1"/>
    <col min="9221" max="9221" width="5.85546875" customWidth="1"/>
    <col min="9222" max="9222" width="47" customWidth="1"/>
    <col min="9223" max="9224" width="16.140625" customWidth="1"/>
    <col min="9225" max="9225" width="16.28515625" customWidth="1"/>
    <col min="9226" max="9226" width="15.7109375" customWidth="1"/>
    <col min="9227" max="9227" width="32" customWidth="1"/>
    <col min="9324" max="9324" width="11.42578125" customWidth="1"/>
    <col min="9414" max="9414" width="1.42578125" customWidth="1"/>
    <col min="9473" max="9473" width="1.28515625" customWidth="1"/>
    <col min="9474" max="9474" width="28.140625" customWidth="1"/>
    <col min="9475" max="9475" width="34.5703125" customWidth="1"/>
    <col min="9476" max="9476" width="16.28515625" customWidth="1"/>
    <col min="9477" max="9477" width="5.85546875" customWidth="1"/>
    <col min="9478" max="9478" width="47" customWidth="1"/>
    <col min="9479" max="9480" width="16.140625" customWidth="1"/>
    <col min="9481" max="9481" width="16.28515625" customWidth="1"/>
    <col min="9482" max="9482" width="15.7109375" customWidth="1"/>
    <col min="9483" max="9483" width="32" customWidth="1"/>
    <col min="9580" max="9580" width="11.42578125" customWidth="1"/>
    <col min="9670" max="9670" width="1.42578125" customWidth="1"/>
    <col min="9729" max="9729" width="1.28515625" customWidth="1"/>
    <col min="9730" max="9730" width="28.140625" customWidth="1"/>
    <col min="9731" max="9731" width="34.5703125" customWidth="1"/>
    <col min="9732" max="9732" width="16.28515625" customWidth="1"/>
    <col min="9733" max="9733" width="5.85546875" customWidth="1"/>
    <col min="9734" max="9734" width="47" customWidth="1"/>
    <col min="9735" max="9736" width="16.140625" customWidth="1"/>
    <col min="9737" max="9737" width="16.28515625" customWidth="1"/>
    <col min="9738" max="9738" width="15.7109375" customWidth="1"/>
    <col min="9739" max="9739" width="32" customWidth="1"/>
    <col min="9836" max="9836" width="11.42578125" customWidth="1"/>
    <col min="9926" max="9926" width="1.42578125" customWidth="1"/>
    <col min="9985" max="9985" width="1.28515625" customWidth="1"/>
    <col min="9986" max="9986" width="28.140625" customWidth="1"/>
    <col min="9987" max="9987" width="34.5703125" customWidth="1"/>
    <col min="9988" max="9988" width="16.28515625" customWidth="1"/>
    <col min="9989" max="9989" width="5.85546875" customWidth="1"/>
    <col min="9990" max="9990" width="47" customWidth="1"/>
    <col min="9991" max="9992" width="16.140625" customWidth="1"/>
    <col min="9993" max="9993" width="16.28515625" customWidth="1"/>
    <col min="9994" max="9994" width="15.7109375" customWidth="1"/>
    <col min="9995" max="9995" width="32" customWidth="1"/>
    <col min="10092" max="10092" width="11.42578125" customWidth="1"/>
    <col min="10182" max="10182" width="1.42578125" customWidth="1"/>
    <col min="10241" max="10241" width="1.28515625" customWidth="1"/>
    <col min="10242" max="10242" width="28.140625" customWidth="1"/>
    <col min="10243" max="10243" width="34.5703125" customWidth="1"/>
    <col min="10244" max="10244" width="16.28515625" customWidth="1"/>
    <col min="10245" max="10245" width="5.85546875" customWidth="1"/>
    <col min="10246" max="10246" width="47" customWidth="1"/>
    <col min="10247" max="10248" width="16.140625" customWidth="1"/>
    <col min="10249" max="10249" width="16.28515625" customWidth="1"/>
    <col min="10250" max="10250" width="15.7109375" customWidth="1"/>
    <col min="10251" max="10251" width="32" customWidth="1"/>
    <col min="10348" max="10348" width="11.42578125" customWidth="1"/>
    <col min="10438" max="10438" width="1.42578125" customWidth="1"/>
    <col min="10497" max="10497" width="1.28515625" customWidth="1"/>
    <col min="10498" max="10498" width="28.140625" customWidth="1"/>
    <col min="10499" max="10499" width="34.5703125" customWidth="1"/>
    <col min="10500" max="10500" width="16.28515625" customWidth="1"/>
    <col min="10501" max="10501" width="5.85546875" customWidth="1"/>
    <col min="10502" max="10502" width="47" customWidth="1"/>
    <col min="10503" max="10504" width="16.140625" customWidth="1"/>
    <col min="10505" max="10505" width="16.28515625" customWidth="1"/>
    <col min="10506" max="10506" width="15.7109375" customWidth="1"/>
    <col min="10507" max="10507" width="32" customWidth="1"/>
    <col min="10604" max="10604" width="11.42578125" customWidth="1"/>
    <col min="10694" max="10694" width="1.42578125" customWidth="1"/>
    <col min="10753" max="10753" width="1.28515625" customWidth="1"/>
    <col min="10754" max="10754" width="28.140625" customWidth="1"/>
    <col min="10755" max="10755" width="34.5703125" customWidth="1"/>
    <col min="10756" max="10756" width="16.28515625" customWidth="1"/>
    <col min="10757" max="10757" width="5.85546875" customWidth="1"/>
    <col min="10758" max="10758" width="47" customWidth="1"/>
    <col min="10759" max="10760" width="16.140625" customWidth="1"/>
    <col min="10761" max="10761" width="16.28515625" customWidth="1"/>
    <col min="10762" max="10762" width="15.7109375" customWidth="1"/>
    <col min="10763" max="10763" width="32" customWidth="1"/>
    <col min="10860" max="10860" width="11.42578125" customWidth="1"/>
    <col min="10950" max="10950" width="1.42578125" customWidth="1"/>
    <col min="11009" max="11009" width="1.28515625" customWidth="1"/>
    <col min="11010" max="11010" width="28.140625" customWidth="1"/>
    <col min="11011" max="11011" width="34.5703125" customWidth="1"/>
    <col min="11012" max="11012" width="16.28515625" customWidth="1"/>
    <col min="11013" max="11013" width="5.85546875" customWidth="1"/>
    <col min="11014" max="11014" width="47" customWidth="1"/>
    <col min="11015" max="11016" width="16.140625" customWidth="1"/>
    <col min="11017" max="11017" width="16.28515625" customWidth="1"/>
    <col min="11018" max="11018" width="15.7109375" customWidth="1"/>
    <col min="11019" max="11019" width="32" customWidth="1"/>
    <col min="11116" max="11116" width="11.42578125" customWidth="1"/>
    <col min="11206" max="11206" width="1.42578125" customWidth="1"/>
    <col min="11265" max="11265" width="1.28515625" customWidth="1"/>
    <col min="11266" max="11266" width="28.140625" customWidth="1"/>
    <col min="11267" max="11267" width="34.5703125" customWidth="1"/>
    <col min="11268" max="11268" width="16.28515625" customWidth="1"/>
    <col min="11269" max="11269" width="5.85546875" customWidth="1"/>
    <col min="11270" max="11270" width="47" customWidth="1"/>
    <col min="11271" max="11272" width="16.140625" customWidth="1"/>
    <col min="11273" max="11273" width="16.28515625" customWidth="1"/>
    <col min="11274" max="11274" width="15.7109375" customWidth="1"/>
    <col min="11275" max="11275" width="32" customWidth="1"/>
    <col min="11372" max="11372" width="11.42578125" customWidth="1"/>
    <col min="11462" max="11462" width="1.42578125" customWidth="1"/>
    <col min="11521" max="11521" width="1.28515625" customWidth="1"/>
    <col min="11522" max="11522" width="28.140625" customWidth="1"/>
    <col min="11523" max="11523" width="34.5703125" customWidth="1"/>
    <col min="11524" max="11524" width="16.28515625" customWidth="1"/>
    <col min="11525" max="11525" width="5.85546875" customWidth="1"/>
    <col min="11526" max="11526" width="47" customWidth="1"/>
    <col min="11527" max="11528" width="16.140625" customWidth="1"/>
    <col min="11529" max="11529" width="16.28515625" customWidth="1"/>
    <col min="11530" max="11530" width="15.7109375" customWidth="1"/>
    <col min="11531" max="11531" width="32" customWidth="1"/>
    <col min="11628" max="11628" width="11.42578125" customWidth="1"/>
    <col min="11718" max="11718" width="1.42578125" customWidth="1"/>
    <col min="11777" max="11777" width="1.28515625" customWidth="1"/>
    <col min="11778" max="11778" width="28.140625" customWidth="1"/>
    <col min="11779" max="11779" width="34.5703125" customWidth="1"/>
    <col min="11780" max="11780" width="16.28515625" customWidth="1"/>
    <col min="11781" max="11781" width="5.85546875" customWidth="1"/>
    <col min="11782" max="11782" width="47" customWidth="1"/>
    <col min="11783" max="11784" width="16.140625" customWidth="1"/>
    <col min="11785" max="11785" width="16.28515625" customWidth="1"/>
    <col min="11786" max="11786" width="15.7109375" customWidth="1"/>
    <col min="11787" max="11787" width="32" customWidth="1"/>
    <col min="11884" max="11884" width="11.42578125" customWidth="1"/>
    <col min="11974" max="11974" width="1.42578125" customWidth="1"/>
    <col min="12033" max="12033" width="1.28515625" customWidth="1"/>
    <col min="12034" max="12034" width="28.140625" customWidth="1"/>
    <col min="12035" max="12035" width="34.5703125" customWidth="1"/>
    <col min="12036" max="12036" width="16.28515625" customWidth="1"/>
    <col min="12037" max="12037" width="5.85546875" customWidth="1"/>
    <col min="12038" max="12038" width="47" customWidth="1"/>
    <col min="12039" max="12040" width="16.140625" customWidth="1"/>
    <col min="12041" max="12041" width="16.28515625" customWidth="1"/>
    <col min="12042" max="12042" width="15.7109375" customWidth="1"/>
    <col min="12043" max="12043" width="32" customWidth="1"/>
    <col min="12140" max="12140" width="11.42578125" customWidth="1"/>
    <col min="12230" max="12230" width="1.42578125" customWidth="1"/>
    <col min="12289" max="12289" width="1.28515625" customWidth="1"/>
    <col min="12290" max="12290" width="28.140625" customWidth="1"/>
    <col min="12291" max="12291" width="34.5703125" customWidth="1"/>
    <col min="12292" max="12292" width="16.28515625" customWidth="1"/>
    <col min="12293" max="12293" width="5.85546875" customWidth="1"/>
    <col min="12294" max="12294" width="47" customWidth="1"/>
    <col min="12295" max="12296" width="16.140625" customWidth="1"/>
    <col min="12297" max="12297" width="16.28515625" customWidth="1"/>
    <col min="12298" max="12298" width="15.7109375" customWidth="1"/>
    <col min="12299" max="12299" width="32" customWidth="1"/>
    <col min="12396" max="12396" width="11.42578125" customWidth="1"/>
    <col min="12486" max="12486" width="1.42578125" customWidth="1"/>
    <col min="12545" max="12545" width="1.28515625" customWidth="1"/>
    <col min="12546" max="12546" width="28.140625" customWidth="1"/>
    <col min="12547" max="12547" width="34.5703125" customWidth="1"/>
    <col min="12548" max="12548" width="16.28515625" customWidth="1"/>
    <col min="12549" max="12549" width="5.85546875" customWidth="1"/>
    <col min="12550" max="12550" width="47" customWidth="1"/>
    <col min="12551" max="12552" width="16.140625" customWidth="1"/>
    <col min="12553" max="12553" width="16.28515625" customWidth="1"/>
    <col min="12554" max="12554" width="15.7109375" customWidth="1"/>
    <col min="12555" max="12555" width="32" customWidth="1"/>
    <col min="12652" max="12652" width="11.42578125" customWidth="1"/>
    <col min="12742" max="12742" width="1.42578125" customWidth="1"/>
    <col min="12801" max="12801" width="1.28515625" customWidth="1"/>
    <col min="12802" max="12802" width="28.140625" customWidth="1"/>
    <col min="12803" max="12803" width="34.5703125" customWidth="1"/>
    <col min="12804" max="12804" width="16.28515625" customWidth="1"/>
    <col min="12805" max="12805" width="5.85546875" customWidth="1"/>
    <col min="12806" max="12806" width="47" customWidth="1"/>
    <col min="12807" max="12808" width="16.140625" customWidth="1"/>
    <col min="12809" max="12809" width="16.28515625" customWidth="1"/>
    <col min="12810" max="12810" width="15.7109375" customWidth="1"/>
    <col min="12811" max="12811" width="32" customWidth="1"/>
    <col min="12908" max="12908" width="11.42578125" customWidth="1"/>
    <col min="12998" max="12998" width="1.42578125" customWidth="1"/>
    <col min="13057" max="13057" width="1.28515625" customWidth="1"/>
    <col min="13058" max="13058" width="28.140625" customWidth="1"/>
    <col min="13059" max="13059" width="34.5703125" customWidth="1"/>
    <col min="13060" max="13060" width="16.28515625" customWidth="1"/>
    <col min="13061" max="13061" width="5.85546875" customWidth="1"/>
    <col min="13062" max="13062" width="47" customWidth="1"/>
    <col min="13063" max="13064" width="16.140625" customWidth="1"/>
    <col min="13065" max="13065" width="16.28515625" customWidth="1"/>
    <col min="13066" max="13066" width="15.7109375" customWidth="1"/>
    <col min="13067" max="13067" width="32" customWidth="1"/>
    <col min="13164" max="13164" width="11.42578125" customWidth="1"/>
    <col min="13254" max="13254" width="1.42578125" customWidth="1"/>
    <col min="13313" max="13313" width="1.28515625" customWidth="1"/>
    <col min="13314" max="13314" width="28.140625" customWidth="1"/>
    <col min="13315" max="13315" width="34.5703125" customWidth="1"/>
    <col min="13316" max="13316" width="16.28515625" customWidth="1"/>
    <col min="13317" max="13317" width="5.85546875" customWidth="1"/>
    <col min="13318" max="13318" width="47" customWidth="1"/>
    <col min="13319" max="13320" width="16.140625" customWidth="1"/>
    <col min="13321" max="13321" width="16.28515625" customWidth="1"/>
    <col min="13322" max="13322" width="15.7109375" customWidth="1"/>
    <col min="13323" max="13323" width="32" customWidth="1"/>
    <col min="13420" max="13420" width="11.42578125" customWidth="1"/>
    <col min="13510" max="13510" width="1.42578125" customWidth="1"/>
    <col min="13569" max="13569" width="1.28515625" customWidth="1"/>
    <col min="13570" max="13570" width="28.140625" customWidth="1"/>
    <col min="13571" max="13571" width="34.5703125" customWidth="1"/>
    <col min="13572" max="13572" width="16.28515625" customWidth="1"/>
    <col min="13573" max="13573" width="5.85546875" customWidth="1"/>
    <col min="13574" max="13574" width="47" customWidth="1"/>
    <col min="13575" max="13576" width="16.140625" customWidth="1"/>
    <col min="13577" max="13577" width="16.28515625" customWidth="1"/>
    <col min="13578" max="13578" width="15.7109375" customWidth="1"/>
    <col min="13579" max="13579" width="32" customWidth="1"/>
    <col min="13676" max="13676" width="11.42578125" customWidth="1"/>
    <col min="13766" max="13766" width="1.42578125" customWidth="1"/>
    <col min="13825" max="13825" width="1.28515625" customWidth="1"/>
    <col min="13826" max="13826" width="28.140625" customWidth="1"/>
    <col min="13827" max="13827" width="34.5703125" customWidth="1"/>
    <col min="13828" max="13828" width="16.28515625" customWidth="1"/>
    <col min="13829" max="13829" width="5.85546875" customWidth="1"/>
    <col min="13830" max="13830" width="47" customWidth="1"/>
    <col min="13831" max="13832" width="16.140625" customWidth="1"/>
    <col min="13833" max="13833" width="16.28515625" customWidth="1"/>
    <col min="13834" max="13834" width="15.7109375" customWidth="1"/>
    <col min="13835" max="13835" width="32" customWidth="1"/>
    <col min="13932" max="13932" width="11.42578125" customWidth="1"/>
    <col min="14022" max="14022" width="1.42578125" customWidth="1"/>
    <col min="14081" max="14081" width="1.28515625" customWidth="1"/>
    <col min="14082" max="14082" width="28.140625" customWidth="1"/>
    <col min="14083" max="14083" width="34.5703125" customWidth="1"/>
    <col min="14084" max="14084" width="16.28515625" customWidth="1"/>
    <col min="14085" max="14085" width="5.85546875" customWidth="1"/>
    <col min="14086" max="14086" width="47" customWidth="1"/>
    <col min="14087" max="14088" width="16.140625" customWidth="1"/>
    <col min="14089" max="14089" width="16.28515625" customWidth="1"/>
    <col min="14090" max="14090" width="15.7109375" customWidth="1"/>
    <col min="14091" max="14091" width="32" customWidth="1"/>
    <col min="14188" max="14188" width="11.42578125" customWidth="1"/>
    <col min="14278" max="14278" width="1.42578125" customWidth="1"/>
    <col min="14337" max="14337" width="1.28515625" customWidth="1"/>
    <col min="14338" max="14338" width="28.140625" customWidth="1"/>
    <col min="14339" max="14339" width="34.5703125" customWidth="1"/>
    <col min="14340" max="14340" width="16.28515625" customWidth="1"/>
    <col min="14341" max="14341" width="5.85546875" customWidth="1"/>
    <col min="14342" max="14342" width="47" customWidth="1"/>
    <col min="14343" max="14344" width="16.140625" customWidth="1"/>
    <col min="14345" max="14345" width="16.28515625" customWidth="1"/>
    <col min="14346" max="14346" width="15.7109375" customWidth="1"/>
    <col min="14347" max="14347" width="32" customWidth="1"/>
    <col min="14444" max="14444" width="11.42578125" customWidth="1"/>
    <col min="14534" max="14534" width="1.42578125" customWidth="1"/>
    <col min="14593" max="14593" width="1.28515625" customWidth="1"/>
    <col min="14594" max="14594" width="28.140625" customWidth="1"/>
    <col min="14595" max="14595" width="34.5703125" customWidth="1"/>
    <col min="14596" max="14596" width="16.28515625" customWidth="1"/>
    <col min="14597" max="14597" width="5.85546875" customWidth="1"/>
    <col min="14598" max="14598" width="47" customWidth="1"/>
    <col min="14599" max="14600" width="16.140625" customWidth="1"/>
    <col min="14601" max="14601" width="16.28515625" customWidth="1"/>
    <col min="14602" max="14602" width="15.7109375" customWidth="1"/>
    <col min="14603" max="14603" width="32" customWidth="1"/>
    <col min="14700" max="14700" width="11.42578125" customWidth="1"/>
    <col min="14790" max="14790" width="1.42578125" customWidth="1"/>
    <col min="14849" max="14849" width="1.28515625" customWidth="1"/>
    <col min="14850" max="14850" width="28.140625" customWidth="1"/>
    <col min="14851" max="14851" width="34.5703125" customWidth="1"/>
    <col min="14852" max="14852" width="16.28515625" customWidth="1"/>
    <col min="14853" max="14853" width="5.85546875" customWidth="1"/>
    <col min="14854" max="14854" width="47" customWidth="1"/>
    <col min="14855" max="14856" width="16.140625" customWidth="1"/>
    <col min="14857" max="14857" width="16.28515625" customWidth="1"/>
    <col min="14858" max="14858" width="15.7109375" customWidth="1"/>
    <col min="14859" max="14859" width="32" customWidth="1"/>
    <col min="14956" max="14956" width="11.42578125" customWidth="1"/>
    <col min="15046" max="15046" width="1.42578125" customWidth="1"/>
    <col min="15105" max="15105" width="1.28515625" customWidth="1"/>
    <col min="15106" max="15106" width="28.140625" customWidth="1"/>
    <col min="15107" max="15107" width="34.5703125" customWidth="1"/>
    <col min="15108" max="15108" width="16.28515625" customWidth="1"/>
    <col min="15109" max="15109" width="5.85546875" customWidth="1"/>
    <col min="15110" max="15110" width="47" customWidth="1"/>
    <col min="15111" max="15112" width="16.140625" customWidth="1"/>
    <col min="15113" max="15113" width="16.28515625" customWidth="1"/>
    <col min="15114" max="15114" width="15.7109375" customWidth="1"/>
    <col min="15115" max="15115" width="32" customWidth="1"/>
    <col min="15212" max="15212" width="11.42578125" customWidth="1"/>
    <col min="15302" max="15302" width="1.42578125" customWidth="1"/>
    <col min="15361" max="15361" width="1.28515625" customWidth="1"/>
    <col min="15362" max="15362" width="28.140625" customWidth="1"/>
    <col min="15363" max="15363" width="34.5703125" customWidth="1"/>
    <col min="15364" max="15364" width="16.28515625" customWidth="1"/>
    <col min="15365" max="15365" width="5.85546875" customWidth="1"/>
    <col min="15366" max="15366" width="47" customWidth="1"/>
    <col min="15367" max="15368" width="16.140625" customWidth="1"/>
    <col min="15369" max="15369" width="16.28515625" customWidth="1"/>
    <col min="15370" max="15370" width="15.7109375" customWidth="1"/>
    <col min="15371" max="15371" width="32" customWidth="1"/>
    <col min="15468" max="15468" width="11.42578125" customWidth="1"/>
    <col min="15558" max="15558" width="1.42578125" customWidth="1"/>
    <col min="15617" max="15617" width="1.28515625" customWidth="1"/>
    <col min="15618" max="15618" width="28.140625" customWidth="1"/>
    <col min="15619" max="15619" width="34.5703125" customWidth="1"/>
    <col min="15620" max="15620" width="16.28515625" customWidth="1"/>
    <col min="15621" max="15621" width="5.85546875" customWidth="1"/>
    <col min="15622" max="15622" width="47" customWidth="1"/>
    <col min="15623" max="15624" width="16.140625" customWidth="1"/>
    <col min="15625" max="15625" width="16.28515625" customWidth="1"/>
    <col min="15626" max="15626" width="15.7109375" customWidth="1"/>
    <col min="15627" max="15627" width="32" customWidth="1"/>
    <col min="15724" max="15724" width="11.42578125" customWidth="1"/>
    <col min="15814" max="15814" width="1.42578125" customWidth="1"/>
    <col min="15873" max="15873" width="1.28515625" customWidth="1"/>
    <col min="15874" max="15874" width="28.140625" customWidth="1"/>
    <col min="15875" max="15875" width="34.5703125" customWidth="1"/>
    <col min="15876" max="15876" width="16.28515625" customWidth="1"/>
    <col min="15877" max="15877" width="5.85546875" customWidth="1"/>
    <col min="15878" max="15878" width="47" customWidth="1"/>
    <col min="15879" max="15880" width="16.140625" customWidth="1"/>
    <col min="15881" max="15881" width="16.28515625" customWidth="1"/>
    <col min="15882" max="15882" width="15.7109375" customWidth="1"/>
    <col min="15883" max="15883" width="32" customWidth="1"/>
    <col min="15980" max="15980" width="11.42578125" customWidth="1"/>
    <col min="16070" max="16070" width="1.42578125" customWidth="1"/>
    <col min="16129" max="16129" width="1.28515625" customWidth="1"/>
    <col min="16130" max="16130" width="28.140625" customWidth="1"/>
    <col min="16131" max="16131" width="34.5703125" customWidth="1"/>
    <col min="16132" max="16132" width="16.28515625" customWidth="1"/>
    <col min="16133" max="16133" width="5.85546875" customWidth="1"/>
    <col min="16134" max="16134" width="47" customWidth="1"/>
    <col min="16135" max="16136" width="16.140625" customWidth="1"/>
    <col min="16137" max="16137" width="16.28515625" customWidth="1"/>
    <col min="16138" max="16138" width="15.7109375" customWidth="1"/>
    <col min="16139" max="16139" width="32" customWidth="1"/>
    <col min="16236" max="16236" width="11.42578125" customWidth="1"/>
    <col min="16326" max="16326" width="1.42578125" customWidth="1"/>
  </cols>
  <sheetData>
    <row r="1" spans="2:11" ht="15.75" thickBot="1" x14ac:dyDescent="0.3"/>
    <row r="2" spans="2:11" ht="23.25" customHeight="1" thickBot="1" x14ac:dyDescent="0.3">
      <c r="B2" s="432"/>
      <c r="C2" s="435" t="s">
        <v>105</v>
      </c>
      <c r="D2" s="436"/>
      <c r="E2" s="436"/>
      <c r="F2" s="436"/>
      <c r="G2" s="436"/>
      <c r="H2" s="436"/>
      <c r="I2" s="436"/>
      <c r="J2" s="437"/>
    </row>
    <row r="3" spans="2:11" ht="18" customHeight="1" thickBot="1" x14ac:dyDescent="0.3">
      <c r="B3" s="433"/>
      <c r="C3" s="438" t="s">
        <v>18</v>
      </c>
      <c r="D3" s="439"/>
      <c r="E3" s="439"/>
      <c r="F3" s="439"/>
      <c r="G3" s="439"/>
      <c r="H3" s="439"/>
      <c r="I3" s="439"/>
      <c r="J3" s="440"/>
    </row>
    <row r="4" spans="2:11" ht="18" customHeight="1" thickBot="1" x14ac:dyDescent="0.3">
      <c r="B4" s="433"/>
      <c r="C4" s="438" t="s">
        <v>106</v>
      </c>
      <c r="D4" s="439"/>
      <c r="E4" s="439"/>
      <c r="F4" s="439"/>
      <c r="G4" s="439"/>
      <c r="H4" s="439"/>
      <c r="I4" s="439"/>
      <c r="J4" s="440"/>
    </row>
    <row r="5" spans="2:11" ht="18" customHeight="1" thickBot="1" x14ac:dyDescent="0.3">
      <c r="B5" s="434"/>
      <c r="C5" s="438" t="s">
        <v>107</v>
      </c>
      <c r="D5" s="439"/>
      <c r="E5" s="439"/>
      <c r="F5" s="439"/>
      <c r="G5" s="439"/>
      <c r="H5" s="441" t="s">
        <v>103</v>
      </c>
      <c r="I5" s="442"/>
      <c r="J5" s="443"/>
    </row>
    <row r="6" spans="2:11" ht="18" customHeight="1" thickBot="1" x14ac:dyDescent="0.3">
      <c r="B6" s="54"/>
      <c r="C6" s="55"/>
      <c r="D6" s="55"/>
      <c r="E6" s="55"/>
      <c r="F6" s="55"/>
      <c r="G6" s="55"/>
      <c r="H6" s="55"/>
      <c r="I6" s="55"/>
      <c r="J6" s="56"/>
    </row>
    <row r="7" spans="2:11" ht="51.75" customHeight="1" thickBot="1" x14ac:dyDescent="0.3">
      <c r="B7" s="57" t="s">
        <v>108</v>
      </c>
      <c r="C7" s="368" t="str">
        <f>+ACT_2!C7</f>
        <v>POA GESTIÓN SIN INVERSIÓN DIRECCIÓN DE GESTIÓN DE COBRO</v>
      </c>
      <c r="D7" s="369"/>
      <c r="E7" s="370"/>
      <c r="F7" s="58"/>
      <c r="G7" s="55"/>
      <c r="H7" s="55"/>
      <c r="I7" s="55"/>
      <c r="J7" s="56"/>
    </row>
    <row r="8" spans="2:11" ht="36.75" customHeight="1" thickBot="1" x14ac:dyDescent="0.3">
      <c r="B8" s="59" t="s">
        <v>109</v>
      </c>
      <c r="C8" s="368" t="s">
        <v>127</v>
      </c>
      <c r="D8" s="369"/>
      <c r="E8" s="370"/>
      <c r="F8" s="58"/>
      <c r="G8" s="55"/>
      <c r="H8" s="55"/>
      <c r="I8" s="55"/>
      <c r="J8" s="56"/>
    </row>
    <row r="9" spans="2:11" ht="32.25" customHeight="1" thickBot="1" x14ac:dyDescent="0.3">
      <c r="B9" s="59" t="s">
        <v>110</v>
      </c>
      <c r="C9" s="368" t="s">
        <v>385</v>
      </c>
      <c r="D9" s="369"/>
      <c r="E9" s="370"/>
      <c r="F9" s="60"/>
      <c r="G9" s="55"/>
      <c r="H9" s="55"/>
      <c r="I9" s="55"/>
      <c r="J9" s="56"/>
    </row>
    <row r="10" spans="2:11" ht="33.75" customHeight="1" thickBot="1" x14ac:dyDescent="0.3">
      <c r="B10" s="59" t="s">
        <v>111</v>
      </c>
      <c r="C10" s="368" t="s">
        <v>392</v>
      </c>
      <c r="D10" s="369"/>
      <c r="E10" s="370"/>
      <c r="F10" s="58"/>
      <c r="G10" s="55"/>
      <c r="H10" s="55"/>
      <c r="I10" s="55"/>
      <c r="J10" s="56"/>
    </row>
    <row r="11" spans="2:11" ht="55.5" customHeight="1" thickBot="1" x14ac:dyDescent="0.3">
      <c r="B11" s="59" t="s">
        <v>112</v>
      </c>
      <c r="C11" s="368" t="str">
        <f>'3_PAAC'!F9</f>
        <v xml:space="preserve">Realizar el 100% de las actividades programadas en el Plan Anticorrupción y de Atención al Ciudadano - PAAC de la Dirección de Gestión de cobro durante la vigencia. </v>
      </c>
      <c r="D11" s="369"/>
      <c r="E11" s="370"/>
      <c r="F11" s="58"/>
      <c r="G11" s="55"/>
      <c r="H11" s="55"/>
      <c r="I11" s="55"/>
      <c r="J11" s="56"/>
    </row>
    <row r="13" spans="2:11" ht="26.25" customHeight="1" x14ac:dyDescent="0.25">
      <c r="B13" s="404" t="s">
        <v>179</v>
      </c>
      <c r="C13" s="405"/>
      <c r="D13" s="405"/>
      <c r="E13" s="405"/>
      <c r="F13" s="405"/>
      <c r="G13" s="405"/>
      <c r="H13" s="406"/>
      <c r="I13" s="402" t="s">
        <v>113</v>
      </c>
      <c r="J13" s="403"/>
      <c r="K13" s="403"/>
    </row>
    <row r="14" spans="2:11" s="63" customFormat="1" ht="56.25" customHeight="1" x14ac:dyDescent="0.25">
      <c r="B14" s="61" t="s">
        <v>114</v>
      </c>
      <c r="C14" s="61" t="s">
        <v>115</v>
      </c>
      <c r="D14" s="61" t="s">
        <v>116</v>
      </c>
      <c r="E14" s="61" t="s">
        <v>117</v>
      </c>
      <c r="F14" s="61" t="s">
        <v>118</v>
      </c>
      <c r="G14" s="61" t="s">
        <v>119</v>
      </c>
      <c r="H14" s="61" t="s">
        <v>120</v>
      </c>
      <c r="I14" s="62" t="s">
        <v>121</v>
      </c>
      <c r="J14" s="62" t="s">
        <v>122</v>
      </c>
      <c r="K14" s="62" t="s">
        <v>123</v>
      </c>
    </row>
    <row r="15" spans="2:11" ht="51" customHeight="1" x14ac:dyDescent="0.25">
      <c r="B15" s="217">
        <v>1</v>
      </c>
      <c r="C15" s="218" t="s">
        <v>168</v>
      </c>
      <c r="D15" s="219" t="s">
        <v>128</v>
      </c>
      <c r="E15" s="220">
        <v>1</v>
      </c>
      <c r="F15" s="221" t="s">
        <v>172</v>
      </c>
      <c r="G15" s="429" t="s">
        <v>128</v>
      </c>
      <c r="H15" s="222">
        <v>43830</v>
      </c>
      <c r="I15" s="204"/>
      <c r="J15" s="205"/>
      <c r="K15" s="205"/>
    </row>
    <row r="16" spans="2:11" ht="85.5" customHeight="1" x14ac:dyDescent="0.25">
      <c r="B16" s="430">
        <v>2</v>
      </c>
      <c r="C16" s="431" t="s">
        <v>391</v>
      </c>
      <c r="D16" s="429" t="s">
        <v>128</v>
      </c>
      <c r="E16" s="221">
        <v>1</v>
      </c>
      <c r="F16" s="221" t="s">
        <v>170</v>
      </c>
      <c r="G16" s="429"/>
      <c r="H16" s="222">
        <v>43524</v>
      </c>
      <c r="I16" s="247" t="s">
        <v>128</v>
      </c>
      <c r="J16" s="86"/>
      <c r="K16" s="209" t="s">
        <v>407</v>
      </c>
    </row>
    <row r="17" spans="2:11" ht="51" customHeight="1" x14ac:dyDescent="0.25">
      <c r="B17" s="430"/>
      <c r="C17" s="431"/>
      <c r="D17" s="429"/>
      <c r="E17" s="221">
        <v>2</v>
      </c>
      <c r="F17" s="221" t="s">
        <v>169</v>
      </c>
      <c r="G17" s="429"/>
      <c r="H17" s="222">
        <v>43646</v>
      </c>
      <c r="I17" s="203"/>
      <c r="J17" s="86"/>
      <c r="K17" s="86"/>
    </row>
    <row r="18" spans="2:11" ht="51" customHeight="1" x14ac:dyDescent="0.25">
      <c r="B18" s="430"/>
      <c r="C18" s="431"/>
      <c r="D18" s="429"/>
      <c r="E18" s="221">
        <v>3</v>
      </c>
      <c r="F18" s="221" t="s">
        <v>171</v>
      </c>
      <c r="G18" s="429"/>
      <c r="H18" s="222">
        <v>43799</v>
      </c>
      <c r="I18" s="203"/>
      <c r="J18" s="86"/>
      <c r="K18" s="86"/>
    </row>
    <row r="19" spans="2:11" ht="51" customHeight="1" x14ac:dyDescent="0.25">
      <c r="B19" s="430"/>
      <c r="C19" s="431"/>
      <c r="D19" s="429"/>
      <c r="E19" s="221">
        <v>4</v>
      </c>
      <c r="F19" s="221" t="s">
        <v>173</v>
      </c>
      <c r="G19" s="429"/>
      <c r="H19" s="222">
        <v>43829</v>
      </c>
      <c r="I19" s="203"/>
      <c r="J19" s="86"/>
      <c r="K19" s="86"/>
    </row>
    <row r="20" spans="2:11" s="66" customFormat="1" ht="21.75" customHeight="1" x14ac:dyDescent="0.25">
      <c r="B20" s="409" t="s">
        <v>124</v>
      </c>
      <c r="C20" s="410"/>
      <c r="D20" s="64">
        <f>SUM(D15:D19)</f>
        <v>0</v>
      </c>
      <c r="E20" s="400" t="s">
        <v>125</v>
      </c>
      <c r="F20" s="401"/>
      <c r="G20" s="64">
        <f>SUM(G15:G19)</f>
        <v>0</v>
      </c>
      <c r="H20" s="64"/>
      <c r="I20" s="65"/>
      <c r="J20" s="65"/>
      <c r="K20" s="65"/>
    </row>
  </sheetData>
  <sheetProtection selectLockedCells="1" selectUnlockedCells="1"/>
  <mergeCells count="19">
    <mergeCell ref="B2:B5"/>
    <mergeCell ref="C2:J2"/>
    <mergeCell ref="C3:J3"/>
    <mergeCell ref="C4:J4"/>
    <mergeCell ref="C5:G5"/>
    <mergeCell ref="H5:J5"/>
    <mergeCell ref="C7:E7"/>
    <mergeCell ref="C8:E8"/>
    <mergeCell ref="C9:E9"/>
    <mergeCell ref="C10:E10"/>
    <mergeCell ref="C11:E11"/>
    <mergeCell ref="D16:D19"/>
    <mergeCell ref="B16:B19"/>
    <mergeCell ref="C16:C19"/>
    <mergeCell ref="E20:F20"/>
    <mergeCell ref="I13:K13"/>
    <mergeCell ref="B13:H13"/>
    <mergeCell ref="B20:C20"/>
    <mergeCell ref="G15:G19"/>
  </mergeCells>
  <pageMargins left="1" right="1" top="1" bottom="1" header="0.5" footer="0.5"/>
  <pageSetup scale="4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workbookViewId="0">
      <selection activeCell="A56" sqref="A56"/>
    </sheetView>
  </sheetViews>
  <sheetFormatPr baseColWidth="10" defaultRowHeight="12.75" x14ac:dyDescent="0.2"/>
  <cols>
    <col min="1" max="1" width="65.28515625" style="123" bestFit="1" customWidth="1"/>
    <col min="2" max="2" width="11.42578125" style="123"/>
    <col min="3" max="3" width="63.42578125" style="124" customWidth="1"/>
    <col min="4" max="4" width="11.42578125" style="124"/>
    <col min="5" max="5" width="11.42578125" style="185"/>
    <col min="6" max="6" width="18.85546875" style="185" customWidth="1"/>
    <col min="7" max="7" width="11.42578125" style="123" customWidth="1"/>
    <col min="8" max="11" width="20.7109375" style="123" customWidth="1"/>
    <col min="12" max="12" width="11.42578125" style="123"/>
    <col min="13" max="16" width="11.42578125" style="123" hidden="1" customWidth="1"/>
    <col min="17" max="17" width="15.85546875" style="123" hidden="1" customWidth="1"/>
    <col min="18" max="20" width="11.42578125" style="123" hidden="1" customWidth="1"/>
    <col min="21" max="22" width="0" style="123" hidden="1" customWidth="1"/>
    <col min="23" max="256" width="11.42578125" style="123"/>
    <col min="257" max="257" width="65.28515625" style="123" bestFit="1" customWidth="1"/>
    <col min="258" max="258" width="11.42578125" style="123"/>
    <col min="259" max="259" width="63.42578125" style="123" customWidth="1"/>
    <col min="260" max="261" width="11.42578125" style="123"/>
    <col min="262" max="262" width="18.85546875" style="123" customWidth="1"/>
    <col min="263" max="263" width="11.42578125" style="123" customWidth="1"/>
    <col min="264" max="267" width="20.7109375" style="123" customWidth="1"/>
    <col min="268" max="268" width="11.42578125" style="123"/>
    <col min="269" max="278" width="0" style="123" hidden="1" customWidth="1"/>
    <col min="279" max="512" width="11.42578125" style="123"/>
    <col min="513" max="513" width="65.28515625" style="123" bestFit="1" customWidth="1"/>
    <col min="514" max="514" width="11.42578125" style="123"/>
    <col min="515" max="515" width="63.42578125" style="123" customWidth="1"/>
    <col min="516" max="517" width="11.42578125" style="123"/>
    <col min="518" max="518" width="18.85546875" style="123" customWidth="1"/>
    <col min="519" max="519" width="11.42578125" style="123" customWidth="1"/>
    <col min="520" max="523" width="20.7109375" style="123" customWidth="1"/>
    <col min="524" max="524" width="11.42578125" style="123"/>
    <col min="525" max="534" width="0" style="123" hidden="1" customWidth="1"/>
    <col min="535" max="768" width="11.42578125" style="123"/>
    <col min="769" max="769" width="65.28515625" style="123" bestFit="1" customWidth="1"/>
    <col min="770" max="770" width="11.42578125" style="123"/>
    <col min="771" max="771" width="63.42578125" style="123" customWidth="1"/>
    <col min="772" max="773" width="11.42578125" style="123"/>
    <col min="774" max="774" width="18.85546875" style="123" customWidth="1"/>
    <col min="775" max="775" width="11.42578125" style="123" customWidth="1"/>
    <col min="776" max="779" width="20.7109375" style="123" customWidth="1"/>
    <col min="780" max="780" width="11.42578125" style="123"/>
    <col min="781" max="790" width="0" style="123" hidden="1" customWidth="1"/>
    <col min="791" max="1024" width="11.42578125" style="123"/>
    <col min="1025" max="1025" width="65.28515625" style="123" bestFit="1" customWidth="1"/>
    <col min="1026" max="1026" width="11.42578125" style="123"/>
    <col min="1027" max="1027" width="63.42578125" style="123" customWidth="1"/>
    <col min="1028" max="1029" width="11.42578125" style="123"/>
    <col min="1030" max="1030" width="18.85546875" style="123" customWidth="1"/>
    <col min="1031" max="1031" width="11.42578125" style="123" customWidth="1"/>
    <col min="1032" max="1035" width="20.7109375" style="123" customWidth="1"/>
    <col min="1036" max="1036" width="11.42578125" style="123"/>
    <col min="1037" max="1046" width="0" style="123" hidden="1" customWidth="1"/>
    <col min="1047" max="1280" width="11.42578125" style="123"/>
    <col min="1281" max="1281" width="65.28515625" style="123" bestFit="1" customWidth="1"/>
    <col min="1282" max="1282" width="11.42578125" style="123"/>
    <col min="1283" max="1283" width="63.42578125" style="123" customWidth="1"/>
    <col min="1284" max="1285" width="11.42578125" style="123"/>
    <col min="1286" max="1286" width="18.85546875" style="123" customWidth="1"/>
    <col min="1287" max="1287" width="11.42578125" style="123" customWidth="1"/>
    <col min="1288" max="1291" width="20.7109375" style="123" customWidth="1"/>
    <col min="1292" max="1292" width="11.42578125" style="123"/>
    <col min="1293" max="1302" width="0" style="123" hidden="1" customWidth="1"/>
    <col min="1303" max="1536" width="11.42578125" style="123"/>
    <col min="1537" max="1537" width="65.28515625" style="123" bestFit="1" customWidth="1"/>
    <col min="1538" max="1538" width="11.42578125" style="123"/>
    <col min="1539" max="1539" width="63.42578125" style="123" customWidth="1"/>
    <col min="1540" max="1541" width="11.42578125" style="123"/>
    <col min="1542" max="1542" width="18.85546875" style="123" customWidth="1"/>
    <col min="1543" max="1543" width="11.42578125" style="123" customWidth="1"/>
    <col min="1544" max="1547" width="20.7109375" style="123" customWidth="1"/>
    <col min="1548" max="1548" width="11.42578125" style="123"/>
    <col min="1549" max="1558" width="0" style="123" hidden="1" customWidth="1"/>
    <col min="1559" max="1792" width="11.42578125" style="123"/>
    <col min="1793" max="1793" width="65.28515625" style="123" bestFit="1" customWidth="1"/>
    <col min="1794" max="1794" width="11.42578125" style="123"/>
    <col min="1795" max="1795" width="63.42578125" style="123" customWidth="1"/>
    <col min="1796" max="1797" width="11.42578125" style="123"/>
    <col min="1798" max="1798" width="18.85546875" style="123" customWidth="1"/>
    <col min="1799" max="1799" width="11.42578125" style="123" customWidth="1"/>
    <col min="1800" max="1803" width="20.7109375" style="123" customWidth="1"/>
    <col min="1804" max="1804" width="11.42578125" style="123"/>
    <col min="1805" max="1814" width="0" style="123" hidden="1" customWidth="1"/>
    <col min="1815" max="2048" width="11.42578125" style="123"/>
    <col min="2049" max="2049" width="65.28515625" style="123" bestFit="1" customWidth="1"/>
    <col min="2050" max="2050" width="11.42578125" style="123"/>
    <col min="2051" max="2051" width="63.42578125" style="123" customWidth="1"/>
    <col min="2052" max="2053" width="11.42578125" style="123"/>
    <col min="2054" max="2054" width="18.85546875" style="123" customWidth="1"/>
    <col min="2055" max="2055" width="11.42578125" style="123" customWidth="1"/>
    <col min="2056" max="2059" width="20.7109375" style="123" customWidth="1"/>
    <col min="2060" max="2060" width="11.42578125" style="123"/>
    <col min="2061" max="2070" width="0" style="123" hidden="1" customWidth="1"/>
    <col min="2071" max="2304" width="11.42578125" style="123"/>
    <col min="2305" max="2305" width="65.28515625" style="123" bestFit="1" customWidth="1"/>
    <col min="2306" max="2306" width="11.42578125" style="123"/>
    <col min="2307" max="2307" width="63.42578125" style="123" customWidth="1"/>
    <col min="2308" max="2309" width="11.42578125" style="123"/>
    <col min="2310" max="2310" width="18.85546875" style="123" customWidth="1"/>
    <col min="2311" max="2311" width="11.42578125" style="123" customWidth="1"/>
    <col min="2312" max="2315" width="20.7109375" style="123" customWidth="1"/>
    <col min="2316" max="2316" width="11.42578125" style="123"/>
    <col min="2317" max="2326" width="0" style="123" hidden="1" customWidth="1"/>
    <col min="2327" max="2560" width="11.42578125" style="123"/>
    <col min="2561" max="2561" width="65.28515625" style="123" bestFit="1" customWidth="1"/>
    <col min="2562" max="2562" width="11.42578125" style="123"/>
    <col min="2563" max="2563" width="63.42578125" style="123" customWidth="1"/>
    <col min="2564" max="2565" width="11.42578125" style="123"/>
    <col min="2566" max="2566" width="18.85546875" style="123" customWidth="1"/>
    <col min="2567" max="2567" width="11.42578125" style="123" customWidth="1"/>
    <col min="2568" max="2571" width="20.7109375" style="123" customWidth="1"/>
    <col min="2572" max="2572" width="11.42578125" style="123"/>
    <col min="2573" max="2582" width="0" style="123" hidden="1" customWidth="1"/>
    <col min="2583" max="2816" width="11.42578125" style="123"/>
    <col min="2817" max="2817" width="65.28515625" style="123" bestFit="1" customWidth="1"/>
    <col min="2818" max="2818" width="11.42578125" style="123"/>
    <col min="2819" max="2819" width="63.42578125" style="123" customWidth="1"/>
    <col min="2820" max="2821" width="11.42578125" style="123"/>
    <col min="2822" max="2822" width="18.85546875" style="123" customWidth="1"/>
    <col min="2823" max="2823" width="11.42578125" style="123" customWidth="1"/>
    <col min="2824" max="2827" width="20.7109375" style="123" customWidth="1"/>
    <col min="2828" max="2828" width="11.42578125" style="123"/>
    <col min="2829" max="2838" width="0" style="123" hidden="1" customWidth="1"/>
    <col min="2839" max="3072" width="11.42578125" style="123"/>
    <col min="3073" max="3073" width="65.28515625" style="123" bestFit="1" customWidth="1"/>
    <col min="3074" max="3074" width="11.42578125" style="123"/>
    <col min="3075" max="3075" width="63.42578125" style="123" customWidth="1"/>
    <col min="3076" max="3077" width="11.42578125" style="123"/>
    <col min="3078" max="3078" width="18.85546875" style="123" customWidth="1"/>
    <col min="3079" max="3079" width="11.42578125" style="123" customWidth="1"/>
    <col min="3080" max="3083" width="20.7109375" style="123" customWidth="1"/>
    <col min="3084" max="3084" width="11.42578125" style="123"/>
    <col min="3085" max="3094" width="0" style="123" hidden="1" customWidth="1"/>
    <col min="3095" max="3328" width="11.42578125" style="123"/>
    <col min="3329" max="3329" width="65.28515625" style="123" bestFit="1" customWidth="1"/>
    <col min="3330" max="3330" width="11.42578125" style="123"/>
    <col min="3331" max="3331" width="63.42578125" style="123" customWidth="1"/>
    <col min="3332" max="3333" width="11.42578125" style="123"/>
    <col min="3334" max="3334" width="18.85546875" style="123" customWidth="1"/>
    <col min="3335" max="3335" width="11.42578125" style="123" customWidth="1"/>
    <col min="3336" max="3339" width="20.7109375" style="123" customWidth="1"/>
    <col min="3340" max="3340" width="11.42578125" style="123"/>
    <col min="3341" max="3350" width="0" style="123" hidden="1" customWidth="1"/>
    <col min="3351" max="3584" width="11.42578125" style="123"/>
    <col min="3585" max="3585" width="65.28515625" style="123" bestFit="1" customWidth="1"/>
    <col min="3586" max="3586" width="11.42578125" style="123"/>
    <col min="3587" max="3587" width="63.42578125" style="123" customWidth="1"/>
    <col min="3588" max="3589" width="11.42578125" style="123"/>
    <col min="3590" max="3590" width="18.85546875" style="123" customWidth="1"/>
    <col min="3591" max="3591" width="11.42578125" style="123" customWidth="1"/>
    <col min="3592" max="3595" width="20.7109375" style="123" customWidth="1"/>
    <col min="3596" max="3596" width="11.42578125" style="123"/>
    <col min="3597" max="3606" width="0" style="123" hidden="1" customWidth="1"/>
    <col min="3607" max="3840" width="11.42578125" style="123"/>
    <col min="3841" max="3841" width="65.28515625" style="123" bestFit="1" customWidth="1"/>
    <col min="3842" max="3842" width="11.42578125" style="123"/>
    <col min="3843" max="3843" width="63.42578125" style="123" customWidth="1"/>
    <col min="3844" max="3845" width="11.42578125" style="123"/>
    <col min="3846" max="3846" width="18.85546875" style="123" customWidth="1"/>
    <col min="3847" max="3847" width="11.42578125" style="123" customWidth="1"/>
    <col min="3848" max="3851" width="20.7109375" style="123" customWidth="1"/>
    <col min="3852" max="3852" width="11.42578125" style="123"/>
    <col min="3853" max="3862" width="0" style="123" hidden="1" customWidth="1"/>
    <col min="3863" max="4096" width="11.42578125" style="123"/>
    <col min="4097" max="4097" width="65.28515625" style="123" bestFit="1" customWidth="1"/>
    <col min="4098" max="4098" width="11.42578125" style="123"/>
    <col min="4099" max="4099" width="63.42578125" style="123" customWidth="1"/>
    <col min="4100" max="4101" width="11.42578125" style="123"/>
    <col min="4102" max="4102" width="18.85546875" style="123" customWidth="1"/>
    <col min="4103" max="4103" width="11.42578125" style="123" customWidth="1"/>
    <col min="4104" max="4107" width="20.7109375" style="123" customWidth="1"/>
    <col min="4108" max="4108" width="11.42578125" style="123"/>
    <col min="4109" max="4118" width="0" style="123" hidden="1" customWidth="1"/>
    <col min="4119" max="4352" width="11.42578125" style="123"/>
    <col min="4353" max="4353" width="65.28515625" style="123" bestFit="1" customWidth="1"/>
    <col min="4354" max="4354" width="11.42578125" style="123"/>
    <col min="4355" max="4355" width="63.42578125" style="123" customWidth="1"/>
    <col min="4356" max="4357" width="11.42578125" style="123"/>
    <col min="4358" max="4358" width="18.85546875" style="123" customWidth="1"/>
    <col min="4359" max="4359" width="11.42578125" style="123" customWidth="1"/>
    <col min="4360" max="4363" width="20.7109375" style="123" customWidth="1"/>
    <col min="4364" max="4364" width="11.42578125" style="123"/>
    <col min="4365" max="4374" width="0" style="123" hidden="1" customWidth="1"/>
    <col min="4375" max="4608" width="11.42578125" style="123"/>
    <col min="4609" max="4609" width="65.28515625" style="123" bestFit="1" customWidth="1"/>
    <col min="4610" max="4610" width="11.42578125" style="123"/>
    <col min="4611" max="4611" width="63.42578125" style="123" customWidth="1"/>
    <col min="4612" max="4613" width="11.42578125" style="123"/>
    <col min="4614" max="4614" width="18.85546875" style="123" customWidth="1"/>
    <col min="4615" max="4615" width="11.42578125" style="123" customWidth="1"/>
    <col min="4616" max="4619" width="20.7109375" style="123" customWidth="1"/>
    <col min="4620" max="4620" width="11.42578125" style="123"/>
    <col min="4621" max="4630" width="0" style="123" hidden="1" customWidth="1"/>
    <col min="4631" max="4864" width="11.42578125" style="123"/>
    <col min="4865" max="4865" width="65.28515625" style="123" bestFit="1" customWidth="1"/>
    <col min="4866" max="4866" width="11.42578125" style="123"/>
    <col min="4867" max="4867" width="63.42578125" style="123" customWidth="1"/>
    <col min="4868" max="4869" width="11.42578125" style="123"/>
    <col min="4870" max="4870" width="18.85546875" style="123" customWidth="1"/>
    <col min="4871" max="4871" width="11.42578125" style="123" customWidth="1"/>
    <col min="4872" max="4875" width="20.7109375" style="123" customWidth="1"/>
    <col min="4876" max="4876" width="11.42578125" style="123"/>
    <col min="4877" max="4886" width="0" style="123" hidden="1" customWidth="1"/>
    <col min="4887" max="5120" width="11.42578125" style="123"/>
    <col min="5121" max="5121" width="65.28515625" style="123" bestFit="1" customWidth="1"/>
    <col min="5122" max="5122" width="11.42578125" style="123"/>
    <col min="5123" max="5123" width="63.42578125" style="123" customWidth="1"/>
    <col min="5124" max="5125" width="11.42578125" style="123"/>
    <col min="5126" max="5126" width="18.85546875" style="123" customWidth="1"/>
    <col min="5127" max="5127" width="11.42578125" style="123" customWidth="1"/>
    <col min="5128" max="5131" width="20.7109375" style="123" customWidth="1"/>
    <col min="5132" max="5132" width="11.42578125" style="123"/>
    <col min="5133" max="5142" width="0" style="123" hidden="1" customWidth="1"/>
    <col min="5143" max="5376" width="11.42578125" style="123"/>
    <col min="5377" max="5377" width="65.28515625" style="123" bestFit="1" customWidth="1"/>
    <col min="5378" max="5378" width="11.42578125" style="123"/>
    <col min="5379" max="5379" width="63.42578125" style="123" customWidth="1"/>
    <col min="5380" max="5381" width="11.42578125" style="123"/>
    <col min="5382" max="5382" width="18.85546875" style="123" customWidth="1"/>
    <col min="5383" max="5383" width="11.42578125" style="123" customWidth="1"/>
    <col min="5384" max="5387" width="20.7109375" style="123" customWidth="1"/>
    <col min="5388" max="5388" width="11.42578125" style="123"/>
    <col min="5389" max="5398" width="0" style="123" hidden="1" customWidth="1"/>
    <col min="5399" max="5632" width="11.42578125" style="123"/>
    <col min="5633" max="5633" width="65.28515625" style="123" bestFit="1" customWidth="1"/>
    <col min="5634" max="5634" width="11.42578125" style="123"/>
    <col min="5635" max="5635" width="63.42578125" style="123" customWidth="1"/>
    <col min="5636" max="5637" width="11.42578125" style="123"/>
    <col min="5638" max="5638" width="18.85546875" style="123" customWidth="1"/>
    <col min="5639" max="5639" width="11.42578125" style="123" customWidth="1"/>
    <col min="5640" max="5643" width="20.7109375" style="123" customWidth="1"/>
    <col min="5644" max="5644" width="11.42578125" style="123"/>
    <col min="5645" max="5654" width="0" style="123" hidden="1" customWidth="1"/>
    <col min="5655" max="5888" width="11.42578125" style="123"/>
    <col min="5889" max="5889" width="65.28515625" style="123" bestFit="1" customWidth="1"/>
    <col min="5890" max="5890" width="11.42578125" style="123"/>
    <col min="5891" max="5891" width="63.42578125" style="123" customWidth="1"/>
    <col min="5892" max="5893" width="11.42578125" style="123"/>
    <col min="5894" max="5894" width="18.85546875" style="123" customWidth="1"/>
    <col min="5895" max="5895" width="11.42578125" style="123" customWidth="1"/>
    <col min="5896" max="5899" width="20.7109375" style="123" customWidth="1"/>
    <col min="5900" max="5900" width="11.42578125" style="123"/>
    <col min="5901" max="5910" width="0" style="123" hidden="1" customWidth="1"/>
    <col min="5911" max="6144" width="11.42578125" style="123"/>
    <col min="6145" max="6145" width="65.28515625" style="123" bestFit="1" customWidth="1"/>
    <col min="6146" max="6146" width="11.42578125" style="123"/>
    <col min="6147" max="6147" width="63.42578125" style="123" customWidth="1"/>
    <col min="6148" max="6149" width="11.42578125" style="123"/>
    <col min="6150" max="6150" width="18.85546875" style="123" customWidth="1"/>
    <col min="6151" max="6151" width="11.42578125" style="123" customWidth="1"/>
    <col min="6152" max="6155" width="20.7109375" style="123" customWidth="1"/>
    <col min="6156" max="6156" width="11.42578125" style="123"/>
    <col min="6157" max="6166" width="0" style="123" hidden="1" customWidth="1"/>
    <col min="6167" max="6400" width="11.42578125" style="123"/>
    <col min="6401" max="6401" width="65.28515625" style="123" bestFit="1" customWidth="1"/>
    <col min="6402" max="6402" width="11.42578125" style="123"/>
    <col min="6403" max="6403" width="63.42578125" style="123" customWidth="1"/>
    <col min="6404" max="6405" width="11.42578125" style="123"/>
    <col min="6406" max="6406" width="18.85546875" style="123" customWidth="1"/>
    <col min="6407" max="6407" width="11.42578125" style="123" customWidth="1"/>
    <col min="6408" max="6411" width="20.7109375" style="123" customWidth="1"/>
    <col min="6412" max="6412" width="11.42578125" style="123"/>
    <col min="6413" max="6422" width="0" style="123" hidden="1" customWidth="1"/>
    <col min="6423" max="6656" width="11.42578125" style="123"/>
    <col min="6657" max="6657" width="65.28515625" style="123" bestFit="1" customWidth="1"/>
    <col min="6658" max="6658" width="11.42578125" style="123"/>
    <col min="6659" max="6659" width="63.42578125" style="123" customWidth="1"/>
    <col min="6660" max="6661" width="11.42578125" style="123"/>
    <col min="6662" max="6662" width="18.85546875" style="123" customWidth="1"/>
    <col min="6663" max="6663" width="11.42578125" style="123" customWidth="1"/>
    <col min="6664" max="6667" width="20.7109375" style="123" customWidth="1"/>
    <col min="6668" max="6668" width="11.42578125" style="123"/>
    <col min="6669" max="6678" width="0" style="123" hidden="1" customWidth="1"/>
    <col min="6679" max="6912" width="11.42578125" style="123"/>
    <col min="6913" max="6913" width="65.28515625" style="123" bestFit="1" customWidth="1"/>
    <col min="6914" max="6914" width="11.42578125" style="123"/>
    <col min="6915" max="6915" width="63.42578125" style="123" customWidth="1"/>
    <col min="6916" max="6917" width="11.42578125" style="123"/>
    <col min="6918" max="6918" width="18.85546875" style="123" customWidth="1"/>
    <col min="6919" max="6919" width="11.42578125" style="123" customWidth="1"/>
    <col min="6920" max="6923" width="20.7109375" style="123" customWidth="1"/>
    <col min="6924" max="6924" width="11.42578125" style="123"/>
    <col min="6925" max="6934" width="0" style="123" hidden="1" customWidth="1"/>
    <col min="6935" max="7168" width="11.42578125" style="123"/>
    <col min="7169" max="7169" width="65.28515625" style="123" bestFit="1" customWidth="1"/>
    <col min="7170" max="7170" width="11.42578125" style="123"/>
    <col min="7171" max="7171" width="63.42578125" style="123" customWidth="1"/>
    <col min="7172" max="7173" width="11.42578125" style="123"/>
    <col min="7174" max="7174" width="18.85546875" style="123" customWidth="1"/>
    <col min="7175" max="7175" width="11.42578125" style="123" customWidth="1"/>
    <col min="7176" max="7179" width="20.7109375" style="123" customWidth="1"/>
    <col min="7180" max="7180" width="11.42578125" style="123"/>
    <col min="7181" max="7190" width="0" style="123" hidden="1" customWidth="1"/>
    <col min="7191" max="7424" width="11.42578125" style="123"/>
    <col min="7425" max="7425" width="65.28515625" style="123" bestFit="1" customWidth="1"/>
    <col min="7426" max="7426" width="11.42578125" style="123"/>
    <col min="7427" max="7427" width="63.42578125" style="123" customWidth="1"/>
    <col min="7428" max="7429" width="11.42578125" style="123"/>
    <col min="7430" max="7430" width="18.85546875" style="123" customWidth="1"/>
    <col min="7431" max="7431" width="11.42578125" style="123" customWidth="1"/>
    <col min="7432" max="7435" width="20.7109375" style="123" customWidth="1"/>
    <col min="7436" max="7436" width="11.42578125" style="123"/>
    <col min="7437" max="7446" width="0" style="123" hidden="1" customWidth="1"/>
    <col min="7447" max="7680" width="11.42578125" style="123"/>
    <col min="7681" max="7681" width="65.28515625" style="123" bestFit="1" customWidth="1"/>
    <col min="7682" max="7682" width="11.42578125" style="123"/>
    <col min="7683" max="7683" width="63.42578125" style="123" customWidth="1"/>
    <col min="7684" max="7685" width="11.42578125" style="123"/>
    <col min="7686" max="7686" width="18.85546875" style="123" customWidth="1"/>
    <col min="7687" max="7687" width="11.42578125" style="123" customWidth="1"/>
    <col min="7688" max="7691" width="20.7109375" style="123" customWidth="1"/>
    <col min="7692" max="7692" width="11.42578125" style="123"/>
    <col min="7693" max="7702" width="0" style="123" hidden="1" customWidth="1"/>
    <col min="7703" max="7936" width="11.42578125" style="123"/>
    <col min="7937" max="7937" width="65.28515625" style="123" bestFit="1" customWidth="1"/>
    <col min="7938" max="7938" width="11.42578125" style="123"/>
    <col min="7939" max="7939" width="63.42578125" style="123" customWidth="1"/>
    <col min="7940" max="7941" width="11.42578125" style="123"/>
    <col min="7942" max="7942" width="18.85546875" style="123" customWidth="1"/>
    <col min="7943" max="7943" width="11.42578125" style="123" customWidth="1"/>
    <col min="7944" max="7947" width="20.7109375" style="123" customWidth="1"/>
    <col min="7948" max="7948" width="11.42578125" style="123"/>
    <col min="7949" max="7958" width="0" style="123" hidden="1" customWidth="1"/>
    <col min="7959" max="8192" width="11.42578125" style="123"/>
    <col min="8193" max="8193" width="65.28515625" style="123" bestFit="1" customWidth="1"/>
    <col min="8194" max="8194" width="11.42578125" style="123"/>
    <col min="8195" max="8195" width="63.42578125" style="123" customWidth="1"/>
    <col min="8196" max="8197" width="11.42578125" style="123"/>
    <col min="8198" max="8198" width="18.85546875" style="123" customWidth="1"/>
    <col min="8199" max="8199" width="11.42578125" style="123" customWidth="1"/>
    <col min="8200" max="8203" width="20.7109375" style="123" customWidth="1"/>
    <col min="8204" max="8204" width="11.42578125" style="123"/>
    <col min="8205" max="8214" width="0" style="123" hidden="1" customWidth="1"/>
    <col min="8215" max="8448" width="11.42578125" style="123"/>
    <col min="8449" max="8449" width="65.28515625" style="123" bestFit="1" customWidth="1"/>
    <col min="8450" max="8450" width="11.42578125" style="123"/>
    <col min="8451" max="8451" width="63.42578125" style="123" customWidth="1"/>
    <col min="8452" max="8453" width="11.42578125" style="123"/>
    <col min="8454" max="8454" width="18.85546875" style="123" customWidth="1"/>
    <col min="8455" max="8455" width="11.42578125" style="123" customWidth="1"/>
    <col min="8456" max="8459" width="20.7109375" style="123" customWidth="1"/>
    <col min="8460" max="8460" width="11.42578125" style="123"/>
    <col min="8461" max="8470" width="0" style="123" hidden="1" customWidth="1"/>
    <col min="8471" max="8704" width="11.42578125" style="123"/>
    <col min="8705" max="8705" width="65.28515625" style="123" bestFit="1" customWidth="1"/>
    <col min="8706" max="8706" width="11.42578125" style="123"/>
    <col min="8707" max="8707" width="63.42578125" style="123" customWidth="1"/>
    <col min="8708" max="8709" width="11.42578125" style="123"/>
    <col min="8710" max="8710" width="18.85546875" style="123" customWidth="1"/>
    <col min="8711" max="8711" width="11.42578125" style="123" customWidth="1"/>
    <col min="8712" max="8715" width="20.7109375" style="123" customWidth="1"/>
    <col min="8716" max="8716" width="11.42578125" style="123"/>
    <col min="8717" max="8726" width="0" style="123" hidden="1" customWidth="1"/>
    <col min="8727" max="8960" width="11.42578125" style="123"/>
    <col min="8961" max="8961" width="65.28515625" style="123" bestFit="1" customWidth="1"/>
    <col min="8962" max="8962" width="11.42578125" style="123"/>
    <col min="8963" max="8963" width="63.42578125" style="123" customWidth="1"/>
    <col min="8964" max="8965" width="11.42578125" style="123"/>
    <col min="8966" max="8966" width="18.85546875" style="123" customWidth="1"/>
    <col min="8967" max="8967" width="11.42578125" style="123" customWidth="1"/>
    <col min="8968" max="8971" width="20.7109375" style="123" customWidth="1"/>
    <col min="8972" max="8972" width="11.42578125" style="123"/>
    <col min="8973" max="8982" width="0" style="123" hidden="1" customWidth="1"/>
    <col min="8983" max="9216" width="11.42578125" style="123"/>
    <col min="9217" max="9217" width="65.28515625" style="123" bestFit="1" customWidth="1"/>
    <col min="9218" max="9218" width="11.42578125" style="123"/>
    <col min="9219" max="9219" width="63.42578125" style="123" customWidth="1"/>
    <col min="9220" max="9221" width="11.42578125" style="123"/>
    <col min="9222" max="9222" width="18.85546875" style="123" customWidth="1"/>
    <col min="9223" max="9223" width="11.42578125" style="123" customWidth="1"/>
    <col min="9224" max="9227" width="20.7109375" style="123" customWidth="1"/>
    <col min="9228" max="9228" width="11.42578125" style="123"/>
    <col min="9229" max="9238" width="0" style="123" hidden="1" customWidth="1"/>
    <col min="9239" max="9472" width="11.42578125" style="123"/>
    <col min="9473" max="9473" width="65.28515625" style="123" bestFit="1" customWidth="1"/>
    <col min="9474" max="9474" width="11.42578125" style="123"/>
    <col min="9475" max="9475" width="63.42578125" style="123" customWidth="1"/>
    <col min="9476" max="9477" width="11.42578125" style="123"/>
    <col min="9478" max="9478" width="18.85546875" style="123" customWidth="1"/>
    <col min="9479" max="9479" width="11.42578125" style="123" customWidth="1"/>
    <col min="9480" max="9483" width="20.7109375" style="123" customWidth="1"/>
    <col min="9484" max="9484" width="11.42578125" style="123"/>
    <col min="9485" max="9494" width="0" style="123" hidden="1" customWidth="1"/>
    <col min="9495" max="9728" width="11.42578125" style="123"/>
    <col min="9729" max="9729" width="65.28515625" style="123" bestFit="1" customWidth="1"/>
    <col min="9730" max="9730" width="11.42578125" style="123"/>
    <col min="9731" max="9731" width="63.42578125" style="123" customWidth="1"/>
    <col min="9732" max="9733" width="11.42578125" style="123"/>
    <col min="9734" max="9734" width="18.85546875" style="123" customWidth="1"/>
    <col min="9735" max="9735" width="11.42578125" style="123" customWidth="1"/>
    <col min="9736" max="9739" width="20.7109375" style="123" customWidth="1"/>
    <col min="9740" max="9740" width="11.42578125" style="123"/>
    <col min="9741" max="9750" width="0" style="123" hidden="1" customWidth="1"/>
    <col min="9751" max="9984" width="11.42578125" style="123"/>
    <col min="9985" max="9985" width="65.28515625" style="123" bestFit="1" customWidth="1"/>
    <col min="9986" max="9986" width="11.42578125" style="123"/>
    <col min="9987" max="9987" width="63.42578125" style="123" customWidth="1"/>
    <col min="9988" max="9989" width="11.42578125" style="123"/>
    <col min="9990" max="9990" width="18.85546875" style="123" customWidth="1"/>
    <col min="9991" max="9991" width="11.42578125" style="123" customWidth="1"/>
    <col min="9992" max="9995" width="20.7109375" style="123" customWidth="1"/>
    <col min="9996" max="9996" width="11.42578125" style="123"/>
    <col min="9997" max="10006" width="0" style="123" hidden="1" customWidth="1"/>
    <col min="10007" max="10240" width="11.42578125" style="123"/>
    <col min="10241" max="10241" width="65.28515625" style="123" bestFit="1" customWidth="1"/>
    <col min="10242" max="10242" width="11.42578125" style="123"/>
    <col min="10243" max="10243" width="63.42578125" style="123" customWidth="1"/>
    <col min="10244" max="10245" width="11.42578125" style="123"/>
    <col min="10246" max="10246" width="18.85546875" style="123" customWidth="1"/>
    <col min="10247" max="10247" width="11.42578125" style="123" customWidth="1"/>
    <col min="10248" max="10251" width="20.7109375" style="123" customWidth="1"/>
    <col min="10252" max="10252" width="11.42578125" style="123"/>
    <col min="10253" max="10262" width="0" style="123" hidden="1" customWidth="1"/>
    <col min="10263" max="10496" width="11.42578125" style="123"/>
    <col min="10497" max="10497" width="65.28515625" style="123" bestFit="1" customWidth="1"/>
    <col min="10498" max="10498" width="11.42578125" style="123"/>
    <col min="10499" max="10499" width="63.42578125" style="123" customWidth="1"/>
    <col min="10500" max="10501" width="11.42578125" style="123"/>
    <col min="10502" max="10502" width="18.85546875" style="123" customWidth="1"/>
    <col min="10503" max="10503" width="11.42578125" style="123" customWidth="1"/>
    <col min="10504" max="10507" width="20.7109375" style="123" customWidth="1"/>
    <col min="10508" max="10508" width="11.42578125" style="123"/>
    <col min="10509" max="10518" width="0" style="123" hidden="1" customWidth="1"/>
    <col min="10519" max="10752" width="11.42578125" style="123"/>
    <col min="10753" max="10753" width="65.28515625" style="123" bestFit="1" customWidth="1"/>
    <col min="10754" max="10754" width="11.42578125" style="123"/>
    <col min="10755" max="10755" width="63.42578125" style="123" customWidth="1"/>
    <col min="10756" max="10757" width="11.42578125" style="123"/>
    <col min="10758" max="10758" width="18.85546875" style="123" customWidth="1"/>
    <col min="10759" max="10759" width="11.42578125" style="123" customWidth="1"/>
    <col min="10760" max="10763" width="20.7109375" style="123" customWidth="1"/>
    <col min="10764" max="10764" width="11.42578125" style="123"/>
    <col min="10765" max="10774" width="0" style="123" hidden="1" customWidth="1"/>
    <col min="10775" max="11008" width="11.42578125" style="123"/>
    <col min="11009" max="11009" width="65.28515625" style="123" bestFit="1" customWidth="1"/>
    <col min="11010" max="11010" width="11.42578125" style="123"/>
    <col min="11011" max="11011" width="63.42578125" style="123" customWidth="1"/>
    <col min="11012" max="11013" width="11.42578125" style="123"/>
    <col min="11014" max="11014" width="18.85546875" style="123" customWidth="1"/>
    <col min="11015" max="11015" width="11.42578125" style="123" customWidth="1"/>
    <col min="11016" max="11019" width="20.7109375" style="123" customWidth="1"/>
    <col min="11020" max="11020" width="11.42578125" style="123"/>
    <col min="11021" max="11030" width="0" style="123" hidden="1" customWidth="1"/>
    <col min="11031" max="11264" width="11.42578125" style="123"/>
    <col min="11265" max="11265" width="65.28515625" style="123" bestFit="1" customWidth="1"/>
    <col min="11266" max="11266" width="11.42578125" style="123"/>
    <col min="11267" max="11267" width="63.42578125" style="123" customWidth="1"/>
    <col min="11268" max="11269" width="11.42578125" style="123"/>
    <col min="11270" max="11270" width="18.85546875" style="123" customWidth="1"/>
    <col min="11271" max="11271" width="11.42578125" style="123" customWidth="1"/>
    <col min="11272" max="11275" width="20.7109375" style="123" customWidth="1"/>
    <col min="11276" max="11276" width="11.42578125" style="123"/>
    <col min="11277" max="11286" width="0" style="123" hidden="1" customWidth="1"/>
    <col min="11287" max="11520" width="11.42578125" style="123"/>
    <col min="11521" max="11521" width="65.28515625" style="123" bestFit="1" customWidth="1"/>
    <col min="11522" max="11522" width="11.42578125" style="123"/>
    <col min="11523" max="11523" width="63.42578125" style="123" customWidth="1"/>
    <col min="11524" max="11525" width="11.42578125" style="123"/>
    <col min="11526" max="11526" width="18.85546875" style="123" customWidth="1"/>
    <col min="11527" max="11527" width="11.42578125" style="123" customWidth="1"/>
    <col min="11528" max="11531" width="20.7109375" style="123" customWidth="1"/>
    <col min="11532" max="11532" width="11.42578125" style="123"/>
    <col min="11533" max="11542" width="0" style="123" hidden="1" customWidth="1"/>
    <col min="11543" max="11776" width="11.42578125" style="123"/>
    <col min="11777" max="11777" width="65.28515625" style="123" bestFit="1" customWidth="1"/>
    <col min="11778" max="11778" width="11.42578125" style="123"/>
    <col min="11779" max="11779" width="63.42578125" style="123" customWidth="1"/>
    <col min="11780" max="11781" width="11.42578125" style="123"/>
    <col min="11782" max="11782" width="18.85546875" style="123" customWidth="1"/>
    <col min="11783" max="11783" width="11.42578125" style="123" customWidth="1"/>
    <col min="11784" max="11787" width="20.7109375" style="123" customWidth="1"/>
    <col min="11788" max="11788" width="11.42578125" style="123"/>
    <col min="11789" max="11798" width="0" style="123" hidden="1" customWidth="1"/>
    <col min="11799" max="12032" width="11.42578125" style="123"/>
    <col min="12033" max="12033" width="65.28515625" style="123" bestFit="1" customWidth="1"/>
    <col min="12034" max="12034" width="11.42578125" style="123"/>
    <col min="12035" max="12035" width="63.42578125" style="123" customWidth="1"/>
    <col min="12036" max="12037" width="11.42578125" style="123"/>
    <col min="12038" max="12038" width="18.85546875" style="123" customWidth="1"/>
    <col min="12039" max="12039" width="11.42578125" style="123" customWidth="1"/>
    <col min="12040" max="12043" width="20.7109375" style="123" customWidth="1"/>
    <col min="12044" max="12044" width="11.42578125" style="123"/>
    <col min="12045" max="12054" width="0" style="123" hidden="1" customWidth="1"/>
    <col min="12055" max="12288" width="11.42578125" style="123"/>
    <col min="12289" max="12289" width="65.28515625" style="123" bestFit="1" customWidth="1"/>
    <col min="12290" max="12290" width="11.42578125" style="123"/>
    <col min="12291" max="12291" width="63.42578125" style="123" customWidth="1"/>
    <col min="12292" max="12293" width="11.42578125" style="123"/>
    <col min="12294" max="12294" width="18.85546875" style="123" customWidth="1"/>
    <col min="12295" max="12295" width="11.42578125" style="123" customWidth="1"/>
    <col min="12296" max="12299" width="20.7109375" style="123" customWidth="1"/>
    <col min="12300" max="12300" width="11.42578125" style="123"/>
    <col min="12301" max="12310" width="0" style="123" hidden="1" customWidth="1"/>
    <col min="12311" max="12544" width="11.42578125" style="123"/>
    <col min="12545" max="12545" width="65.28515625" style="123" bestFit="1" customWidth="1"/>
    <col min="12546" max="12546" width="11.42578125" style="123"/>
    <col min="12547" max="12547" width="63.42578125" style="123" customWidth="1"/>
    <col min="12548" max="12549" width="11.42578125" style="123"/>
    <col min="12550" max="12550" width="18.85546875" style="123" customWidth="1"/>
    <col min="12551" max="12551" width="11.42578125" style="123" customWidth="1"/>
    <col min="12552" max="12555" width="20.7109375" style="123" customWidth="1"/>
    <col min="12556" max="12556" width="11.42578125" style="123"/>
    <col min="12557" max="12566" width="0" style="123" hidden="1" customWidth="1"/>
    <col min="12567" max="12800" width="11.42578125" style="123"/>
    <col min="12801" max="12801" width="65.28515625" style="123" bestFit="1" customWidth="1"/>
    <col min="12802" max="12802" width="11.42578125" style="123"/>
    <col min="12803" max="12803" width="63.42578125" style="123" customWidth="1"/>
    <col min="12804" max="12805" width="11.42578125" style="123"/>
    <col min="12806" max="12806" width="18.85546875" style="123" customWidth="1"/>
    <col min="12807" max="12807" width="11.42578125" style="123" customWidth="1"/>
    <col min="12808" max="12811" width="20.7109375" style="123" customWidth="1"/>
    <col min="12812" max="12812" width="11.42578125" style="123"/>
    <col min="12813" max="12822" width="0" style="123" hidden="1" customWidth="1"/>
    <col min="12823" max="13056" width="11.42578125" style="123"/>
    <col min="13057" max="13057" width="65.28515625" style="123" bestFit="1" customWidth="1"/>
    <col min="13058" max="13058" width="11.42578125" style="123"/>
    <col min="13059" max="13059" width="63.42578125" style="123" customWidth="1"/>
    <col min="13060" max="13061" width="11.42578125" style="123"/>
    <col min="13062" max="13062" width="18.85546875" style="123" customWidth="1"/>
    <col min="13063" max="13063" width="11.42578125" style="123" customWidth="1"/>
    <col min="13064" max="13067" width="20.7109375" style="123" customWidth="1"/>
    <col min="13068" max="13068" width="11.42578125" style="123"/>
    <col min="13069" max="13078" width="0" style="123" hidden="1" customWidth="1"/>
    <col min="13079" max="13312" width="11.42578125" style="123"/>
    <col min="13313" max="13313" width="65.28515625" style="123" bestFit="1" customWidth="1"/>
    <col min="13314" max="13314" width="11.42578125" style="123"/>
    <col min="13315" max="13315" width="63.42578125" style="123" customWidth="1"/>
    <col min="13316" max="13317" width="11.42578125" style="123"/>
    <col min="13318" max="13318" width="18.85546875" style="123" customWidth="1"/>
    <col min="13319" max="13319" width="11.42578125" style="123" customWidth="1"/>
    <col min="13320" max="13323" width="20.7109375" style="123" customWidth="1"/>
    <col min="13324" max="13324" width="11.42578125" style="123"/>
    <col min="13325" max="13334" width="0" style="123" hidden="1" customWidth="1"/>
    <col min="13335" max="13568" width="11.42578125" style="123"/>
    <col min="13569" max="13569" width="65.28515625" style="123" bestFit="1" customWidth="1"/>
    <col min="13570" max="13570" width="11.42578125" style="123"/>
    <col min="13571" max="13571" width="63.42578125" style="123" customWidth="1"/>
    <col min="13572" max="13573" width="11.42578125" style="123"/>
    <col min="13574" max="13574" width="18.85546875" style="123" customWidth="1"/>
    <col min="13575" max="13575" width="11.42578125" style="123" customWidth="1"/>
    <col min="13576" max="13579" width="20.7109375" style="123" customWidth="1"/>
    <col min="13580" max="13580" width="11.42578125" style="123"/>
    <col min="13581" max="13590" width="0" style="123" hidden="1" customWidth="1"/>
    <col min="13591" max="13824" width="11.42578125" style="123"/>
    <col min="13825" max="13825" width="65.28515625" style="123" bestFit="1" customWidth="1"/>
    <col min="13826" max="13826" width="11.42578125" style="123"/>
    <col min="13827" max="13827" width="63.42578125" style="123" customWidth="1"/>
    <col min="13828" max="13829" width="11.42578125" style="123"/>
    <col min="13830" max="13830" width="18.85546875" style="123" customWidth="1"/>
    <col min="13831" max="13831" width="11.42578125" style="123" customWidth="1"/>
    <col min="13832" max="13835" width="20.7109375" style="123" customWidth="1"/>
    <col min="13836" max="13836" width="11.42578125" style="123"/>
    <col min="13837" max="13846" width="0" style="123" hidden="1" customWidth="1"/>
    <col min="13847" max="14080" width="11.42578125" style="123"/>
    <col min="14081" max="14081" width="65.28515625" style="123" bestFit="1" customWidth="1"/>
    <col min="14082" max="14082" width="11.42578125" style="123"/>
    <col min="14083" max="14083" width="63.42578125" style="123" customWidth="1"/>
    <col min="14084" max="14085" width="11.42578125" style="123"/>
    <col min="14086" max="14086" width="18.85546875" style="123" customWidth="1"/>
    <col min="14087" max="14087" width="11.42578125" style="123" customWidth="1"/>
    <col min="14088" max="14091" width="20.7109375" style="123" customWidth="1"/>
    <col min="14092" max="14092" width="11.42578125" style="123"/>
    <col min="14093" max="14102" width="0" style="123" hidden="1" customWidth="1"/>
    <col min="14103" max="14336" width="11.42578125" style="123"/>
    <col min="14337" max="14337" width="65.28515625" style="123" bestFit="1" customWidth="1"/>
    <col min="14338" max="14338" width="11.42578125" style="123"/>
    <col min="14339" max="14339" width="63.42578125" style="123" customWidth="1"/>
    <col min="14340" max="14341" width="11.42578125" style="123"/>
    <col min="14342" max="14342" width="18.85546875" style="123" customWidth="1"/>
    <col min="14343" max="14343" width="11.42578125" style="123" customWidth="1"/>
    <col min="14344" max="14347" width="20.7109375" style="123" customWidth="1"/>
    <col min="14348" max="14348" width="11.42578125" style="123"/>
    <col min="14349" max="14358" width="0" style="123" hidden="1" customWidth="1"/>
    <col min="14359" max="14592" width="11.42578125" style="123"/>
    <col min="14593" max="14593" width="65.28515625" style="123" bestFit="1" customWidth="1"/>
    <col min="14594" max="14594" width="11.42578125" style="123"/>
    <col min="14595" max="14595" width="63.42578125" style="123" customWidth="1"/>
    <col min="14596" max="14597" width="11.42578125" style="123"/>
    <col min="14598" max="14598" width="18.85546875" style="123" customWidth="1"/>
    <col min="14599" max="14599" width="11.42578125" style="123" customWidth="1"/>
    <col min="14600" max="14603" width="20.7109375" style="123" customWidth="1"/>
    <col min="14604" max="14604" width="11.42578125" style="123"/>
    <col min="14605" max="14614" width="0" style="123" hidden="1" customWidth="1"/>
    <col min="14615" max="14848" width="11.42578125" style="123"/>
    <col min="14849" max="14849" width="65.28515625" style="123" bestFit="1" customWidth="1"/>
    <col min="14850" max="14850" width="11.42578125" style="123"/>
    <col min="14851" max="14851" width="63.42578125" style="123" customWidth="1"/>
    <col min="14852" max="14853" width="11.42578125" style="123"/>
    <col min="14854" max="14854" width="18.85546875" style="123" customWidth="1"/>
    <col min="14855" max="14855" width="11.42578125" style="123" customWidth="1"/>
    <col min="14856" max="14859" width="20.7109375" style="123" customWidth="1"/>
    <col min="14860" max="14860" width="11.42578125" style="123"/>
    <col min="14861" max="14870" width="0" style="123" hidden="1" customWidth="1"/>
    <col min="14871" max="15104" width="11.42578125" style="123"/>
    <col min="15105" max="15105" width="65.28515625" style="123" bestFit="1" customWidth="1"/>
    <col min="15106" max="15106" width="11.42578125" style="123"/>
    <col min="15107" max="15107" width="63.42578125" style="123" customWidth="1"/>
    <col min="15108" max="15109" width="11.42578125" style="123"/>
    <col min="15110" max="15110" width="18.85546875" style="123" customWidth="1"/>
    <col min="15111" max="15111" width="11.42578125" style="123" customWidth="1"/>
    <col min="15112" max="15115" width="20.7109375" style="123" customWidth="1"/>
    <col min="15116" max="15116" width="11.42578125" style="123"/>
    <col min="15117" max="15126" width="0" style="123" hidden="1" customWidth="1"/>
    <col min="15127" max="15360" width="11.42578125" style="123"/>
    <col min="15361" max="15361" width="65.28515625" style="123" bestFit="1" customWidth="1"/>
    <col min="15362" max="15362" width="11.42578125" style="123"/>
    <col min="15363" max="15363" width="63.42578125" style="123" customWidth="1"/>
    <col min="15364" max="15365" width="11.42578125" style="123"/>
    <col min="15366" max="15366" width="18.85546875" style="123" customWidth="1"/>
    <col min="15367" max="15367" width="11.42578125" style="123" customWidth="1"/>
    <col min="15368" max="15371" width="20.7109375" style="123" customWidth="1"/>
    <col min="15372" max="15372" width="11.42578125" style="123"/>
    <col min="15373" max="15382" width="0" style="123" hidden="1" customWidth="1"/>
    <col min="15383" max="15616" width="11.42578125" style="123"/>
    <col min="15617" max="15617" width="65.28515625" style="123" bestFit="1" customWidth="1"/>
    <col min="15618" max="15618" width="11.42578125" style="123"/>
    <col min="15619" max="15619" width="63.42578125" style="123" customWidth="1"/>
    <col min="15620" max="15621" width="11.42578125" style="123"/>
    <col min="15622" max="15622" width="18.85546875" style="123" customWidth="1"/>
    <col min="15623" max="15623" width="11.42578125" style="123" customWidth="1"/>
    <col min="15624" max="15627" width="20.7109375" style="123" customWidth="1"/>
    <col min="15628" max="15628" width="11.42578125" style="123"/>
    <col min="15629" max="15638" width="0" style="123" hidden="1" customWidth="1"/>
    <col min="15639" max="15872" width="11.42578125" style="123"/>
    <col min="15873" max="15873" width="65.28515625" style="123" bestFit="1" customWidth="1"/>
    <col min="15874" max="15874" width="11.42578125" style="123"/>
    <col min="15875" max="15875" width="63.42578125" style="123" customWidth="1"/>
    <col min="15876" max="15877" width="11.42578125" style="123"/>
    <col min="15878" max="15878" width="18.85546875" style="123" customWidth="1"/>
    <col min="15879" max="15879" width="11.42578125" style="123" customWidth="1"/>
    <col min="15880" max="15883" width="20.7109375" style="123" customWidth="1"/>
    <col min="15884" max="15884" width="11.42578125" style="123"/>
    <col min="15885" max="15894" width="0" style="123" hidden="1" customWidth="1"/>
    <col min="15895" max="16128" width="11.42578125" style="123"/>
    <col min="16129" max="16129" width="65.28515625" style="123" bestFit="1" customWidth="1"/>
    <col min="16130" max="16130" width="11.42578125" style="123"/>
    <col min="16131" max="16131" width="63.42578125" style="123" customWidth="1"/>
    <col min="16132" max="16133" width="11.42578125" style="123"/>
    <col min="16134" max="16134" width="18.85546875" style="123" customWidth="1"/>
    <col min="16135" max="16135" width="11.42578125" style="123" customWidth="1"/>
    <col min="16136" max="16139" width="20.7109375" style="123" customWidth="1"/>
    <col min="16140" max="16140" width="11.42578125" style="123"/>
    <col min="16141" max="16150" width="0" style="123" hidden="1" customWidth="1"/>
    <col min="16151" max="16384" width="11.42578125" style="123"/>
  </cols>
  <sheetData>
    <row r="1" spans="1:20" ht="37.5" customHeight="1" x14ac:dyDescent="0.2">
      <c r="A1" s="122" t="s">
        <v>219</v>
      </c>
      <c r="C1" s="122" t="s">
        <v>220</v>
      </c>
      <c r="E1" s="122" t="s">
        <v>221</v>
      </c>
      <c r="F1" s="122" t="s">
        <v>222</v>
      </c>
      <c r="H1" s="449" t="s">
        <v>223</v>
      </c>
      <c r="I1" s="449"/>
      <c r="J1" s="449"/>
      <c r="K1" s="449"/>
      <c r="L1" s="450" t="s">
        <v>224</v>
      </c>
      <c r="M1" s="451"/>
      <c r="N1" s="451"/>
      <c r="O1" s="451"/>
      <c r="P1" s="125"/>
      <c r="Q1" s="452" t="s">
        <v>225</v>
      </c>
      <c r="R1" s="452"/>
      <c r="S1" s="452"/>
      <c r="T1" s="452"/>
    </row>
    <row r="2" spans="1:20" ht="21" customHeight="1" thickBot="1" x14ac:dyDescent="0.25">
      <c r="A2" s="126" t="s">
        <v>226</v>
      </c>
      <c r="C2" s="127" t="s">
        <v>227</v>
      </c>
      <c r="E2" s="128">
        <v>1</v>
      </c>
      <c r="F2" s="128" t="s">
        <v>228</v>
      </c>
      <c r="H2" s="444" t="s">
        <v>229</v>
      </c>
      <c r="I2" s="445"/>
      <c r="J2" s="445"/>
      <c r="K2" s="446"/>
      <c r="M2" s="129">
        <v>2012</v>
      </c>
      <c r="N2" s="129"/>
      <c r="O2" s="129"/>
      <c r="P2" s="130"/>
      <c r="Q2" s="122"/>
      <c r="R2" s="131" t="s">
        <v>230</v>
      </c>
      <c r="S2" s="131" t="s">
        <v>231</v>
      </c>
      <c r="T2" s="131" t="s">
        <v>232</v>
      </c>
    </row>
    <row r="3" spans="1:20" ht="19.5" customHeight="1" x14ac:dyDescent="0.2">
      <c r="A3" s="132" t="s">
        <v>233</v>
      </c>
      <c r="C3" s="127" t="s">
        <v>234</v>
      </c>
      <c r="E3" s="128">
        <v>2</v>
      </c>
      <c r="F3" s="128" t="s">
        <v>235</v>
      </c>
      <c r="H3" s="453" t="s">
        <v>236</v>
      </c>
      <c r="I3" s="133">
        <v>2017</v>
      </c>
      <c r="J3" s="134"/>
      <c r="K3" s="135"/>
      <c r="M3" s="136" t="s">
        <v>230</v>
      </c>
      <c r="N3" s="136" t="s">
        <v>231</v>
      </c>
      <c r="O3" s="136" t="s">
        <v>232</v>
      </c>
      <c r="P3" s="130"/>
      <c r="Q3" s="137" t="s">
        <v>237</v>
      </c>
      <c r="R3" s="138">
        <v>479830</v>
      </c>
      <c r="S3" s="138">
        <v>222331</v>
      </c>
      <c r="T3" s="138">
        <v>257499</v>
      </c>
    </row>
    <row r="4" spans="1:20" ht="15.75" customHeight="1" x14ac:dyDescent="0.2">
      <c r="A4" s="139" t="s">
        <v>238</v>
      </c>
      <c r="C4" s="127" t="s">
        <v>239</v>
      </c>
      <c r="E4" s="128">
        <v>3</v>
      </c>
      <c r="F4" s="128" t="s">
        <v>240</v>
      </c>
      <c r="H4" s="454"/>
      <c r="I4" s="140" t="s">
        <v>230</v>
      </c>
      <c r="J4" s="141" t="s">
        <v>231</v>
      </c>
      <c r="K4" s="142" t="s">
        <v>232</v>
      </c>
      <c r="M4" s="138">
        <v>7571345</v>
      </c>
      <c r="N4" s="138">
        <v>3653868</v>
      </c>
      <c r="O4" s="138">
        <v>3917477</v>
      </c>
      <c r="P4" s="130"/>
      <c r="Q4" s="137" t="s">
        <v>241</v>
      </c>
      <c r="R4" s="138">
        <v>135160</v>
      </c>
      <c r="S4" s="138">
        <v>62795</v>
      </c>
      <c r="T4" s="138">
        <v>72365</v>
      </c>
    </row>
    <row r="5" spans="1:20" x14ac:dyDescent="0.2">
      <c r="C5" s="127" t="s">
        <v>242</v>
      </c>
      <c r="E5" s="128">
        <v>4</v>
      </c>
      <c r="F5" s="128" t="s">
        <v>243</v>
      </c>
      <c r="H5" s="143" t="s">
        <v>244</v>
      </c>
      <c r="I5" s="144"/>
      <c r="J5" s="145"/>
      <c r="K5" s="146"/>
      <c r="M5" s="147">
        <v>120482</v>
      </c>
      <c r="N5" s="147">
        <v>61704</v>
      </c>
      <c r="O5" s="147">
        <v>58778</v>
      </c>
      <c r="P5" s="130"/>
      <c r="Q5" s="137" t="s">
        <v>245</v>
      </c>
      <c r="R5" s="138">
        <v>109955</v>
      </c>
      <c r="S5" s="138">
        <v>55153</v>
      </c>
      <c r="T5" s="138">
        <v>54802</v>
      </c>
    </row>
    <row r="6" spans="1:20" x14ac:dyDescent="0.2">
      <c r="A6" s="148" t="s">
        <v>187</v>
      </c>
      <c r="C6" s="127" t="s">
        <v>246</v>
      </c>
      <c r="E6" s="128">
        <v>5</v>
      </c>
      <c r="F6" s="128" t="s">
        <v>247</v>
      </c>
      <c r="H6" s="149" t="s">
        <v>230</v>
      </c>
      <c r="I6" s="150">
        <v>8080734</v>
      </c>
      <c r="J6" s="150">
        <v>3912910</v>
      </c>
      <c r="K6" s="150">
        <v>4167824</v>
      </c>
      <c r="M6" s="147">
        <v>120064</v>
      </c>
      <c r="N6" s="147">
        <v>61454</v>
      </c>
      <c r="O6" s="147">
        <v>58610</v>
      </c>
      <c r="P6" s="130"/>
      <c r="Q6" s="137" t="s">
        <v>248</v>
      </c>
      <c r="R6" s="138">
        <v>409257</v>
      </c>
      <c r="S6" s="138">
        <v>199566</v>
      </c>
      <c r="T6" s="138">
        <v>209691</v>
      </c>
    </row>
    <row r="7" spans="1:20" ht="12.75" customHeight="1" x14ac:dyDescent="0.2">
      <c r="A7" s="139" t="s">
        <v>249</v>
      </c>
      <c r="C7" s="127" t="s">
        <v>250</v>
      </c>
      <c r="E7" s="128">
        <v>6</v>
      </c>
      <c r="F7" s="128" t="s">
        <v>251</v>
      </c>
      <c r="H7" s="151" t="s">
        <v>252</v>
      </c>
      <c r="I7" s="152">
        <v>607390</v>
      </c>
      <c r="J7" s="152">
        <v>312062</v>
      </c>
      <c r="K7" s="152">
        <v>295328</v>
      </c>
      <c r="M7" s="147">
        <v>119780</v>
      </c>
      <c r="N7" s="147">
        <v>61272</v>
      </c>
      <c r="O7" s="147">
        <v>58508</v>
      </c>
      <c r="P7" s="130"/>
      <c r="Q7" s="137" t="s">
        <v>253</v>
      </c>
      <c r="R7" s="138">
        <v>400686</v>
      </c>
      <c r="S7" s="138">
        <v>197911</v>
      </c>
      <c r="T7" s="138">
        <v>202775</v>
      </c>
    </row>
    <row r="8" spans="1:20" ht="14.25" customHeight="1" x14ac:dyDescent="0.2">
      <c r="A8" s="139" t="s">
        <v>254</v>
      </c>
      <c r="C8" s="127" t="s">
        <v>255</v>
      </c>
      <c r="E8" s="128">
        <v>7</v>
      </c>
      <c r="F8" s="128" t="s">
        <v>256</v>
      </c>
      <c r="H8" s="151" t="s">
        <v>257</v>
      </c>
      <c r="I8" s="152">
        <v>601914</v>
      </c>
      <c r="J8" s="152">
        <v>308936</v>
      </c>
      <c r="K8" s="152">
        <v>292978</v>
      </c>
      <c r="M8" s="147">
        <v>119273</v>
      </c>
      <c r="N8" s="147">
        <v>61064</v>
      </c>
      <c r="O8" s="147">
        <v>58209</v>
      </c>
      <c r="P8" s="130"/>
      <c r="Q8" s="137" t="s">
        <v>258</v>
      </c>
      <c r="R8" s="138">
        <v>201593</v>
      </c>
      <c r="S8" s="138">
        <v>99557</v>
      </c>
      <c r="T8" s="138">
        <v>102036</v>
      </c>
    </row>
    <row r="9" spans="1:20" ht="15.75" customHeight="1" x14ac:dyDescent="0.2">
      <c r="A9" s="139" t="s">
        <v>259</v>
      </c>
      <c r="C9" s="122" t="s">
        <v>260</v>
      </c>
      <c r="E9" s="128">
        <v>8</v>
      </c>
      <c r="F9" s="128" t="s">
        <v>261</v>
      </c>
      <c r="H9" s="151" t="s">
        <v>262</v>
      </c>
      <c r="I9" s="152">
        <v>602967</v>
      </c>
      <c r="J9" s="152">
        <v>308654</v>
      </c>
      <c r="K9" s="152">
        <v>294313</v>
      </c>
      <c r="M9" s="147">
        <v>118935</v>
      </c>
      <c r="N9" s="147">
        <v>60931</v>
      </c>
      <c r="O9" s="147">
        <v>58004</v>
      </c>
      <c r="P9" s="130"/>
      <c r="Q9" s="137" t="s">
        <v>263</v>
      </c>
      <c r="R9" s="138">
        <v>597522</v>
      </c>
      <c r="S9" s="138">
        <v>292176</v>
      </c>
      <c r="T9" s="138">
        <v>305346</v>
      </c>
    </row>
    <row r="10" spans="1:20" x14ac:dyDescent="0.2">
      <c r="A10" s="139" t="s">
        <v>264</v>
      </c>
      <c r="C10" s="127" t="s">
        <v>265</v>
      </c>
      <c r="E10" s="128">
        <v>9</v>
      </c>
      <c r="F10" s="128" t="s">
        <v>266</v>
      </c>
      <c r="H10" s="151" t="s">
        <v>267</v>
      </c>
      <c r="I10" s="152">
        <v>632370</v>
      </c>
      <c r="J10" s="152">
        <v>321173</v>
      </c>
      <c r="K10" s="152">
        <v>311197</v>
      </c>
      <c r="M10" s="147">
        <v>118833</v>
      </c>
      <c r="N10" s="147">
        <v>60903</v>
      </c>
      <c r="O10" s="147">
        <v>57930</v>
      </c>
      <c r="P10" s="130"/>
      <c r="Q10" s="137" t="s">
        <v>268</v>
      </c>
      <c r="R10" s="138">
        <v>1030623</v>
      </c>
      <c r="S10" s="138">
        <v>502287</v>
      </c>
      <c r="T10" s="138">
        <v>528336</v>
      </c>
    </row>
    <row r="11" spans="1:20" x14ac:dyDescent="0.2">
      <c r="A11" s="139" t="s">
        <v>269</v>
      </c>
      <c r="C11" s="127" t="s">
        <v>270</v>
      </c>
      <c r="E11" s="128">
        <v>10</v>
      </c>
      <c r="F11" s="128" t="s">
        <v>271</v>
      </c>
      <c r="H11" s="151" t="s">
        <v>272</v>
      </c>
      <c r="I11" s="152">
        <v>672749</v>
      </c>
      <c r="J11" s="152">
        <v>339928</v>
      </c>
      <c r="K11" s="152">
        <v>332821</v>
      </c>
      <c r="M11" s="147">
        <v>118730</v>
      </c>
      <c r="N11" s="147">
        <v>60874</v>
      </c>
      <c r="O11" s="147">
        <v>57856</v>
      </c>
      <c r="P11" s="130"/>
      <c r="Q11" s="137" t="s">
        <v>273</v>
      </c>
      <c r="R11" s="138">
        <v>353859</v>
      </c>
      <c r="S11" s="138">
        <v>167533</v>
      </c>
      <c r="T11" s="138">
        <v>186326</v>
      </c>
    </row>
    <row r="12" spans="1:20" x14ac:dyDescent="0.2">
      <c r="A12" s="139" t="s">
        <v>274</v>
      </c>
      <c r="C12" s="127" t="s">
        <v>275</v>
      </c>
      <c r="E12" s="128">
        <v>11</v>
      </c>
      <c r="F12" s="128" t="s">
        <v>276</v>
      </c>
      <c r="H12" s="151" t="s">
        <v>277</v>
      </c>
      <c r="I12" s="152">
        <v>650902</v>
      </c>
      <c r="J12" s="152">
        <v>329064</v>
      </c>
      <c r="K12" s="152">
        <v>321838</v>
      </c>
      <c r="M12" s="147">
        <v>118696</v>
      </c>
      <c r="N12" s="147">
        <v>60878</v>
      </c>
      <c r="O12" s="147">
        <v>57818</v>
      </c>
      <c r="P12" s="130"/>
      <c r="Q12" s="137" t="s">
        <v>278</v>
      </c>
      <c r="R12" s="138">
        <v>851299</v>
      </c>
      <c r="S12" s="138">
        <v>406597</v>
      </c>
      <c r="T12" s="138">
        <v>444702</v>
      </c>
    </row>
    <row r="13" spans="1:20" x14ac:dyDescent="0.2">
      <c r="A13" s="139" t="s">
        <v>279</v>
      </c>
      <c r="C13" s="127" t="s">
        <v>280</v>
      </c>
      <c r="E13" s="128">
        <v>12</v>
      </c>
      <c r="F13" s="128" t="s">
        <v>281</v>
      </c>
      <c r="H13" s="151" t="s">
        <v>282</v>
      </c>
      <c r="I13" s="152">
        <v>651442</v>
      </c>
      <c r="J13" s="152">
        <v>316050</v>
      </c>
      <c r="K13" s="152">
        <v>335392</v>
      </c>
      <c r="M13" s="147">
        <v>119101</v>
      </c>
      <c r="N13" s="147">
        <v>61076</v>
      </c>
      <c r="O13" s="147">
        <v>58025</v>
      </c>
      <c r="P13" s="130"/>
      <c r="Q13" s="137" t="s">
        <v>283</v>
      </c>
      <c r="R13" s="138">
        <v>1094488</v>
      </c>
      <c r="S13" s="138">
        <v>518960</v>
      </c>
      <c r="T13" s="138">
        <v>575528</v>
      </c>
    </row>
    <row r="14" spans="1:20" x14ac:dyDescent="0.2">
      <c r="A14" s="139" t="s">
        <v>284</v>
      </c>
      <c r="C14" s="127" t="s">
        <v>285</v>
      </c>
      <c r="E14" s="128">
        <v>13</v>
      </c>
      <c r="F14" s="128" t="s">
        <v>286</v>
      </c>
      <c r="H14" s="151" t="s">
        <v>287</v>
      </c>
      <c r="I14" s="152">
        <v>640060</v>
      </c>
      <c r="J14" s="152">
        <v>303971</v>
      </c>
      <c r="K14" s="152">
        <v>336089</v>
      </c>
      <c r="M14" s="147">
        <v>119856</v>
      </c>
      <c r="N14" s="147">
        <v>61418</v>
      </c>
      <c r="O14" s="147">
        <v>58438</v>
      </c>
      <c r="P14" s="130"/>
      <c r="Q14" s="137" t="s">
        <v>288</v>
      </c>
      <c r="R14" s="138">
        <v>234948</v>
      </c>
      <c r="S14" s="138">
        <v>112703</v>
      </c>
      <c r="T14" s="138">
        <v>122245</v>
      </c>
    </row>
    <row r="15" spans="1:20" x14ac:dyDescent="0.2">
      <c r="A15" s="139" t="s">
        <v>289</v>
      </c>
      <c r="C15" s="127" t="s">
        <v>290</v>
      </c>
      <c r="E15" s="128">
        <v>14</v>
      </c>
      <c r="F15" s="128" t="s">
        <v>291</v>
      </c>
      <c r="H15" s="151" t="s">
        <v>292</v>
      </c>
      <c r="I15" s="152">
        <v>563389</v>
      </c>
      <c r="J15" s="152">
        <v>268367</v>
      </c>
      <c r="K15" s="152">
        <v>295022</v>
      </c>
      <c r="M15" s="147">
        <v>121019</v>
      </c>
      <c r="N15" s="147">
        <v>61921</v>
      </c>
      <c r="O15" s="147">
        <v>59098</v>
      </c>
      <c r="P15" s="130"/>
      <c r="Q15" s="137" t="s">
        <v>293</v>
      </c>
      <c r="R15" s="138">
        <v>147933</v>
      </c>
      <c r="S15" s="138">
        <v>68544</v>
      </c>
      <c r="T15" s="138">
        <v>79389</v>
      </c>
    </row>
    <row r="16" spans="1:20" x14ac:dyDescent="0.2">
      <c r="A16" s="139" t="s">
        <v>209</v>
      </c>
      <c r="C16" s="127" t="s">
        <v>294</v>
      </c>
      <c r="E16" s="128">
        <v>15</v>
      </c>
      <c r="F16" s="128" t="s">
        <v>295</v>
      </c>
      <c r="H16" s="151" t="s">
        <v>296</v>
      </c>
      <c r="I16" s="152">
        <v>519261</v>
      </c>
      <c r="J16" s="152">
        <v>244556</v>
      </c>
      <c r="K16" s="152">
        <v>274705</v>
      </c>
      <c r="M16" s="147">
        <v>122272</v>
      </c>
      <c r="N16" s="147">
        <v>62471</v>
      </c>
      <c r="O16" s="147">
        <v>59801</v>
      </c>
      <c r="P16" s="130"/>
      <c r="Q16" s="137" t="s">
        <v>297</v>
      </c>
      <c r="R16" s="138">
        <v>98209</v>
      </c>
      <c r="S16" s="138">
        <v>49277</v>
      </c>
      <c r="T16" s="138">
        <v>48932</v>
      </c>
    </row>
    <row r="17" spans="1:20" x14ac:dyDescent="0.2">
      <c r="A17" s="153" t="s">
        <v>298</v>
      </c>
      <c r="C17" s="127" t="s">
        <v>299</v>
      </c>
      <c r="E17" s="128">
        <v>16</v>
      </c>
      <c r="F17" s="128" t="s">
        <v>300</v>
      </c>
      <c r="H17" s="151" t="s">
        <v>301</v>
      </c>
      <c r="I17" s="152">
        <v>503389</v>
      </c>
      <c r="J17" s="152">
        <v>233302</v>
      </c>
      <c r="K17" s="152">
        <v>270087</v>
      </c>
      <c r="M17" s="147">
        <v>123722</v>
      </c>
      <c r="N17" s="147">
        <v>63080</v>
      </c>
      <c r="O17" s="147">
        <v>60642</v>
      </c>
      <c r="P17" s="130"/>
      <c r="Q17" s="137" t="s">
        <v>302</v>
      </c>
      <c r="R17" s="138">
        <v>108457</v>
      </c>
      <c r="S17" s="138">
        <v>52580</v>
      </c>
      <c r="T17" s="138">
        <v>55877</v>
      </c>
    </row>
    <row r="18" spans="1:20" ht="33.75" customHeight="1" x14ac:dyDescent="0.2">
      <c r="A18" s="154" t="s">
        <v>90</v>
      </c>
      <c r="C18" s="127" t="s">
        <v>303</v>
      </c>
      <c r="E18" s="128">
        <v>17</v>
      </c>
      <c r="F18" s="128" t="s">
        <v>304</v>
      </c>
      <c r="H18" s="151" t="s">
        <v>305</v>
      </c>
      <c r="I18" s="152">
        <v>439872</v>
      </c>
      <c r="J18" s="152">
        <v>200142</v>
      </c>
      <c r="K18" s="152">
        <v>239730</v>
      </c>
      <c r="M18" s="147">
        <v>125124</v>
      </c>
      <c r="N18" s="147">
        <v>63639</v>
      </c>
      <c r="O18" s="147">
        <v>61485</v>
      </c>
      <c r="P18" s="130"/>
      <c r="Q18" s="137" t="s">
        <v>306</v>
      </c>
      <c r="R18" s="138">
        <v>258212</v>
      </c>
      <c r="S18" s="138">
        <v>125944</v>
      </c>
      <c r="T18" s="138">
        <v>132268</v>
      </c>
    </row>
    <row r="19" spans="1:20" ht="33.75" customHeight="1" x14ac:dyDescent="0.2">
      <c r="A19" s="154" t="s">
        <v>91</v>
      </c>
      <c r="C19" s="127" t="s">
        <v>307</v>
      </c>
      <c r="E19" s="128">
        <v>18</v>
      </c>
      <c r="F19" s="128" t="s">
        <v>308</v>
      </c>
      <c r="H19" s="151" t="s">
        <v>309</v>
      </c>
      <c r="I19" s="152">
        <v>341916</v>
      </c>
      <c r="J19" s="152">
        <v>152813</v>
      </c>
      <c r="K19" s="152">
        <v>189103</v>
      </c>
      <c r="M19" s="147">
        <v>126598</v>
      </c>
      <c r="N19" s="147">
        <v>64282</v>
      </c>
      <c r="O19" s="147">
        <v>62316</v>
      </c>
      <c r="P19" s="130"/>
      <c r="Q19" s="137" t="s">
        <v>310</v>
      </c>
      <c r="R19" s="138">
        <v>24160</v>
      </c>
      <c r="S19" s="138">
        <v>12726</v>
      </c>
      <c r="T19" s="138">
        <v>11434</v>
      </c>
    </row>
    <row r="20" spans="1:20" ht="33.75" customHeight="1" x14ac:dyDescent="0.2">
      <c r="A20" s="154" t="s">
        <v>92</v>
      </c>
      <c r="C20" s="127" t="s">
        <v>311</v>
      </c>
      <c r="E20" s="128">
        <v>19</v>
      </c>
      <c r="F20" s="128" t="s">
        <v>312</v>
      </c>
      <c r="H20" s="151" t="s">
        <v>313</v>
      </c>
      <c r="I20" s="152">
        <v>253646</v>
      </c>
      <c r="J20" s="152">
        <v>111646</v>
      </c>
      <c r="K20" s="152">
        <v>142000</v>
      </c>
      <c r="M20" s="147">
        <v>128143</v>
      </c>
      <c r="N20" s="147">
        <v>65043</v>
      </c>
      <c r="O20" s="147">
        <v>63100</v>
      </c>
      <c r="P20" s="130"/>
      <c r="Q20" s="137" t="s">
        <v>314</v>
      </c>
      <c r="R20" s="138">
        <v>377272</v>
      </c>
      <c r="S20" s="138">
        <v>184951</v>
      </c>
      <c r="T20" s="138">
        <v>192321</v>
      </c>
    </row>
    <row r="21" spans="1:20" ht="33.75" customHeight="1" x14ac:dyDescent="0.2">
      <c r="A21" s="154" t="s">
        <v>93</v>
      </c>
      <c r="C21" s="127" t="s">
        <v>315</v>
      </c>
      <c r="E21" s="128">
        <v>20</v>
      </c>
      <c r="F21" s="128" t="s">
        <v>316</v>
      </c>
      <c r="H21" s="151" t="s">
        <v>317</v>
      </c>
      <c r="I21" s="152">
        <v>177853</v>
      </c>
      <c r="J21" s="152">
        <v>76747</v>
      </c>
      <c r="K21" s="152">
        <v>101106</v>
      </c>
      <c r="M21" s="147">
        <v>129625</v>
      </c>
      <c r="N21" s="147">
        <v>65820</v>
      </c>
      <c r="O21" s="147">
        <v>63805</v>
      </c>
      <c r="P21" s="130"/>
      <c r="Q21" s="137" t="s">
        <v>318</v>
      </c>
      <c r="R21" s="138">
        <v>651586</v>
      </c>
      <c r="S21" s="138">
        <v>319009</v>
      </c>
      <c r="T21" s="138">
        <v>332577</v>
      </c>
    </row>
    <row r="22" spans="1:20" ht="33.75" customHeight="1" x14ac:dyDescent="0.2">
      <c r="A22" s="154" t="s">
        <v>319</v>
      </c>
      <c r="C22" s="127" t="s">
        <v>320</v>
      </c>
      <c r="E22" s="128">
        <v>55</v>
      </c>
      <c r="F22" s="128" t="s">
        <v>321</v>
      </c>
      <c r="H22" s="151" t="s">
        <v>322</v>
      </c>
      <c r="I22" s="152">
        <v>113108</v>
      </c>
      <c r="J22" s="152">
        <v>45521</v>
      </c>
      <c r="K22" s="152">
        <v>67587</v>
      </c>
      <c r="M22" s="147">
        <v>131107</v>
      </c>
      <c r="N22" s="147">
        <v>66558</v>
      </c>
      <c r="O22" s="147">
        <v>64549</v>
      </c>
      <c r="P22" s="130"/>
      <c r="Q22" s="137" t="s">
        <v>323</v>
      </c>
      <c r="R22" s="138">
        <v>6296</v>
      </c>
      <c r="S22" s="138">
        <v>3268</v>
      </c>
      <c r="T22" s="138">
        <v>3028</v>
      </c>
    </row>
    <row r="23" spans="1:20" ht="33.75" customHeight="1" x14ac:dyDescent="0.2">
      <c r="A23" s="154" t="s">
        <v>95</v>
      </c>
      <c r="C23" s="155" t="s">
        <v>324</v>
      </c>
      <c r="E23" s="128">
        <v>66</v>
      </c>
      <c r="F23" s="128" t="s">
        <v>325</v>
      </c>
      <c r="H23" s="151" t="s">
        <v>326</v>
      </c>
      <c r="I23" s="152">
        <v>108506</v>
      </c>
      <c r="J23" s="152">
        <v>39978</v>
      </c>
      <c r="K23" s="152">
        <v>68528</v>
      </c>
      <c r="M23" s="147">
        <v>132790</v>
      </c>
      <c r="N23" s="147">
        <v>67353</v>
      </c>
      <c r="O23" s="147">
        <v>65437</v>
      </c>
      <c r="P23" s="130"/>
      <c r="Q23" s="156" t="s">
        <v>230</v>
      </c>
      <c r="R23" s="157">
        <f>SUM(R3:R22)</f>
        <v>7571345</v>
      </c>
      <c r="S23" s="157">
        <f>SUM(S3:S22)</f>
        <v>3653868</v>
      </c>
      <c r="T23" s="157">
        <f>SUM(T3:T22)</f>
        <v>3917477</v>
      </c>
    </row>
    <row r="24" spans="1:20" ht="33.75" customHeight="1" thickBot="1" x14ac:dyDescent="0.25">
      <c r="A24" s="154" t="s">
        <v>96</v>
      </c>
      <c r="C24" s="127" t="s">
        <v>327</v>
      </c>
      <c r="E24" s="128">
        <v>77</v>
      </c>
      <c r="F24" s="128" t="s">
        <v>328</v>
      </c>
      <c r="M24" s="147">
        <v>133340</v>
      </c>
      <c r="N24" s="147">
        <v>67602</v>
      </c>
      <c r="O24" s="147">
        <v>65738</v>
      </c>
      <c r="P24" s="130"/>
    </row>
    <row r="25" spans="1:20" ht="33.75" customHeight="1" x14ac:dyDescent="0.2">
      <c r="A25" s="154" t="s">
        <v>97</v>
      </c>
      <c r="C25" s="127" t="s">
        <v>329</v>
      </c>
      <c r="E25" s="128">
        <v>88</v>
      </c>
      <c r="F25" s="128" t="s">
        <v>330</v>
      </c>
      <c r="M25" s="147">
        <v>132165</v>
      </c>
      <c r="N25" s="147">
        <v>67024</v>
      </c>
      <c r="O25" s="147">
        <v>65141</v>
      </c>
      <c r="P25" s="130"/>
      <c r="Q25" s="455" t="s">
        <v>331</v>
      </c>
      <c r="R25" s="456"/>
      <c r="S25" s="456"/>
      <c r="T25" s="457"/>
    </row>
    <row r="26" spans="1:20" ht="15" customHeight="1" thickBot="1" x14ac:dyDescent="0.25">
      <c r="A26" s="153" t="s">
        <v>332</v>
      </c>
      <c r="C26" s="127" t="s">
        <v>333</v>
      </c>
      <c r="E26" s="128">
        <v>98</v>
      </c>
      <c r="F26" s="128" t="s">
        <v>334</v>
      </c>
      <c r="M26" s="147">
        <v>129957</v>
      </c>
      <c r="N26" s="147">
        <v>65924</v>
      </c>
      <c r="O26" s="147">
        <v>64033</v>
      </c>
      <c r="P26" s="130"/>
      <c r="Q26" s="444" t="s">
        <v>229</v>
      </c>
      <c r="R26" s="445"/>
      <c r="S26" s="445"/>
      <c r="T26" s="446"/>
    </row>
    <row r="27" spans="1:20" s="159" customFormat="1" ht="26.25" customHeight="1" x14ac:dyDescent="0.2">
      <c r="A27" s="158" t="s">
        <v>335</v>
      </c>
      <c r="C27" s="160" t="s">
        <v>336</v>
      </c>
      <c r="D27" s="161"/>
      <c r="E27" s="162"/>
      <c r="F27" s="162"/>
      <c r="M27" s="163">
        <v>127797</v>
      </c>
      <c r="N27" s="163">
        <v>64838</v>
      </c>
      <c r="O27" s="163">
        <v>62959</v>
      </c>
      <c r="P27" s="164"/>
      <c r="Q27" s="447" t="s">
        <v>236</v>
      </c>
      <c r="R27" s="165">
        <v>2015</v>
      </c>
      <c r="S27" s="166"/>
      <c r="T27" s="167"/>
    </row>
    <row r="28" spans="1:20" s="159" customFormat="1" ht="26.25" customHeight="1" x14ac:dyDescent="0.2">
      <c r="A28" s="158" t="s">
        <v>337</v>
      </c>
      <c r="C28" s="160" t="s">
        <v>338</v>
      </c>
      <c r="D28" s="161"/>
      <c r="E28" s="168"/>
      <c r="F28" s="168"/>
      <c r="M28" s="163">
        <v>125232</v>
      </c>
      <c r="N28" s="163">
        <v>63602</v>
      </c>
      <c r="O28" s="163">
        <v>61630</v>
      </c>
      <c r="P28" s="164"/>
      <c r="Q28" s="448"/>
      <c r="R28" s="169" t="s">
        <v>230</v>
      </c>
      <c r="S28" s="170" t="s">
        <v>231</v>
      </c>
      <c r="T28" s="171" t="s">
        <v>232</v>
      </c>
    </row>
    <row r="29" spans="1:20" s="159" customFormat="1" ht="44.25" customHeight="1" x14ac:dyDescent="0.2">
      <c r="A29" s="158" t="s">
        <v>339</v>
      </c>
      <c r="C29" s="160" t="s">
        <v>340</v>
      </c>
      <c r="D29" s="161"/>
      <c r="E29" s="168"/>
      <c r="F29" s="168"/>
      <c r="M29" s="163">
        <v>124055</v>
      </c>
      <c r="N29" s="163">
        <v>62761</v>
      </c>
      <c r="O29" s="163">
        <v>61294</v>
      </c>
      <c r="P29" s="164"/>
      <c r="Q29" s="172" t="s">
        <v>244</v>
      </c>
      <c r="R29" s="173"/>
      <c r="S29" s="174"/>
      <c r="T29" s="175"/>
    </row>
    <row r="30" spans="1:20" s="159" customFormat="1" ht="26.25" customHeight="1" x14ac:dyDescent="0.2">
      <c r="A30" s="158" t="s">
        <v>341</v>
      </c>
      <c r="C30" s="160" t="s">
        <v>342</v>
      </c>
      <c r="D30" s="161"/>
      <c r="E30" s="168"/>
      <c r="F30" s="168"/>
      <c r="M30" s="163">
        <v>125190</v>
      </c>
      <c r="N30" s="163">
        <v>62619</v>
      </c>
      <c r="O30" s="163">
        <v>62571</v>
      </c>
      <c r="P30" s="164"/>
      <c r="Q30" s="176" t="s">
        <v>230</v>
      </c>
      <c r="R30" s="177">
        <v>7878783</v>
      </c>
      <c r="S30" s="178">
        <v>3810013</v>
      </c>
      <c r="T30" s="179">
        <v>4068770</v>
      </c>
    </row>
    <row r="31" spans="1:20" s="159" customFormat="1" ht="26.25" customHeight="1" x14ac:dyDescent="0.2">
      <c r="A31" s="153" t="s">
        <v>343</v>
      </c>
      <c r="C31" s="160" t="s">
        <v>344</v>
      </c>
      <c r="D31" s="161"/>
      <c r="E31" s="168"/>
      <c r="F31" s="168"/>
      <c r="M31" s="163">
        <v>127692</v>
      </c>
      <c r="N31" s="163">
        <v>62895</v>
      </c>
      <c r="O31" s="163">
        <v>64797</v>
      </c>
      <c r="P31" s="164"/>
      <c r="Q31" s="180" t="s">
        <v>252</v>
      </c>
      <c r="R31" s="181">
        <v>603230</v>
      </c>
      <c r="S31" s="182">
        <v>309432</v>
      </c>
      <c r="T31" s="183">
        <v>293798</v>
      </c>
    </row>
    <row r="32" spans="1:20" ht="14.25" customHeight="1" x14ac:dyDescent="0.2">
      <c r="A32" s="184" t="s">
        <v>345</v>
      </c>
      <c r="C32" s="127" t="s">
        <v>346</v>
      </c>
      <c r="M32" s="147">
        <v>129742</v>
      </c>
      <c r="N32" s="147">
        <v>62993</v>
      </c>
      <c r="O32" s="147">
        <v>66749</v>
      </c>
      <c r="P32" s="130"/>
      <c r="Q32" s="186" t="s">
        <v>257</v>
      </c>
      <c r="R32" s="187">
        <v>598182</v>
      </c>
      <c r="S32" s="188">
        <v>306434</v>
      </c>
      <c r="T32" s="189">
        <v>291748</v>
      </c>
    </row>
    <row r="33" spans="1:20" x14ac:dyDescent="0.2">
      <c r="A33" s="184" t="s">
        <v>347</v>
      </c>
      <c r="C33" s="122" t="s">
        <v>348</v>
      </c>
      <c r="M33" s="147">
        <v>131768</v>
      </c>
      <c r="N33" s="147">
        <v>63030</v>
      </c>
      <c r="O33" s="147">
        <v>68738</v>
      </c>
      <c r="P33" s="130"/>
      <c r="Q33" s="186" t="s">
        <v>262</v>
      </c>
      <c r="R33" s="187">
        <v>605068</v>
      </c>
      <c r="S33" s="188">
        <v>309819</v>
      </c>
      <c r="T33" s="189">
        <v>295249</v>
      </c>
    </row>
    <row r="34" spans="1:20" ht="25.5" x14ac:dyDescent="0.2">
      <c r="A34" s="184" t="s">
        <v>349</v>
      </c>
      <c r="C34" s="127" t="s">
        <v>255</v>
      </c>
      <c r="M34" s="147">
        <v>132712</v>
      </c>
      <c r="N34" s="147">
        <v>62862</v>
      </c>
      <c r="O34" s="147">
        <v>69850</v>
      </c>
      <c r="P34" s="130"/>
      <c r="Q34" s="186" t="s">
        <v>267</v>
      </c>
      <c r="R34" s="187">
        <v>642476</v>
      </c>
      <c r="S34" s="188">
        <v>325752</v>
      </c>
      <c r="T34" s="189">
        <v>316724</v>
      </c>
    </row>
    <row r="35" spans="1:20" x14ac:dyDescent="0.2">
      <c r="A35" s="184" t="s">
        <v>350</v>
      </c>
      <c r="C35" s="127" t="s">
        <v>351</v>
      </c>
      <c r="M35" s="147">
        <v>131882</v>
      </c>
      <c r="N35" s="147">
        <v>62354</v>
      </c>
      <c r="O35" s="147">
        <v>69528</v>
      </c>
      <c r="P35" s="130"/>
      <c r="Q35" s="186" t="s">
        <v>272</v>
      </c>
      <c r="R35" s="187">
        <v>669960</v>
      </c>
      <c r="S35" s="188">
        <v>338888</v>
      </c>
      <c r="T35" s="189">
        <v>331072</v>
      </c>
    </row>
    <row r="36" spans="1:20" ht="25.5" x14ac:dyDescent="0.2">
      <c r="A36" s="184" t="s">
        <v>207</v>
      </c>
      <c r="C36" s="127" t="s">
        <v>352</v>
      </c>
      <c r="M36" s="147">
        <v>129823</v>
      </c>
      <c r="N36" s="147">
        <v>61588</v>
      </c>
      <c r="O36" s="147">
        <v>68235</v>
      </c>
      <c r="P36" s="130"/>
      <c r="Q36" s="186" t="s">
        <v>277</v>
      </c>
      <c r="R36" s="187">
        <v>635633</v>
      </c>
      <c r="S36" s="188">
        <v>319048</v>
      </c>
      <c r="T36" s="189">
        <v>316585</v>
      </c>
    </row>
    <row r="37" spans="1:20" ht="25.5" x14ac:dyDescent="0.2">
      <c r="A37" s="184" t="s">
        <v>353</v>
      </c>
      <c r="C37" s="127" t="s">
        <v>354</v>
      </c>
      <c r="D37" s="190"/>
      <c r="M37" s="147">
        <v>127922</v>
      </c>
      <c r="N37" s="147">
        <v>60850</v>
      </c>
      <c r="O37" s="147">
        <v>67072</v>
      </c>
      <c r="P37" s="130"/>
      <c r="Q37" s="186" t="s">
        <v>282</v>
      </c>
      <c r="R37" s="187">
        <v>657874</v>
      </c>
      <c r="S37" s="188">
        <v>313458</v>
      </c>
      <c r="T37" s="189">
        <v>344416</v>
      </c>
    </row>
    <row r="38" spans="1:20" x14ac:dyDescent="0.2">
      <c r="A38" s="122" t="s">
        <v>355</v>
      </c>
      <c r="C38" s="127" t="s">
        <v>356</v>
      </c>
      <c r="D38" s="191"/>
      <c r="M38" s="147">
        <v>126082</v>
      </c>
      <c r="N38" s="147">
        <v>60165</v>
      </c>
      <c r="O38" s="147">
        <v>65917</v>
      </c>
      <c r="P38" s="130"/>
      <c r="Q38" s="186" t="s">
        <v>287</v>
      </c>
      <c r="R38" s="187">
        <v>614779</v>
      </c>
      <c r="S38" s="188">
        <v>293158</v>
      </c>
      <c r="T38" s="189">
        <v>321621</v>
      </c>
    </row>
    <row r="39" spans="1:20" x14ac:dyDescent="0.2">
      <c r="A39" s="126" t="s">
        <v>357</v>
      </c>
      <c r="C39" s="127" t="s">
        <v>358</v>
      </c>
      <c r="D39" s="191"/>
      <c r="M39" s="147">
        <v>123600</v>
      </c>
      <c r="N39" s="147">
        <v>59117</v>
      </c>
      <c r="O39" s="147">
        <v>64483</v>
      </c>
      <c r="P39" s="130"/>
      <c r="Q39" s="186" t="s">
        <v>292</v>
      </c>
      <c r="R39" s="187">
        <v>536343</v>
      </c>
      <c r="S39" s="188">
        <v>254902</v>
      </c>
      <c r="T39" s="189">
        <v>281441</v>
      </c>
    </row>
    <row r="40" spans="1:20" x14ac:dyDescent="0.2">
      <c r="A40" s="132" t="s">
        <v>359</v>
      </c>
      <c r="C40" s="127" t="s">
        <v>360</v>
      </c>
      <c r="D40" s="191"/>
      <c r="M40" s="147">
        <v>120324</v>
      </c>
      <c r="N40" s="147">
        <v>57551</v>
      </c>
      <c r="O40" s="147">
        <v>62773</v>
      </c>
      <c r="P40" s="130"/>
      <c r="Q40" s="186" t="s">
        <v>296</v>
      </c>
      <c r="R40" s="187">
        <v>516837</v>
      </c>
      <c r="S40" s="188">
        <v>242123</v>
      </c>
      <c r="T40" s="189">
        <v>274714</v>
      </c>
    </row>
    <row r="41" spans="1:20" x14ac:dyDescent="0.2">
      <c r="A41" s="139" t="s">
        <v>361</v>
      </c>
      <c r="M41" s="147">
        <v>116606</v>
      </c>
      <c r="N41" s="147">
        <v>55686</v>
      </c>
      <c r="O41" s="147">
        <v>60920</v>
      </c>
      <c r="P41" s="130"/>
      <c r="Q41" s="186" t="s">
        <v>301</v>
      </c>
      <c r="R41" s="187">
        <v>489703</v>
      </c>
      <c r="S41" s="188">
        <v>225926</v>
      </c>
      <c r="T41" s="189">
        <v>263777</v>
      </c>
    </row>
    <row r="42" spans="1:20" x14ac:dyDescent="0.2">
      <c r="A42" s="139" t="s">
        <v>362</v>
      </c>
      <c r="M42" s="147">
        <v>112852</v>
      </c>
      <c r="N42" s="147">
        <v>53849</v>
      </c>
      <c r="O42" s="147">
        <v>59003</v>
      </c>
      <c r="P42" s="130"/>
      <c r="Q42" s="186" t="s">
        <v>305</v>
      </c>
      <c r="R42" s="187">
        <v>406084</v>
      </c>
      <c r="S42" s="188">
        <v>183930</v>
      </c>
      <c r="T42" s="189">
        <v>222154</v>
      </c>
    </row>
    <row r="43" spans="1:20" x14ac:dyDescent="0.2">
      <c r="A43" s="139" t="s">
        <v>363</v>
      </c>
      <c r="M43" s="147">
        <v>108852</v>
      </c>
      <c r="N43" s="147">
        <v>51919</v>
      </c>
      <c r="O43" s="147">
        <v>56933</v>
      </c>
      <c r="P43" s="130"/>
      <c r="Q43" s="186" t="s">
        <v>309</v>
      </c>
      <c r="R43" s="187">
        <v>309925</v>
      </c>
      <c r="S43" s="188">
        <v>138521</v>
      </c>
      <c r="T43" s="189">
        <v>171404</v>
      </c>
    </row>
    <row r="44" spans="1:20" x14ac:dyDescent="0.2">
      <c r="A44" s="122" t="s">
        <v>364</v>
      </c>
      <c r="M44" s="147">
        <v>105945</v>
      </c>
      <c r="N44" s="147">
        <v>50470</v>
      </c>
      <c r="O44" s="147">
        <v>55475</v>
      </c>
      <c r="P44" s="130"/>
      <c r="Q44" s="186" t="s">
        <v>313</v>
      </c>
      <c r="R44" s="187">
        <v>230197</v>
      </c>
      <c r="S44" s="188">
        <v>101631</v>
      </c>
      <c r="T44" s="189">
        <v>128566</v>
      </c>
    </row>
    <row r="45" spans="1:20" ht="15" x14ac:dyDescent="0.25">
      <c r="A45" s="192" t="s">
        <v>365</v>
      </c>
      <c r="M45" s="147">
        <v>104800</v>
      </c>
      <c r="N45" s="147">
        <v>49806</v>
      </c>
      <c r="O45" s="147">
        <v>54994</v>
      </c>
      <c r="P45" s="130"/>
      <c r="Q45" s="186" t="s">
        <v>317</v>
      </c>
      <c r="R45" s="187">
        <v>158670</v>
      </c>
      <c r="S45" s="188">
        <v>68583</v>
      </c>
      <c r="T45" s="189">
        <v>90087</v>
      </c>
    </row>
    <row r="46" spans="1:20" ht="15" x14ac:dyDescent="0.25">
      <c r="A46" s="192" t="s">
        <v>366</v>
      </c>
      <c r="M46" s="147">
        <v>104794</v>
      </c>
      <c r="N46" s="147">
        <v>49648</v>
      </c>
      <c r="O46" s="147">
        <v>55146</v>
      </c>
      <c r="P46" s="130"/>
      <c r="Q46" s="186" t="s">
        <v>322</v>
      </c>
      <c r="R46" s="187">
        <v>103406</v>
      </c>
      <c r="S46" s="188">
        <v>41392</v>
      </c>
      <c r="T46" s="189">
        <v>62014</v>
      </c>
    </row>
    <row r="47" spans="1:20" ht="15.75" thickBot="1" x14ac:dyDescent="0.3">
      <c r="A47" s="192" t="s">
        <v>367</v>
      </c>
      <c r="M47" s="147">
        <v>104561</v>
      </c>
      <c r="N47" s="147">
        <v>49381</v>
      </c>
      <c r="O47" s="147">
        <v>55180</v>
      </c>
      <c r="P47" s="130"/>
      <c r="Q47" s="193" t="s">
        <v>326</v>
      </c>
      <c r="R47" s="194">
        <v>100416</v>
      </c>
      <c r="S47" s="195">
        <v>37016</v>
      </c>
      <c r="T47" s="196">
        <v>63400</v>
      </c>
    </row>
    <row r="48" spans="1:20" ht="15" x14ac:dyDescent="0.25">
      <c r="A48" s="192" t="s">
        <v>368</v>
      </c>
      <c r="M48" s="147">
        <v>104278</v>
      </c>
      <c r="N48" s="147">
        <v>49084</v>
      </c>
      <c r="O48" s="147">
        <v>55194</v>
      </c>
      <c r="P48" s="130"/>
      <c r="Q48" s="130"/>
      <c r="R48" s="130"/>
      <c r="S48" s="130"/>
      <c r="T48" s="130"/>
    </row>
    <row r="49" spans="1:20" ht="15" x14ac:dyDescent="0.25">
      <c r="A49" s="192" t="s">
        <v>369</v>
      </c>
      <c r="M49" s="147">
        <v>103962</v>
      </c>
      <c r="N49" s="147">
        <v>48778</v>
      </c>
      <c r="O49" s="147">
        <v>55184</v>
      </c>
      <c r="P49" s="130"/>
      <c r="Q49" s="130"/>
      <c r="R49" s="130"/>
      <c r="S49" s="130"/>
      <c r="T49" s="130"/>
    </row>
    <row r="50" spans="1:20" ht="15" x14ac:dyDescent="0.25">
      <c r="A50" s="192" t="s">
        <v>370</v>
      </c>
      <c r="M50" s="147">
        <v>103448</v>
      </c>
      <c r="N50" s="147">
        <v>48396</v>
      </c>
      <c r="O50" s="147">
        <v>55052</v>
      </c>
      <c r="P50" s="130"/>
      <c r="Q50" s="130"/>
      <c r="R50" s="130"/>
      <c r="S50" s="130"/>
      <c r="T50" s="130"/>
    </row>
    <row r="51" spans="1:20" ht="15" x14ac:dyDescent="0.25">
      <c r="A51" s="192" t="s">
        <v>371</v>
      </c>
      <c r="M51" s="147">
        <v>102715</v>
      </c>
      <c r="N51" s="147">
        <v>47923</v>
      </c>
      <c r="O51" s="147">
        <v>54792</v>
      </c>
      <c r="P51" s="130"/>
      <c r="Q51" s="130"/>
      <c r="R51" s="130"/>
      <c r="S51" s="130"/>
      <c r="T51" s="130"/>
    </row>
    <row r="52" spans="1:20" ht="15" x14ac:dyDescent="0.25">
      <c r="A52" s="192" t="s">
        <v>372</v>
      </c>
      <c r="M52" s="147">
        <v>101971</v>
      </c>
      <c r="N52" s="147">
        <v>47444</v>
      </c>
      <c r="O52" s="147">
        <v>54527</v>
      </c>
      <c r="P52" s="130"/>
      <c r="Q52" s="130"/>
      <c r="R52" s="130"/>
      <c r="S52" s="130"/>
      <c r="T52" s="130"/>
    </row>
    <row r="53" spans="1:20" ht="15" x14ac:dyDescent="0.25">
      <c r="A53" s="192" t="s">
        <v>373</v>
      </c>
      <c r="M53" s="147">
        <v>101260</v>
      </c>
      <c r="N53" s="147">
        <v>46986</v>
      </c>
      <c r="O53" s="147">
        <v>54274</v>
      </c>
      <c r="P53" s="130"/>
      <c r="Q53" s="130"/>
      <c r="R53" s="130"/>
      <c r="S53" s="130"/>
      <c r="T53" s="130"/>
    </row>
    <row r="54" spans="1:20" ht="15" x14ac:dyDescent="0.25">
      <c r="A54" s="192" t="s">
        <v>374</v>
      </c>
      <c r="M54" s="147">
        <v>99728</v>
      </c>
      <c r="N54" s="147">
        <v>46141</v>
      </c>
      <c r="O54" s="147">
        <v>53587</v>
      </c>
      <c r="P54" s="130"/>
      <c r="Q54" s="130"/>
      <c r="R54" s="130"/>
      <c r="S54" s="130"/>
      <c r="T54" s="130"/>
    </row>
    <row r="55" spans="1:20" x14ac:dyDescent="0.2">
      <c r="A55" s="122" t="s">
        <v>375</v>
      </c>
      <c r="M55" s="147">
        <v>97001</v>
      </c>
      <c r="N55" s="147">
        <v>44730</v>
      </c>
      <c r="O55" s="147">
        <v>52271</v>
      </c>
      <c r="P55" s="130"/>
      <c r="Q55" s="130"/>
      <c r="R55" s="130"/>
      <c r="S55" s="130"/>
      <c r="T55" s="130"/>
    </row>
    <row r="56" spans="1:20" ht="75" x14ac:dyDescent="0.25">
      <c r="A56" s="197" t="s">
        <v>208</v>
      </c>
      <c r="M56" s="147">
        <v>93445</v>
      </c>
      <c r="N56" s="147">
        <v>42931</v>
      </c>
      <c r="O56" s="147">
        <v>50514</v>
      </c>
      <c r="P56" s="130"/>
      <c r="Q56" s="130"/>
      <c r="R56" s="130"/>
      <c r="S56" s="130"/>
      <c r="T56" s="130"/>
    </row>
    <row r="57" spans="1:20" ht="45" x14ac:dyDescent="0.25">
      <c r="A57" s="198" t="s">
        <v>376</v>
      </c>
      <c r="M57" s="147">
        <v>89853</v>
      </c>
      <c r="N57" s="147">
        <v>41126</v>
      </c>
      <c r="O57" s="147">
        <v>48727</v>
      </c>
      <c r="P57" s="130"/>
      <c r="Q57" s="130"/>
      <c r="R57" s="130"/>
      <c r="S57" s="130"/>
      <c r="T57" s="130"/>
    </row>
    <row r="58" spans="1:20" ht="30" x14ac:dyDescent="0.25">
      <c r="A58" s="198" t="s">
        <v>377</v>
      </c>
      <c r="M58" s="147">
        <v>86123</v>
      </c>
      <c r="N58" s="147">
        <v>39261</v>
      </c>
      <c r="O58" s="147">
        <v>46862</v>
      </c>
      <c r="P58" s="130"/>
      <c r="Q58" s="130"/>
      <c r="R58" s="130"/>
      <c r="S58" s="130"/>
      <c r="T58" s="130"/>
    </row>
    <row r="59" spans="1:20" ht="60" x14ac:dyDescent="0.25">
      <c r="A59" s="198" t="s">
        <v>378</v>
      </c>
      <c r="M59" s="147">
        <v>82296</v>
      </c>
      <c r="N59" s="147">
        <v>37385</v>
      </c>
      <c r="O59" s="147">
        <v>44911</v>
      </c>
      <c r="P59" s="130"/>
      <c r="Q59" s="130"/>
      <c r="R59" s="130"/>
      <c r="S59" s="130"/>
      <c r="T59" s="130"/>
    </row>
    <row r="60" spans="1:20" ht="30" x14ac:dyDescent="0.25">
      <c r="A60" s="198" t="s">
        <v>379</v>
      </c>
      <c r="M60" s="147">
        <v>78491</v>
      </c>
      <c r="N60" s="147">
        <v>35569</v>
      </c>
      <c r="O60" s="147">
        <v>42922</v>
      </c>
      <c r="P60" s="130"/>
      <c r="Q60" s="130"/>
      <c r="R60" s="130"/>
      <c r="S60" s="130"/>
      <c r="T60" s="130"/>
    </row>
    <row r="61" spans="1:20" ht="30" x14ac:dyDescent="0.25">
      <c r="A61" s="198" t="s">
        <v>380</v>
      </c>
      <c r="M61" s="147">
        <v>74708</v>
      </c>
      <c r="N61" s="147">
        <v>33799</v>
      </c>
      <c r="O61" s="147">
        <v>40909</v>
      </c>
      <c r="P61" s="130"/>
      <c r="Q61" s="130"/>
      <c r="R61" s="130"/>
      <c r="S61" s="130"/>
      <c r="T61" s="130"/>
    </row>
    <row r="62" spans="1:20" ht="45" x14ac:dyDescent="0.25">
      <c r="A62" s="198" t="s">
        <v>381</v>
      </c>
      <c r="M62" s="147">
        <v>70811</v>
      </c>
      <c r="N62" s="147">
        <v>31979</v>
      </c>
      <c r="O62" s="147">
        <v>38832</v>
      </c>
      <c r="P62" s="130"/>
      <c r="Q62" s="130"/>
      <c r="R62" s="130"/>
      <c r="S62" s="130"/>
      <c r="T62" s="130"/>
    </row>
    <row r="63" spans="1:20" x14ac:dyDescent="0.2">
      <c r="M63" s="147">
        <v>66807</v>
      </c>
      <c r="N63" s="147">
        <v>30117</v>
      </c>
      <c r="O63" s="147">
        <v>36690</v>
      </c>
      <c r="P63" s="130"/>
      <c r="Q63" s="130"/>
      <c r="R63" s="130"/>
      <c r="S63" s="130"/>
      <c r="T63" s="130"/>
    </row>
    <row r="64" spans="1:20" x14ac:dyDescent="0.2">
      <c r="M64" s="147">
        <v>63071</v>
      </c>
      <c r="N64" s="147">
        <v>28387</v>
      </c>
      <c r="O64" s="147">
        <v>34684</v>
      </c>
      <c r="P64" s="130"/>
      <c r="Q64" s="130"/>
      <c r="R64" s="130"/>
      <c r="S64" s="130"/>
      <c r="T64" s="130"/>
    </row>
    <row r="65" spans="13:20" x14ac:dyDescent="0.2">
      <c r="M65" s="147">
        <v>59761</v>
      </c>
      <c r="N65" s="147">
        <v>26856</v>
      </c>
      <c r="O65" s="147">
        <v>32905</v>
      </c>
      <c r="P65" s="130"/>
      <c r="Q65" s="130"/>
      <c r="R65" s="130"/>
      <c r="S65" s="130"/>
      <c r="T65" s="130"/>
    </row>
    <row r="66" spans="13:20" x14ac:dyDescent="0.2">
      <c r="M66" s="147">
        <v>56749</v>
      </c>
      <c r="N66" s="147">
        <v>25466</v>
      </c>
      <c r="O66" s="147">
        <v>31283</v>
      </c>
      <c r="P66" s="130"/>
      <c r="Q66" s="130"/>
      <c r="R66" s="130"/>
      <c r="S66" s="130"/>
      <c r="T66" s="130"/>
    </row>
    <row r="67" spans="13:20" x14ac:dyDescent="0.2">
      <c r="M67" s="147">
        <v>53748</v>
      </c>
      <c r="N67" s="147">
        <v>24086</v>
      </c>
      <c r="O67" s="147">
        <v>29662</v>
      </c>
      <c r="P67" s="130"/>
      <c r="Q67" s="130"/>
      <c r="R67" s="130"/>
      <c r="S67" s="130"/>
      <c r="T67" s="130"/>
    </row>
    <row r="68" spans="13:20" x14ac:dyDescent="0.2">
      <c r="M68" s="147">
        <v>50833</v>
      </c>
      <c r="N68" s="147">
        <v>22745</v>
      </c>
      <c r="O68" s="147">
        <v>28088</v>
      </c>
      <c r="P68" s="130"/>
      <c r="Q68" s="130"/>
      <c r="R68" s="130"/>
      <c r="S68" s="130"/>
      <c r="T68" s="130"/>
    </row>
    <row r="69" spans="13:20" x14ac:dyDescent="0.2">
      <c r="M69" s="147">
        <v>47916</v>
      </c>
      <c r="N69" s="147">
        <v>21407</v>
      </c>
      <c r="O69" s="147">
        <v>26509</v>
      </c>
      <c r="P69" s="130"/>
      <c r="Q69" s="130"/>
      <c r="R69" s="130"/>
      <c r="S69" s="130"/>
      <c r="T69" s="130"/>
    </row>
    <row r="70" spans="13:20" x14ac:dyDescent="0.2">
      <c r="M70" s="147">
        <v>44929</v>
      </c>
      <c r="N70" s="147">
        <v>20042</v>
      </c>
      <c r="O70" s="147">
        <v>24887</v>
      </c>
      <c r="P70" s="130"/>
      <c r="Q70" s="130"/>
      <c r="R70" s="130"/>
      <c r="S70" s="130"/>
      <c r="T70" s="130"/>
    </row>
    <row r="71" spans="13:20" x14ac:dyDescent="0.2">
      <c r="M71" s="147">
        <v>41939</v>
      </c>
      <c r="N71" s="147">
        <v>18676</v>
      </c>
      <c r="O71" s="147">
        <v>23263</v>
      </c>
      <c r="P71" s="130"/>
      <c r="Q71" s="130"/>
      <c r="R71" s="130"/>
      <c r="S71" s="130"/>
      <c r="T71" s="130"/>
    </row>
    <row r="72" spans="13:20" x14ac:dyDescent="0.2">
      <c r="M72" s="147">
        <v>39086</v>
      </c>
      <c r="N72" s="147">
        <v>17369</v>
      </c>
      <c r="O72" s="147">
        <v>21717</v>
      </c>
      <c r="P72" s="130"/>
      <c r="Q72" s="130"/>
      <c r="R72" s="130"/>
      <c r="S72" s="130"/>
      <c r="T72" s="130"/>
    </row>
    <row r="73" spans="13:20" x14ac:dyDescent="0.2">
      <c r="M73" s="147">
        <v>36348</v>
      </c>
      <c r="N73" s="147">
        <v>16117</v>
      </c>
      <c r="O73" s="147">
        <v>20231</v>
      </c>
      <c r="P73" s="130"/>
      <c r="Q73" s="130"/>
      <c r="R73" s="130"/>
      <c r="S73" s="130"/>
      <c r="T73" s="130"/>
    </row>
    <row r="74" spans="13:20" x14ac:dyDescent="0.2">
      <c r="M74" s="147">
        <v>33755</v>
      </c>
      <c r="N74" s="147">
        <v>14898</v>
      </c>
      <c r="O74" s="147">
        <v>18857</v>
      </c>
      <c r="P74" s="130"/>
      <c r="Q74" s="130"/>
      <c r="R74" s="130"/>
      <c r="S74" s="130"/>
      <c r="T74" s="130"/>
    </row>
    <row r="75" spans="13:20" x14ac:dyDescent="0.2">
      <c r="M75" s="147">
        <v>31333</v>
      </c>
      <c r="N75" s="147">
        <v>13708</v>
      </c>
      <c r="O75" s="147">
        <v>17625</v>
      </c>
      <c r="P75" s="130"/>
      <c r="Q75" s="130"/>
      <c r="R75" s="130"/>
      <c r="S75" s="130"/>
      <c r="T75" s="130"/>
    </row>
    <row r="76" spans="13:20" x14ac:dyDescent="0.2">
      <c r="M76" s="147">
        <v>28832</v>
      </c>
      <c r="N76" s="147">
        <v>12440</v>
      </c>
      <c r="O76" s="147">
        <v>16392</v>
      </c>
      <c r="P76" s="130"/>
      <c r="Q76" s="130"/>
      <c r="R76" s="130"/>
      <c r="S76" s="130"/>
      <c r="T76" s="130"/>
    </row>
    <row r="77" spans="13:20" x14ac:dyDescent="0.2">
      <c r="M77" s="147">
        <v>26662</v>
      </c>
      <c r="N77" s="147">
        <v>11342</v>
      </c>
      <c r="O77" s="147">
        <v>15320</v>
      </c>
      <c r="P77" s="130"/>
      <c r="Q77" s="130"/>
      <c r="R77" s="130"/>
      <c r="S77" s="130"/>
      <c r="T77" s="130"/>
    </row>
    <row r="78" spans="13:20" x14ac:dyDescent="0.2">
      <c r="M78" s="147">
        <v>24625</v>
      </c>
      <c r="N78" s="147">
        <v>10306</v>
      </c>
      <c r="O78" s="147">
        <v>14319</v>
      </c>
      <c r="P78" s="130"/>
      <c r="Q78" s="130"/>
      <c r="R78" s="130"/>
      <c r="S78" s="130"/>
      <c r="T78" s="130"/>
    </row>
    <row r="79" spans="13:20" x14ac:dyDescent="0.2">
      <c r="M79" s="147">
        <v>22734</v>
      </c>
      <c r="N79" s="147">
        <v>9334</v>
      </c>
      <c r="O79" s="147">
        <v>13400</v>
      </c>
      <c r="P79" s="130"/>
      <c r="Q79" s="130"/>
      <c r="R79" s="130"/>
      <c r="S79" s="130"/>
      <c r="T79" s="130"/>
    </row>
    <row r="80" spans="13:20" x14ac:dyDescent="0.2">
      <c r="M80" s="147">
        <v>20994</v>
      </c>
      <c r="N80" s="147">
        <v>8432</v>
      </c>
      <c r="O80" s="147">
        <v>12562</v>
      </c>
      <c r="P80" s="130"/>
      <c r="Q80" s="130"/>
      <c r="R80" s="130"/>
      <c r="S80" s="130"/>
      <c r="T80" s="130"/>
    </row>
    <row r="81" spans="13:20" x14ac:dyDescent="0.2">
      <c r="M81" s="147">
        <v>19408</v>
      </c>
      <c r="N81" s="147">
        <v>7603</v>
      </c>
      <c r="O81" s="147">
        <v>11805</v>
      </c>
      <c r="P81" s="130"/>
      <c r="Q81" s="130"/>
      <c r="R81" s="130"/>
      <c r="S81" s="130"/>
      <c r="T81" s="130"/>
    </row>
    <row r="82" spans="13:20" x14ac:dyDescent="0.2">
      <c r="M82" s="147">
        <v>17988</v>
      </c>
      <c r="N82" s="147">
        <v>7002</v>
      </c>
      <c r="O82" s="147">
        <v>10986</v>
      </c>
      <c r="P82" s="130"/>
      <c r="Q82" s="130"/>
      <c r="R82" s="130"/>
      <c r="S82" s="130"/>
      <c r="T82" s="130"/>
    </row>
    <row r="83" spans="13:20" x14ac:dyDescent="0.2">
      <c r="M83" s="147">
        <v>16675</v>
      </c>
      <c r="N83" s="147">
        <v>6510</v>
      </c>
      <c r="O83" s="147">
        <v>10165</v>
      </c>
      <c r="P83" s="130"/>
      <c r="Q83" s="130"/>
      <c r="R83" s="130"/>
      <c r="S83" s="130"/>
      <c r="T83" s="130"/>
    </row>
    <row r="84" spans="13:20" x14ac:dyDescent="0.2">
      <c r="M84" s="147">
        <v>15472</v>
      </c>
      <c r="N84" s="147">
        <v>6134</v>
      </c>
      <c r="O84" s="147">
        <v>9338</v>
      </c>
      <c r="P84" s="130"/>
      <c r="Q84" s="130"/>
      <c r="R84" s="130"/>
      <c r="S84" s="130"/>
      <c r="T84" s="130"/>
    </row>
    <row r="85" spans="13:20" x14ac:dyDescent="0.2">
      <c r="M85" s="137">
        <v>89747</v>
      </c>
      <c r="N85" s="137">
        <v>33084</v>
      </c>
      <c r="O85" s="137">
        <v>56663</v>
      </c>
      <c r="P85" s="130"/>
      <c r="Q85" s="130"/>
      <c r="R85" s="130"/>
      <c r="S85" s="130"/>
      <c r="T85" s="130"/>
    </row>
  </sheetData>
  <mergeCells count="8">
    <mergeCell ref="Q26:T26"/>
    <mergeCell ref="Q27:Q28"/>
    <mergeCell ref="H1:K1"/>
    <mergeCell ref="L1:O1"/>
    <mergeCell ref="Q1:T1"/>
    <mergeCell ref="H2:K2"/>
    <mergeCell ref="H3:H4"/>
    <mergeCell ref="Q25:T25"/>
  </mergeCells>
  <dataValidations count="1">
    <dataValidation type="list" allowBlank="1" showInputMessage="1" showErrorMessage="1" sqref="A10 IW10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A65546 IW65546 SS65546 ACO65546 AMK65546 AWG65546 BGC65546 BPY65546 BZU65546 CJQ65546 CTM65546 DDI65546 DNE65546 DXA65546 EGW65546 EQS65546 FAO65546 FKK65546 FUG65546 GEC65546 GNY65546 GXU65546 HHQ65546 HRM65546 IBI65546 ILE65546 IVA65546 JEW65546 JOS65546 JYO65546 KIK65546 KSG65546 LCC65546 LLY65546 LVU65546 MFQ65546 MPM65546 MZI65546 NJE65546 NTA65546 OCW65546 OMS65546 OWO65546 PGK65546 PQG65546 QAC65546 QJY65546 QTU65546 RDQ65546 RNM65546 RXI65546 SHE65546 SRA65546 TAW65546 TKS65546 TUO65546 UEK65546 UOG65546 UYC65546 VHY65546 VRU65546 WBQ65546 WLM65546 WVI65546 A131082 IW131082 SS131082 ACO131082 AMK131082 AWG131082 BGC131082 BPY131082 BZU131082 CJQ131082 CTM131082 DDI131082 DNE131082 DXA131082 EGW131082 EQS131082 FAO131082 FKK131082 FUG131082 GEC131082 GNY131082 GXU131082 HHQ131082 HRM131082 IBI131082 ILE131082 IVA131082 JEW131082 JOS131082 JYO131082 KIK131082 KSG131082 LCC131082 LLY131082 LVU131082 MFQ131082 MPM131082 MZI131082 NJE131082 NTA131082 OCW131082 OMS131082 OWO131082 PGK131082 PQG131082 QAC131082 QJY131082 QTU131082 RDQ131082 RNM131082 RXI131082 SHE131082 SRA131082 TAW131082 TKS131082 TUO131082 UEK131082 UOG131082 UYC131082 VHY131082 VRU131082 WBQ131082 WLM131082 WVI131082 A196618 IW196618 SS196618 ACO196618 AMK196618 AWG196618 BGC196618 BPY196618 BZU196618 CJQ196618 CTM196618 DDI196618 DNE196618 DXA196618 EGW196618 EQS196618 FAO196618 FKK196618 FUG196618 GEC196618 GNY196618 GXU196618 HHQ196618 HRM196618 IBI196618 ILE196618 IVA196618 JEW196618 JOS196618 JYO196618 KIK196618 KSG196618 LCC196618 LLY196618 LVU196618 MFQ196618 MPM196618 MZI196618 NJE196618 NTA196618 OCW196618 OMS196618 OWO196618 PGK196618 PQG196618 QAC196618 QJY196618 QTU196618 RDQ196618 RNM196618 RXI196618 SHE196618 SRA196618 TAW196618 TKS196618 TUO196618 UEK196618 UOG196618 UYC196618 VHY196618 VRU196618 WBQ196618 WLM196618 WVI196618 A262154 IW262154 SS262154 ACO262154 AMK262154 AWG262154 BGC262154 BPY262154 BZU262154 CJQ262154 CTM262154 DDI262154 DNE262154 DXA262154 EGW262154 EQS262154 FAO262154 FKK262154 FUG262154 GEC262154 GNY262154 GXU262154 HHQ262154 HRM262154 IBI262154 ILE262154 IVA262154 JEW262154 JOS262154 JYO262154 KIK262154 KSG262154 LCC262154 LLY262154 LVU262154 MFQ262154 MPM262154 MZI262154 NJE262154 NTA262154 OCW262154 OMS262154 OWO262154 PGK262154 PQG262154 QAC262154 QJY262154 QTU262154 RDQ262154 RNM262154 RXI262154 SHE262154 SRA262154 TAW262154 TKS262154 TUO262154 UEK262154 UOG262154 UYC262154 VHY262154 VRU262154 WBQ262154 WLM262154 WVI262154 A327690 IW327690 SS327690 ACO327690 AMK327690 AWG327690 BGC327690 BPY327690 BZU327690 CJQ327690 CTM327690 DDI327690 DNE327690 DXA327690 EGW327690 EQS327690 FAO327690 FKK327690 FUG327690 GEC327690 GNY327690 GXU327690 HHQ327690 HRM327690 IBI327690 ILE327690 IVA327690 JEW327690 JOS327690 JYO327690 KIK327690 KSG327690 LCC327690 LLY327690 LVU327690 MFQ327690 MPM327690 MZI327690 NJE327690 NTA327690 OCW327690 OMS327690 OWO327690 PGK327690 PQG327690 QAC327690 QJY327690 QTU327690 RDQ327690 RNM327690 RXI327690 SHE327690 SRA327690 TAW327690 TKS327690 TUO327690 UEK327690 UOG327690 UYC327690 VHY327690 VRU327690 WBQ327690 WLM327690 WVI327690 A393226 IW393226 SS393226 ACO393226 AMK393226 AWG393226 BGC393226 BPY393226 BZU393226 CJQ393226 CTM393226 DDI393226 DNE393226 DXA393226 EGW393226 EQS393226 FAO393226 FKK393226 FUG393226 GEC393226 GNY393226 GXU393226 HHQ393226 HRM393226 IBI393226 ILE393226 IVA393226 JEW393226 JOS393226 JYO393226 KIK393226 KSG393226 LCC393226 LLY393226 LVU393226 MFQ393226 MPM393226 MZI393226 NJE393226 NTA393226 OCW393226 OMS393226 OWO393226 PGK393226 PQG393226 QAC393226 QJY393226 QTU393226 RDQ393226 RNM393226 RXI393226 SHE393226 SRA393226 TAW393226 TKS393226 TUO393226 UEK393226 UOG393226 UYC393226 VHY393226 VRU393226 WBQ393226 WLM393226 WVI393226 A458762 IW458762 SS458762 ACO458762 AMK458762 AWG458762 BGC458762 BPY458762 BZU458762 CJQ458762 CTM458762 DDI458762 DNE458762 DXA458762 EGW458762 EQS458762 FAO458762 FKK458762 FUG458762 GEC458762 GNY458762 GXU458762 HHQ458762 HRM458762 IBI458762 ILE458762 IVA458762 JEW458762 JOS458762 JYO458762 KIK458762 KSG458762 LCC458762 LLY458762 LVU458762 MFQ458762 MPM458762 MZI458762 NJE458762 NTA458762 OCW458762 OMS458762 OWO458762 PGK458762 PQG458762 QAC458762 QJY458762 QTU458762 RDQ458762 RNM458762 RXI458762 SHE458762 SRA458762 TAW458762 TKS458762 TUO458762 UEK458762 UOG458762 UYC458762 VHY458762 VRU458762 WBQ458762 WLM458762 WVI458762 A524298 IW524298 SS524298 ACO524298 AMK524298 AWG524298 BGC524298 BPY524298 BZU524298 CJQ524298 CTM524298 DDI524298 DNE524298 DXA524298 EGW524298 EQS524298 FAO524298 FKK524298 FUG524298 GEC524298 GNY524298 GXU524298 HHQ524298 HRM524298 IBI524298 ILE524298 IVA524298 JEW524298 JOS524298 JYO524298 KIK524298 KSG524298 LCC524298 LLY524298 LVU524298 MFQ524298 MPM524298 MZI524298 NJE524298 NTA524298 OCW524298 OMS524298 OWO524298 PGK524298 PQG524298 QAC524298 QJY524298 QTU524298 RDQ524298 RNM524298 RXI524298 SHE524298 SRA524298 TAW524298 TKS524298 TUO524298 UEK524298 UOG524298 UYC524298 VHY524298 VRU524298 WBQ524298 WLM524298 WVI524298 A589834 IW589834 SS589834 ACO589834 AMK589834 AWG589834 BGC589834 BPY589834 BZU589834 CJQ589834 CTM589834 DDI589834 DNE589834 DXA589834 EGW589834 EQS589834 FAO589834 FKK589834 FUG589834 GEC589834 GNY589834 GXU589834 HHQ589834 HRM589834 IBI589834 ILE589834 IVA589834 JEW589834 JOS589834 JYO589834 KIK589834 KSG589834 LCC589834 LLY589834 LVU589834 MFQ589834 MPM589834 MZI589834 NJE589834 NTA589834 OCW589834 OMS589834 OWO589834 PGK589834 PQG589834 QAC589834 QJY589834 QTU589834 RDQ589834 RNM589834 RXI589834 SHE589834 SRA589834 TAW589834 TKS589834 TUO589834 UEK589834 UOG589834 UYC589834 VHY589834 VRU589834 WBQ589834 WLM589834 WVI589834 A655370 IW655370 SS655370 ACO655370 AMK655370 AWG655370 BGC655370 BPY655370 BZU655370 CJQ655370 CTM655370 DDI655370 DNE655370 DXA655370 EGW655370 EQS655370 FAO655370 FKK655370 FUG655370 GEC655370 GNY655370 GXU655370 HHQ655370 HRM655370 IBI655370 ILE655370 IVA655370 JEW655370 JOS655370 JYO655370 KIK655370 KSG655370 LCC655370 LLY655370 LVU655370 MFQ655370 MPM655370 MZI655370 NJE655370 NTA655370 OCW655370 OMS655370 OWO655370 PGK655370 PQG655370 QAC655370 QJY655370 QTU655370 RDQ655370 RNM655370 RXI655370 SHE655370 SRA655370 TAW655370 TKS655370 TUO655370 UEK655370 UOG655370 UYC655370 VHY655370 VRU655370 WBQ655370 WLM655370 WVI655370 A720906 IW720906 SS720906 ACO720906 AMK720906 AWG720906 BGC720906 BPY720906 BZU720906 CJQ720906 CTM720906 DDI720906 DNE720906 DXA720906 EGW720906 EQS720906 FAO720906 FKK720906 FUG720906 GEC720906 GNY720906 GXU720906 HHQ720906 HRM720906 IBI720906 ILE720906 IVA720906 JEW720906 JOS720906 JYO720906 KIK720906 KSG720906 LCC720906 LLY720906 LVU720906 MFQ720906 MPM720906 MZI720906 NJE720906 NTA720906 OCW720906 OMS720906 OWO720906 PGK720906 PQG720906 QAC720906 QJY720906 QTU720906 RDQ720906 RNM720906 RXI720906 SHE720906 SRA720906 TAW720906 TKS720906 TUO720906 UEK720906 UOG720906 UYC720906 VHY720906 VRU720906 WBQ720906 WLM720906 WVI720906 A786442 IW786442 SS786442 ACO786442 AMK786442 AWG786442 BGC786442 BPY786442 BZU786442 CJQ786442 CTM786442 DDI786442 DNE786442 DXA786442 EGW786442 EQS786442 FAO786442 FKK786442 FUG786442 GEC786442 GNY786442 GXU786442 HHQ786442 HRM786442 IBI786442 ILE786442 IVA786442 JEW786442 JOS786442 JYO786442 KIK786442 KSG786442 LCC786442 LLY786442 LVU786442 MFQ786442 MPM786442 MZI786442 NJE786442 NTA786442 OCW786442 OMS786442 OWO786442 PGK786442 PQG786442 QAC786442 QJY786442 QTU786442 RDQ786442 RNM786442 RXI786442 SHE786442 SRA786442 TAW786442 TKS786442 TUO786442 UEK786442 UOG786442 UYC786442 VHY786442 VRU786442 WBQ786442 WLM786442 WVI786442 A851978 IW851978 SS851978 ACO851978 AMK851978 AWG851978 BGC851978 BPY851978 BZU851978 CJQ851978 CTM851978 DDI851978 DNE851978 DXA851978 EGW851978 EQS851978 FAO851978 FKK851978 FUG851978 GEC851978 GNY851978 GXU851978 HHQ851978 HRM851978 IBI851978 ILE851978 IVA851978 JEW851978 JOS851978 JYO851978 KIK851978 KSG851978 LCC851978 LLY851978 LVU851978 MFQ851978 MPM851978 MZI851978 NJE851978 NTA851978 OCW851978 OMS851978 OWO851978 PGK851978 PQG851978 QAC851978 QJY851978 QTU851978 RDQ851978 RNM851978 RXI851978 SHE851978 SRA851978 TAW851978 TKS851978 TUO851978 UEK851978 UOG851978 UYC851978 VHY851978 VRU851978 WBQ851978 WLM851978 WVI851978 A917514 IW917514 SS917514 ACO917514 AMK917514 AWG917514 BGC917514 BPY917514 BZU917514 CJQ917514 CTM917514 DDI917514 DNE917514 DXA917514 EGW917514 EQS917514 FAO917514 FKK917514 FUG917514 GEC917514 GNY917514 GXU917514 HHQ917514 HRM917514 IBI917514 ILE917514 IVA917514 JEW917514 JOS917514 JYO917514 KIK917514 KSG917514 LCC917514 LLY917514 LVU917514 MFQ917514 MPM917514 MZI917514 NJE917514 NTA917514 OCW917514 OMS917514 OWO917514 PGK917514 PQG917514 QAC917514 QJY917514 QTU917514 RDQ917514 RNM917514 RXI917514 SHE917514 SRA917514 TAW917514 TKS917514 TUO917514 UEK917514 UOG917514 UYC917514 VHY917514 VRU917514 WBQ917514 WLM917514 WVI917514 A983050 IW983050 SS983050 ACO983050 AMK983050 AWG983050 BGC983050 BPY983050 BZU983050 CJQ983050 CTM983050 DDI983050 DNE983050 DXA983050 EGW983050 EQS983050 FAO983050 FKK983050 FUG983050 GEC983050 GNY983050 GXU983050 HHQ983050 HRM983050 IBI983050 ILE983050 IVA983050 JEW983050 JOS983050 JYO983050 KIK983050 KSG983050 LCC983050 LLY983050 LVU983050 MFQ983050 MPM983050 MZI983050 NJE983050 NTA983050 OCW983050 OMS983050 OWO983050 PGK983050 PQG983050 QAC983050 QJY983050 QTU983050 RDQ983050 RNM983050 RXI983050 SHE983050 SRA983050 TAW983050 TKS983050 TUO983050 UEK983050 UOG983050 UYC983050 VHY983050 VRU983050 WBQ983050 WLM983050 WVI983050">
      <formula1>$A$13:$A$41</formula1>
    </dataValidation>
  </dataValidations>
  <pageMargins left="0.75" right="0.75" top="1" bottom="1"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vt:i4>
      </vt:variant>
    </vt:vector>
  </HeadingPairs>
  <TitlesOfParts>
    <vt:vector size="12" baseType="lpstr">
      <vt:lpstr>Metas_Magnitud</vt:lpstr>
      <vt:lpstr>Anualización</vt:lpstr>
      <vt:lpstr>1_Recaudo Alcanzado</vt:lpstr>
      <vt:lpstr>ACT_1</vt:lpstr>
      <vt:lpstr>2_MIPG</vt:lpstr>
      <vt:lpstr>ACT_2</vt:lpstr>
      <vt:lpstr>3_PAAC</vt:lpstr>
      <vt:lpstr>ACT_3</vt:lpstr>
      <vt:lpstr>Variables</vt:lpstr>
      <vt:lpstr>'1_Recaudo Alcanzado'!Área_de_impresión</vt:lpstr>
      <vt:lpstr>'2_MIPG'!Área_de_impresión</vt:lpstr>
      <vt:lpstr>'3_PAAC'!Área_de_impresión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Dary Guerrero Tibatá</dc:creator>
  <cp:lastModifiedBy>Luz Dary Guerrero Tibata</cp:lastModifiedBy>
  <cp:lastPrinted>2019-02-14T22:02:37Z</cp:lastPrinted>
  <dcterms:created xsi:type="dcterms:W3CDTF">2014-11-26T14:33:56Z</dcterms:created>
  <dcterms:modified xsi:type="dcterms:W3CDTF">2019-05-17T19:26:05Z</dcterms:modified>
</cp:coreProperties>
</file>