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305" tabRatio="453" activeTab="5"/>
  </bookViews>
  <sheets>
    <sheet name="Sección 1. Metas - Magnitud" sheetId="1" r:id="rId1"/>
    <sheet name="Anualización" sheetId="2" r:id="rId2"/>
    <sheet name="1" sheetId="3" r:id="rId3"/>
    <sheet name="ACT_1" sheetId="4" r:id="rId4"/>
    <sheet name="2" sheetId="5" r:id="rId5"/>
    <sheet name="ACT_2" sheetId="6" r:id="rId6"/>
    <sheet name="3_PAAC" sheetId="7" r:id="rId7"/>
    <sheet name="ACT_3" sheetId="8" r:id="rId8"/>
    <sheet name="Variables" sheetId="9" r:id="rId9"/>
  </sheets>
  <externalReferences>
    <externalReference r:id="rId12"/>
    <externalReference r:id="rId13"/>
    <externalReference r:id="rId14"/>
    <externalReference r:id="rId15"/>
    <externalReference r:id="rId16"/>
  </externalReferences>
  <definedNames>
    <definedName name="CONDICION_POBLACIONAL" localSheetId="3">'[2]Variables'!$C$1:$C$24</definedName>
    <definedName name="CONDICION_POBLACIONAL" localSheetId="5">'[2]Variables'!$C$1:$C$24</definedName>
    <definedName name="CONDICION_POBLACIONAL" localSheetId="1">'[5]Variables'!$C$1:$C$24</definedName>
    <definedName name="CONDICION_POBLACIONAL" localSheetId="8">'[1]Variables'!$C$1:$C$24</definedName>
    <definedName name="CONDICION_POBLACIONAL">'[1]Variables'!$C$1:$C$24</definedName>
    <definedName name="GRUPO_ETAREO" localSheetId="3">'[2]Variables'!$A$1:$A$8</definedName>
    <definedName name="GRUPO_ETAREO" localSheetId="5">'[2]Variables'!$A$1:$A$8</definedName>
    <definedName name="GRUPO_ETAREO" localSheetId="1">'[5]Variables'!$A$1:$A$8</definedName>
    <definedName name="GRUPO_ETAREO" localSheetId="8">'[1]Variables'!$A$1:$A$8</definedName>
    <definedName name="GRUPO_ETAREO">'[1]Variables'!$A$1:$A$8</definedName>
    <definedName name="GRUPO_ETAREOS" localSheetId="6">#REF!</definedName>
    <definedName name="GRUPO_ETAREOS" localSheetId="3">#REF!</definedName>
    <definedName name="GRUPO_ETAREOS" localSheetId="5">#REF!</definedName>
    <definedName name="GRUPO_ETAREOS">#REF!</definedName>
    <definedName name="GRUPO_ETARIO" localSheetId="6">#REF!</definedName>
    <definedName name="GRUPO_ETARIO" localSheetId="3">#REF!</definedName>
    <definedName name="GRUPO_ETARIO" localSheetId="5">#REF!</definedName>
    <definedName name="GRUPO_ETARIO">#REF!</definedName>
    <definedName name="GRUPO_ETNICO" localSheetId="6">#REF!</definedName>
    <definedName name="GRUPO_ETNICO" localSheetId="3">#REF!</definedName>
    <definedName name="GRUPO_ETNICO" localSheetId="5">#REF!</definedName>
    <definedName name="GRUPO_ETNICO">#REF!</definedName>
    <definedName name="GRUPOETNICO" localSheetId="6">#REF!</definedName>
    <definedName name="GRUPOETNICO" localSheetId="3">#REF!</definedName>
    <definedName name="GRUPOETNICO" localSheetId="5">#REF!</definedName>
    <definedName name="GRUPOETNICO">#REF!</definedName>
    <definedName name="GRUPOS_ETNICOS" localSheetId="3">'[2]Variables'!$H$1:$H$8</definedName>
    <definedName name="GRUPOS_ETNICOS" localSheetId="5">'[2]Variables'!$H$1:$H$8</definedName>
    <definedName name="GRUPOS_ETNICOS" localSheetId="1">'[5]Variables'!$H$1:$H$8</definedName>
    <definedName name="GRUPOS_ETNICOS" localSheetId="8">'[1]Variables'!$H$1:$H$8</definedName>
    <definedName name="GRUPOS_ETNICOS">'[1]Variables'!$H$1:$H$8</definedName>
    <definedName name="LOCALIDAD" localSheetId="6">#REF!</definedName>
    <definedName name="LOCALIDAD" localSheetId="3">#REF!</definedName>
    <definedName name="LOCALIDAD" localSheetId="5">#REF!</definedName>
    <definedName name="LOCALIDAD">#REF!</definedName>
    <definedName name="LOCALIZACION" localSheetId="6">#REF!</definedName>
    <definedName name="LOCALIZACION" localSheetId="3">#REF!</definedName>
    <definedName name="LOCALIZACION" localSheetId="5">#REF!</definedName>
    <definedName name="LOCALIZACION">#REF!</definedName>
  </definedNames>
  <calcPr fullCalcOnLoad="1"/>
</workbook>
</file>

<file path=xl/comments2.xml><?xml version="1.0" encoding="utf-8"?>
<comments xmlns="http://schemas.openxmlformats.org/spreadsheetml/2006/main">
  <authors>
    <author>Luz Dary Guerrero Tibat?</author>
  </authors>
  <commentList>
    <comment ref="D12" authorId="0">
      <text>
        <r>
          <rPr>
            <sz val="9"/>
            <rFont val="Tahoma"/>
            <family val="2"/>
          </rPr>
          <t xml:space="preserve">                       TIPOLOGÍAS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Suma:
La sumatoria de la anualización debe ser igual a la cantidad programada para la meta del
proyecto.
Constante:
El valor programado para cada año es el mismo, y debe ser igual a la cantidad
programada para la meta del proyecto y los años no se suman para obtener la cantidad
total de la meta.
</t>
        </r>
      </text>
    </comment>
  </commentList>
</comments>
</file>

<file path=xl/comments3.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4.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5.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6.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7.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8.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<sst xmlns="http://schemas.openxmlformats.org/spreadsheetml/2006/main" count="800" uniqueCount="417">
  <si>
    <t>Jun</t>
  </si>
  <si>
    <t>Jul</t>
  </si>
  <si>
    <t>Ago</t>
  </si>
  <si>
    <t>Sep</t>
  </si>
  <si>
    <t>Oct</t>
  </si>
  <si>
    <t>Nov</t>
  </si>
  <si>
    <t>Dic</t>
  </si>
  <si>
    <t>No.</t>
  </si>
  <si>
    <t>PLAN ESTRATÉGICO SDM</t>
  </si>
  <si>
    <t>OBJETIVO ESTRATÉGICO SDM</t>
  </si>
  <si>
    <t>Mar</t>
  </si>
  <si>
    <t>Abr</t>
  </si>
  <si>
    <t>May</t>
  </si>
  <si>
    <t>Ene</t>
  </si>
  <si>
    <t>Feb</t>
  </si>
  <si>
    <t>NOMBRE DEL INDICADOR</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</si>
  <si>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</si>
  <si>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</si>
  <si>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</si>
  <si>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</si>
  <si>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</si>
  <si>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</si>
  <si>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</si>
  <si>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</si>
  <si>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</si>
  <si>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</si>
  <si>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</si>
  <si>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</si>
  <si>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</si>
  <si>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</si>
  <si>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</si>
  <si>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</si>
  <si>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</si>
  <si>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</si>
  <si>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</si>
  <si>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</si>
  <si>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</si>
  <si>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</si>
  <si>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</si>
  <si>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</si>
  <si>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</si>
  <si>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</si>
  <si>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</si>
  <si>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</si>
  <si>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</si>
  <si>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</si>
  <si>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</si>
  <si>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</si>
  <si>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</si>
  <si>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</si>
  <si>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</si>
  <si>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</si>
  <si>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</si>
  <si>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</si>
  <si>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</si>
  <si>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</si>
  <si>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</si>
  <si>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</si>
  <si>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</si>
  <si>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</si>
  <si>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</si>
  <si>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</si>
  <si>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</si>
  <si>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</si>
  <si>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</si>
  <si>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</si>
  <si>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</si>
  <si>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</si>
  <si>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</si>
  <si>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</si>
  <si>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</si>
  <si>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</si>
  <si>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</si>
  <si>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</si>
  <si>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</si>
  <si>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</si>
  <si>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</si>
  <si>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</si>
  <si>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</si>
  <si>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</si>
  <si>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</si>
  <si>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</si>
  <si>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</si>
  <si>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</si>
  <si>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</si>
  <si>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</si>
  <si>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</si>
  <si>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</si>
  <si>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</si>
  <si>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</si>
  <si>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</si>
  <si>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</si>
  <si>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</si>
  <si>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</si>
  <si>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</si>
  <si>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</si>
  <si>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</si>
  <si>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</si>
  <si>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</si>
  <si>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</si>
  <si>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</si>
  <si>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</si>
  <si>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</si>
  <si>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</si>
  <si>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</si>
  <si>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</si>
  <si>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</si>
  <si>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</si>
  <si>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</si>
  <si>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</si>
  <si>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</si>
  <si>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</si>
  <si>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</si>
  <si>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</si>
  <si>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</si>
  <si>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</si>
  <si>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</si>
  <si>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</si>
  <si>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</si>
  <si>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</si>
  <si>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</si>
  <si>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</si>
  <si>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</si>
  <si>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</si>
  <si>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</si>
  <si>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</si>
  <si>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</si>
  <si>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</si>
  <si>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</si>
  <si>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</si>
  <si>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</si>
  <si>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</si>
  <si>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PILAR / EJES</t>
  </si>
  <si>
    <t>457-458-459 : BOGOTÁ D.C. Proyecciones de población 2005-2015, según grupos de edad y por sexo.</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</si>
  <si>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</si>
  <si>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</si>
  <si>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</si>
  <si>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</si>
  <si>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</si>
  <si>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</si>
  <si>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</si>
  <si>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</si>
  <si>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</si>
  <si>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</si>
  <si>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</si>
  <si>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</si>
  <si>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</si>
  <si>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</si>
  <si>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</si>
  <si>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</si>
  <si>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</si>
  <si>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</si>
  <si>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</si>
  <si>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</si>
  <si>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</si>
  <si>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</si>
  <si>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</si>
  <si>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</si>
  <si>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</si>
  <si>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</si>
  <si>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</si>
  <si>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</si>
  <si>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al contar con un equipo humano comprometido y competente.</t>
  </si>
  <si>
    <t>Formato de Hoja de Vida Indicador</t>
  </si>
  <si>
    <t xml:space="preserve">CODIGO: PE01-PR01-F03 </t>
  </si>
  <si>
    <t>HOJA DE VIDA INDICADOR</t>
  </si>
  <si>
    <t>SECRETARÍA DISTRITAL DE MOVILIDAD</t>
  </si>
  <si>
    <t>SECCIÓN 1. Identificación del Indicador</t>
  </si>
  <si>
    <t>Constante</t>
  </si>
  <si>
    <t>3. Fuente PMR</t>
  </si>
  <si>
    <t>NO</t>
  </si>
  <si>
    <t>4. Dependencia responsable</t>
  </si>
  <si>
    <t>5. Meta con territorialización</t>
  </si>
  <si>
    <t>6. Proyecto</t>
  </si>
  <si>
    <t>7. Código del Proyecto</t>
  </si>
  <si>
    <t>Estratégico</t>
  </si>
  <si>
    <t>8. Proceso</t>
  </si>
  <si>
    <t>9. Código del proceso</t>
  </si>
  <si>
    <t>10. Objetivo estratégico</t>
  </si>
  <si>
    <t>11. Meta Producto</t>
  </si>
  <si>
    <t>12. Nombre del indicador</t>
  </si>
  <si>
    <t>13. Tipología</t>
  </si>
  <si>
    <t>Eficacia</t>
  </si>
  <si>
    <t>14. Fecha de programación</t>
  </si>
  <si>
    <t>15. Tipo anualización</t>
  </si>
  <si>
    <t>16. Objetivo y descripción del Indicador</t>
  </si>
  <si>
    <t>Trimestral</t>
  </si>
  <si>
    <t>17. Fuente u origen de Datos</t>
  </si>
  <si>
    <t>18. Fórmula de Cálculo</t>
  </si>
  <si>
    <t>19. Unidad de medida del indicador</t>
  </si>
  <si>
    <t>Porcentaje</t>
  </si>
  <si>
    <t xml:space="preserve">20.  Nombre de las Variables </t>
  </si>
  <si>
    <t>VARIABLE 1 - Numerador</t>
  </si>
  <si>
    <t>VARIABLE 2 - Denominador</t>
  </si>
  <si>
    <t>Eficiencia</t>
  </si>
  <si>
    <t>21. Unidad de medida (de la variable)</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</si>
  <si>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</si>
  <si>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</si>
  <si>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</si>
  <si>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</si>
  <si>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</si>
  <si>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</si>
  <si>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</si>
  <si>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</si>
  <si>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</si>
  <si>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</si>
  <si>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</si>
  <si>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</si>
  <si>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</si>
  <si>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</si>
  <si>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</si>
  <si>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</si>
  <si>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</si>
  <si>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</si>
  <si>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</si>
  <si>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</si>
  <si>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</si>
  <si>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</si>
  <si>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</si>
  <si>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</si>
  <si>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</si>
  <si>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</si>
  <si>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</si>
  <si>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</si>
  <si>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</si>
  <si>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</si>
  <si>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</si>
  <si>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</si>
  <si>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</si>
  <si>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</si>
  <si>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</si>
  <si>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</si>
  <si>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</si>
  <si>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</si>
  <si>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</si>
  <si>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</si>
  <si>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</si>
  <si>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</si>
  <si>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</si>
  <si>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</si>
  <si>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</si>
  <si>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</si>
  <si>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Ejecución Presupuestal</t>
  </si>
  <si>
    <t>Registros Administrativos - P.A.A. - PREDIS</t>
  </si>
  <si>
    <t>Valor</t>
  </si>
  <si>
    <t>SUBSECRETARÍA DE GESTIÓN CORPORATIVA</t>
  </si>
  <si>
    <t>Presupuesto ejecutado de los proyectos de inversión</t>
  </si>
  <si>
    <t>Subsecretaría de Gestión Corporativa</t>
  </si>
  <si>
    <t>Hacer seguimiento a la ejecución del presupuesto de inversión asignado a los proyectos que ejecuta la Subsecretaría de Gestión Corporativa</t>
  </si>
  <si>
    <t>(Presupuesto ejecutado de los proyectos de inversión / Presupuesto vigente de los proyectos de inversión de la SGC )*100</t>
  </si>
  <si>
    <t>Presupuesto vigente de los proyectos de inversión de la SGC</t>
  </si>
  <si>
    <t>Corresponde a la sumatoria del valor total comprometido de cada proyecto de inversión que ejecuta la SGC</t>
  </si>
  <si>
    <t>Nasly Jennifer Ruíz González</t>
  </si>
  <si>
    <t>Ejecución Presupuesto de funcionamiento</t>
  </si>
  <si>
    <t>Hacer seguimiento a la ejecución del presupuesto de de funcionamiento asignado a la SDM</t>
  </si>
  <si>
    <t>(Presupuesto ejecutado de funcionamiento / Presupuesto vigente de funcionamiento)*100</t>
  </si>
  <si>
    <t>Presupuesto ejecutado de funcionamiento</t>
  </si>
  <si>
    <t>Presupuesto vigente de funcionamiento</t>
  </si>
  <si>
    <t>Corresponde al total del presupuesto de funcionamiento comprometido en el periodo de reporte</t>
  </si>
  <si>
    <t>Corresponde al total del presupuesto de funcionamiento asignado a la SDM en la vigencia</t>
  </si>
  <si>
    <t>SUBSECRETARÍA RESPONSABLE:</t>
  </si>
  <si>
    <t>ORDENADOR DEL GASTO:</t>
  </si>
  <si>
    <t>Sección No. 2: EJECUCIÓN</t>
  </si>
  <si>
    <t>1. NÚMERO</t>
  </si>
  <si>
    <t>2. ACTIVIDADES PRIMARIAS</t>
  </si>
  <si>
    <t>4. No.</t>
  </si>
  <si>
    <t>5. ACTIVIDADES SECUNDARIAS</t>
  </si>
  <si>
    <t>TOTAL</t>
  </si>
  <si>
    <t>Carlos Andrés Bonilla Pretel</t>
  </si>
  <si>
    <t>Definición y Programación Plan Anual de Adquisiones acorde a los Proyectos de la SGC</t>
  </si>
  <si>
    <t xml:space="preserve">Procesos de contratación </t>
  </si>
  <si>
    <t>Seguimiento y Control</t>
  </si>
  <si>
    <t>OBJETIVO DEL SISTEMA INTEGRADO DE GESTIÓN</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</si>
  <si>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</si>
  <si>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</si>
  <si>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</si>
  <si>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</si>
  <si>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</si>
  <si>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</si>
  <si>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</si>
  <si>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</si>
  <si>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</si>
  <si>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r>
      <t>Formato de Anexo de Ac</t>
    </r>
    <r>
      <rPr>
        <b/>
        <sz val="10"/>
        <color indexed="8"/>
        <rFont val="Arial"/>
        <family val="2"/>
      </rPr>
      <t>tividades</t>
    </r>
  </si>
  <si>
    <t>NASLY JENNIFER RUÍZ GONZÁLEZ</t>
  </si>
  <si>
    <t>META POA ASOCIADA</t>
  </si>
  <si>
    <t>3. PONDERACIÓN
ACTIVIDAD PRIMARIA</t>
  </si>
  <si>
    <t>6. PONDERACIÓN
ACTIVIDAD SECUNDARIA</t>
  </si>
  <si>
    <t>7. FECHA ESTIMADA DE  EJECUCIÓN</t>
  </si>
  <si>
    <t>8. AVANCE PONDERADO</t>
  </si>
  <si>
    <t>9. FECHA EJECUCIÓN</t>
  </si>
  <si>
    <t>10. OBSERVACIONES</t>
  </si>
  <si>
    <t>TOTAL MAGNITUD VIGENCIA</t>
  </si>
  <si>
    <t>Formato de programación y seguimiento al Plan Operativo Anual de gestión sin inversión</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</si>
  <si>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</si>
  <si>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</si>
  <si>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</si>
  <si>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</si>
  <si>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</si>
  <si>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</si>
  <si>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</si>
  <si>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</si>
  <si>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</si>
  <si>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</si>
  <si>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</si>
  <si>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</si>
  <si>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</si>
  <si>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</si>
  <si>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</si>
  <si>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</si>
  <si>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</si>
  <si>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</si>
  <si>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</si>
  <si>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</si>
  <si>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</si>
  <si>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</si>
  <si>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</si>
  <si>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</si>
  <si>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</si>
  <si>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</si>
  <si>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</si>
  <si>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</si>
  <si>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</si>
  <si>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</si>
  <si>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Corresponde a la sumatoria del presupuesto programado de los proyectos que ejecuta la SGC en la vigencia (Disponible a la fecha de reporte)</t>
  </si>
  <si>
    <t>Garantizar el 95% de la ejecución presupuestal de los recursos asignados para funcionamiento en la SDM.</t>
  </si>
  <si>
    <t>Nasly Jennifer Ruiz Gonzalez</t>
  </si>
  <si>
    <t>Corresponde a las actividades efectivamente realizadas y evidenciadas</t>
  </si>
  <si>
    <t>Cantidad</t>
  </si>
  <si>
    <t>Total actividades programadas</t>
  </si>
  <si>
    <t xml:space="preserve">Total actividades ejecutadas </t>
  </si>
  <si>
    <t>(Total actividades ejecutadas / Total actividades programadas)*100</t>
  </si>
  <si>
    <t>Registros Administrativos</t>
  </si>
  <si>
    <t>Cumplimiento del P.A.A.C</t>
  </si>
  <si>
    <t>Realizar el 100% de las actividades programadas en el Plan Anticorrupción y de Atención al Ciudadano de la vigencia por la Subsecretaría de Gestión Corporativa</t>
  </si>
  <si>
    <t xml:space="preserve"> </t>
  </si>
  <si>
    <t>Corresponde a las actividades registradas en cada componente del P.A.A.C. donde participa la Subsecretaria de Gestión Corporativa</t>
  </si>
  <si>
    <t>Definición y programación de procesos contratuales  en el Plan Anual de Adquisiciones. Primer trimestre</t>
  </si>
  <si>
    <t>Definición y programación de procesos contratuales  en el Plan Anual de Adquisiciones. Segundo trimestre</t>
  </si>
  <si>
    <t>Definición y programación de procesos contratuales  en el Plan Anual de Adquisiciones. Tercer trimestre</t>
  </si>
  <si>
    <t>Definición y programación de procesos contratuales  en el Plan Anual de Adquisiciones. Cuarto  trimestre</t>
  </si>
  <si>
    <t>Procesos de contratación perfeccionados. Primer trimestre</t>
  </si>
  <si>
    <t>Procesos de contratación perfeccionados. Segundo trimestre</t>
  </si>
  <si>
    <t>Procesos de contratación perfeccionados. Tercer trimestre</t>
  </si>
  <si>
    <t>Procesos de contratación perfeccionados. Cuarto trimestre</t>
  </si>
  <si>
    <t>Gestión de Pagos a Contratistas. Primer trimestre</t>
  </si>
  <si>
    <t>Gestión de pagos</t>
  </si>
  <si>
    <t>Gestión de Pagos a Contratistas. Segundo trimestre</t>
  </si>
  <si>
    <t>Gestión de Pagos a Contratistas. Tercer  trimestre</t>
  </si>
  <si>
    <t>Gestión de Pagos a Contratistas. Cuarto trimestre</t>
  </si>
  <si>
    <t>Seguimiento al Plan Anual de Adquisiones. Primer trimestre</t>
  </si>
  <si>
    <t>Seguimiento al Plan Anual de Adquisiones. Segundo  trimestre</t>
  </si>
  <si>
    <t>Seguimiento al Plan Anual de Adquisiones. Tercer  trimestre</t>
  </si>
  <si>
    <t>Seguimiento al Plan Anual de Adquisiones. Cuarto trimestre</t>
  </si>
  <si>
    <t>Componente gestión del Riesgo</t>
  </si>
  <si>
    <t>Alcanzar 98% de la ejecución presupuestal de los proyectos de inversión a cargo de la Subsecretaría de Gestión Corporativa.</t>
  </si>
  <si>
    <t>Componente de Iniciativas Adicionales</t>
  </si>
  <si>
    <t>Verificar el cumplimnento de los compromisos adquiridos por la Subsecretaría de Gestión Corporativa en el P.A.A.C. de la vigencia</t>
  </si>
  <si>
    <t>2 - Garantizar el 95% de la ejecución presupuestal de los recursos asignados para funcionamiento en la SDM.</t>
  </si>
  <si>
    <t>Monitoreo del comportamiento de los riesgos de corrupción de la SGC</t>
  </si>
  <si>
    <t>Monitoreo a corte de abril de los riesgos de la SGC</t>
  </si>
  <si>
    <t>Monitoreo a corte de agosto de los riesgos de la SGC</t>
  </si>
  <si>
    <t>1. Código Meta</t>
  </si>
  <si>
    <t>2.  Descripción Meta</t>
  </si>
  <si>
    <t>Enero de 2019</t>
  </si>
  <si>
    <r>
      <t>Sección No. 1: PROGRAMACIÓN  VIGENCIA _</t>
    </r>
    <r>
      <rPr>
        <b/>
        <u val="single"/>
        <sz val="11"/>
        <color indexed="56"/>
        <rFont val="Calibri"/>
        <family val="2"/>
      </rPr>
      <t>2019</t>
    </r>
    <r>
      <rPr>
        <b/>
        <sz val="11"/>
        <color indexed="56"/>
        <rFont val="Calibri"/>
        <family val="2"/>
      </rPr>
      <t>_</t>
    </r>
  </si>
  <si>
    <t>Implementar lineamientos antisoborno sugeridos por la Veeduría Distrital</t>
  </si>
  <si>
    <t>Implementar acciones en el marco de la campaña SIEMPRE TEP y el proyecto de inversión 965.</t>
  </si>
  <si>
    <t>Elaboración del informe de la gestión TEP y resultados alcanzados en el año</t>
  </si>
  <si>
    <r>
      <t>Sección No. 1: PROGRAMACIÓN  VIGENCIA _</t>
    </r>
    <r>
      <rPr>
        <b/>
        <u val="single"/>
        <sz val="11"/>
        <color indexed="56"/>
        <rFont val="Calibri"/>
        <family val="2"/>
      </rPr>
      <t>2019</t>
    </r>
  </si>
  <si>
    <t xml:space="preserve">SISTEMA INTEGRADO DE GESTION DISTRITAL BAJO EL ESTÁNDAR MIPG
</t>
  </si>
  <si>
    <t>VERSIÓN: 1.0</t>
  </si>
  <si>
    <t>SISTEMA INTEGRADO DE GESTION DISTRITAL BAJO EL ESTÁNDAR MIPG</t>
  </si>
  <si>
    <t>VERSIÓN 1.0</t>
  </si>
  <si>
    <t>SISTEMA INTEGRADO DE GESTION DISTRITAL  BAJO EL ESTÁNDAR MIPG</t>
  </si>
  <si>
    <t>CÓDIGO: PE01-PR01-F07</t>
  </si>
  <si>
    <t>Código: PE01-PR01-F02</t>
  </si>
  <si>
    <t>Versión: 1.0</t>
  </si>
  <si>
    <t>SUBSECRETARIA RESPONSABLE:</t>
  </si>
  <si>
    <t>PROGRAMACIÓN CUATRIENIO</t>
  </si>
  <si>
    <t>% CUMPLIMIENTO CUATRIENIO</t>
  </si>
  <si>
    <t>TIPO DE ANUALIZACIÓN</t>
  </si>
  <si>
    <t xml:space="preserve">VARIABLE </t>
  </si>
  <si>
    <t>MAGNITUD CUATRIENIO</t>
  </si>
  <si>
    <r>
      <t>SEGUIMIENTO PLAN OPERATIVO ANUAL - POA                                         VIGENCIA:</t>
    </r>
    <r>
      <rPr>
        <b/>
        <u val="single"/>
        <sz val="11"/>
        <rFont val="Arial"/>
        <family val="2"/>
      </rPr>
      <t>2019</t>
    </r>
  </si>
  <si>
    <t>VIGENCIA 2016</t>
  </si>
  <si>
    <t>VIGENCIA 2017</t>
  </si>
  <si>
    <t>VIGENCIA 2018</t>
  </si>
  <si>
    <t>VIGENCIA 2019</t>
  </si>
  <si>
    <t>VIGENCIA 2020</t>
  </si>
  <si>
    <t>MAGNITUD META - Vigencia</t>
  </si>
  <si>
    <t>N.A</t>
  </si>
  <si>
    <t>PA 01</t>
  </si>
  <si>
    <t>Producto</t>
  </si>
  <si>
    <t>Proceso</t>
  </si>
  <si>
    <t>Actividad</t>
  </si>
  <si>
    <t>Operación</t>
  </si>
  <si>
    <t>Apoyo</t>
  </si>
  <si>
    <t>Creciente</t>
  </si>
  <si>
    <t>Misional</t>
  </si>
  <si>
    <t>Decreciente</t>
  </si>
  <si>
    <t>Suma</t>
  </si>
  <si>
    <t>Evaluación</t>
  </si>
  <si>
    <t>SI</t>
  </si>
  <si>
    <t>Anual</t>
  </si>
  <si>
    <t>Semestral</t>
  </si>
  <si>
    <t>Mensual</t>
  </si>
  <si>
    <t>3. Propender por la sostenibilidad ambiental, económica y social de la movilidad en una visión integral de planeación de ciudad y movilidad</t>
  </si>
  <si>
    <t>Efectividad</t>
  </si>
  <si>
    <t>POA GESTIÓN SIN INVERSIÓN SUBSECRETARÍA DE GESTIÓN CORPORATIVA</t>
  </si>
  <si>
    <t xml:space="preserve">Para el primer trimestre del año, no se tienen programadas acciones </t>
  </si>
  <si>
    <t>Ninguno durante el periodo</t>
  </si>
  <si>
    <t>En cumplimiento del Estatuto Anticorrupción se implementan los diferentes componentes que permiten afianzar la gestión de la SDM en el marco de la transparencia y la aplicación de los principios y valores éticos, generando confianza en los grupos de valor y partes interesadas de la entidad</t>
  </si>
  <si>
    <t>Enero</t>
  </si>
  <si>
    <t>Durante el primer trimestre se evidencia una gestión que asciende a $1,805 millones, lo cual representa el 4,7% del presupuesto apropiado para los proyectos de inversión 965-967 y 6094 a cargo de la Subsecretaría de Gestión Corporativa - Unidad Ejecutora 01.</t>
  </si>
  <si>
    <t>Gestionar los proyectos de inversión a cargo de la Unidad Ejecutora 01 en el marco del Plan de Desarrollo Distrital.</t>
  </si>
  <si>
    <t>Durante el primer trimestre del año se evidencia una ejecución de $5,995 millones lo cual equivale a un 9.32% en la ejecución de recursos apropiados para los gastos de funcionamiento para la entidad.</t>
  </si>
  <si>
    <t>Contar con los recursos necesarios para la operación administrativa de la entidad.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</si>
</sst>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 numFmtId="195" formatCode="[$-240A]dddd\,\ d\ &quot;de&quot;\ mmmm\ &quot;de&quot;\ yyyy"/>
    <numFmt numFmtId="196" formatCode="[$-240A]h:mm:ss\ AM/PM"/>
    <numFmt numFmtId="197" formatCode="d/m/yy;@"/>
  </numFmts>
  <fonts count="139">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u val="single"/>
      <sz val="9"/>
      <name val="Arial"/>
      <family val="2"/>
    </font>
    <font>
      <b/>
      <u val="single"/>
      <sz val="11"/>
      <color indexed="56"/>
      <name val="Calibri"/>
      <family val="2"/>
    </font>
    <font>
      <b/>
      <sz val="11"/>
      <color indexed="56"/>
      <name val="Calibri"/>
      <family val="2"/>
    </font>
    <font>
      <b/>
      <sz val="10"/>
      <color indexed="8"/>
      <name val="Arial"/>
      <family val="2"/>
    </font>
    <font>
      <sz val="10"/>
      <color indexed="8"/>
      <name val="Calibri"/>
      <family val="2"/>
    </font>
    <font>
      <sz val="9"/>
      <color indexed="63"/>
      <name val="Calibri"/>
      <family val="2"/>
    </font>
    <font>
      <b/>
      <sz val="9"/>
      <name val="Tahoma"/>
      <family val="2"/>
    </font>
    <font>
      <sz val="9"/>
      <name val="Tahoma"/>
      <family val="2"/>
    </font>
    <font>
      <b/>
      <sz val="8"/>
      <name val="Arial"/>
      <family val="2"/>
    </font>
    <font>
      <sz val="8"/>
      <name val="Arial"/>
      <family val="2"/>
    </font>
    <font>
      <sz val="5.95"/>
      <color indexed="8"/>
      <name val="Calibri"/>
      <family val="2"/>
    </font>
    <font>
      <sz val="6.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9"/>
      <color indexed="8"/>
      <name val="Arial"/>
      <family val="2"/>
    </font>
    <font>
      <sz val="9"/>
      <color indexed="8"/>
      <name val="Arial"/>
      <family val="2"/>
    </font>
    <font>
      <sz val="12"/>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sz val="11"/>
      <color indexed="8"/>
      <name val="Arial"/>
      <family val="2"/>
    </font>
    <font>
      <sz val="10"/>
      <color indexed="10"/>
      <name val="Arial"/>
      <family val="2"/>
    </font>
    <font>
      <sz val="7"/>
      <color indexed="8"/>
      <name val="Arial"/>
      <family val="2"/>
    </font>
    <font>
      <b/>
      <sz val="12"/>
      <color indexed="8"/>
      <name val="Arial"/>
      <family val="2"/>
    </font>
    <font>
      <sz val="9"/>
      <color indexed="62"/>
      <name val="Arial"/>
      <family val="2"/>
    </font>
    <font>
      <b/>
      <sz val="9"/>
      <color indexed="62"/>
      <name val="Arial"/>
      <family val="2"/>
    </font>
    <font>
      <sz val="9"/>
      <color indexed="10"/>
      <name val="Arial"/>
      <family val="2"/>
    </font>
    <font>
      <sz val="11"/>
      <name val="Calibri"/>
      <family val="2"/>
    </font>
    <font>
      <sz val="8"/>
      <color indexed="8"/>
      <name val="Calibri"/>
      <family val="2"/>
    </font>
    <font>
      <b/>
      <sz val="8"/>
      <color indexed="8"/>
      <name val="Arial"/>
      <family val="2"/>
    </font>
    <font>
      <sz val="8"/>
      <color indexed="8"/>
      <name val="Arial"/>
      <family val="2"/>
    </font>
    <font>
      <b/>
      <sz val="14"/>
      <color indexed="8"/>
      <name val="Arial"/>
      <family val="2"/>
    </font>
    <font>
      <b/>
      <sz val="9"/>
      <color indexed="10"/>
      <name val="Arial"/>
      <family val="2"/>
    </font>
    <font>
      <sz val="14"/>
      <color indexed="10"/>
      <name val="Calibri"/>
      <family val="2"/>
    </font>
    <font>
      <b/>
      <sz val="10"/>
      <color indexed="10"/>
      <name val="Arial"/>
      <family val="2"/>
    </font>
    <font>
      <b/>
      <sz val="11"/>
      <color indexed="10"/>
      <name val="Arial"/>
      <family val="2"/>
    </font>
    <font>
      <sz val="11"/>
      <color indexed="10"/>
      <name val="Arial"/>
      <family val="2"/>
    </font>
    <font>
      <u val="single"/>
      <sz val="11"/>
      <color indexed="10"/>
      <name val="Arial"/>
      <family val="2"/>
    </font>
    <font>
      <sz val="7"/>
      <color indexed="10"/>
      <name val="Arial"/>
      <family val="2"/>
    </font>
    <font>
      <sz val="10"/>
      <color indexed="22"/>
      <name val="Arial"/>
      <family val="2"/>
    </font>
    <font>
      <b/>
      <sz val="10"/>
      <color indexed="22"/>
      <name val="Arial"/>
      <family val="2"/>
    </font>
    <font>
      <b/>
      <sz val="11"/>
      <color indexed="22"/>
      <name val="Arial"/>
      <family val="2"/>
    </font>
    <font>
      <sz val="11"/>
      <color indexed="22"/>
      <name val="Arial"/>
      <family val="2"/>
    </font>
    <font>
      <u val="single"/>
      <sz val="11"/>
      <color indexed="22"/>
      <name val="Arial"/>
      <family val="2"/>
    </font>
    <font>
      <sz val="11"/>
      <color indexed="22"/>
      <name val="Calibri"/>
      <family val="2"/>
    </font>
    <font>
      <sz val="7"/>
      <color indexed="22"/>
      <name val="Arial"/>
      <family val="2"/>
    </font>
    <font>
      <b/>
      <sz val="9"/>
      <color indexed="2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9"/>
      <color theme="1"/>
      <name val="Arial"/>
      <family val="2"/>
    </font>
    <font>
      <sz val="9"/>
      <color theme="1"/>
      <name val="Arial"/>
      <family val="2"/>
    </font>
    <font>
      <sz val="12"/>
      <color theme="1"/>
      <name val="Arial"/>
      <family val="2"/>
    </font>
    <font>
      <b/>
      <sz val="10"/>
      <color theme="1"/>
      <name val="Arial"/>
      <family val="2"/>
    </font>
    <font>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sz val="11"/>
      <color theme="1"/>
      <name val="Arial"/>
      <family val="2"/>
    </font>
    <font>
      <sz val="10"/>
      <color rgb="FFFF0000"/>
      <name val="Arial"/>
      <family val="2"/>
    </font>
    <font>
      <sz val="7"/>
      <color theme="1"/>
      <name val="Arial"/>
      <family val="2"/>
    </font>
    <font>
      <b/>
      <sz val="12"/>
      <color theme="1"/>
      <name val="Arial"/>
      <family val="2"/>
    </font>
    <font>
      <sz val="9"/>
      <color theme="4"/>
      <name val="Arial"/>
      <family val="2"/>
    </font>
    <font>
      <b/>
      <sz val="9"/>
      <color theme="4"/>
      <name val="Arial"/>
      <family val="2"/>
    </font>
    <font>
      <sz val="10"/>
      <color rgb="FF000000"/>
      <name val="Arial"/>
      <family val="2"/>
    </font>
    <font>
      <sz val="9"/>
      <color rgb="FFFF0000"/>
      <name val="Arial"/>
      <family val="2"/>
    </font>
    <font>
      <sz val="8"/>
      <color theme="1"/>
      <name val="Calibri"/>
      <family val="2"/>
    </font>
    <font>
      <b/>
      <sz val="8"/>
      <color theme="1"/>
      <name val="Arial"/>
      <family val="2"/>
    </font>
    <font>
      <sz val="8"/>
      <color theme="1"/>
      <name val="Arial"/>
      <family val="2"/>
    </font>
    <font>
      <b/>
      <sz val="14"/>
      <color theme="1"/>
      <name val="Arial"/>
      <family val="2"/>
    </font>
    <font>
      <b/>
      <sz val="11"/>
      <color theme="3" tint="-0.4999699890613556"/>
      <name val="Calibri"/>
      <family val="2"/>
    </font>
    <font>
      <b/>
      <sz val="9"/>
      <color rgb="FFFF0000"/>
      <name val="Arial"/>
      <family val="2"/>
    </font>
    <font>
      <sz val="14"/>
      <color rgb="FFFF0000"/>
      <name val="Calibri"/>
      <family val="2"/>
    </font>
    <font>
      <b/>
      <sz val="10"/>
      <color rgb="FFFF0000"/>
      <name val="Arial"/>
      <family val="2"/>
    </font>
    <font>
      <b/>
      <sz val="11"/>
      <color rgb="FFFF0000"/>
      <name val="Arial"/>
      <family val="2"/>
    </font>
    <font>
      <sz val="11"/>
      <color rgb="FFFF0000"/>
      <name val="Arial"/>
      <family val="2"/>
    </font>
    <font>
      <u val="single"/>
      <sz val="11"/>
      <color rgb="FFFF0000"/>
      <name val="Arial"/>
      <family val="2"/>
    </font>
    <font>
      <sz val="7"/>
      <color rgb="FFFF0000"/>
      <name val="Arial"/>
      <family val="2"/>
    </font>
    <font>
      <sz val="10"/>
      <color theme="0" tint="-0.1499900072813034"/>
      <name val="Arial"/>
      <family val="2"/>
    </font>
    <font>
      <b/>
      <sz val="10"/>
      <color theme="0" tint="-0.1499900072813034"/>
      <name val="Arial"/>
      <family val="2"/>
    </font>
    <font>
      <b/>
      <sz val="11"/>
      <color theme="0" tint="-0.1499900072813034"/>
      <name val="Arial"/>
      <family val="2"/>
    </font>
    <font>
      <sz val="11"/>
      <color theme="0" tint="-0.1499900072813034"/>
      <name val="Arial"/>
      <family val="2"/>
    </font>
    <font>
      <u val="single"/>
      <sz val="11"/>
      <color theme="0" tint="-0.1499900072813034"/>
      <name val="Arial"/>
      <family val="2"/>
    </font>
    <font>
      <sz val="11"/>
      <color theme="0" tint="-0.1499900072813034"/>
      <name val="Calibri"/>
      <family val="2"/>
    </font>
    <font>
      <sz val="7"/>
      <color theme="0" tint="-0.1499900072813034"/>
      <name val="Arial"/>
      <family val="2"/>
    </font>
    <font>
      <b/>
      <sz val="9"/>
      <color theme="0" tint="-0.1499900072813034"/>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2" tint="-0.09996999800205231"/>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theme="0"/>
        <bgColor indexed="64"/>
      </patternFill>
    </fill>
    <fill>
      <patternFill patternType="solid">
        <fgColor rgb="FFFFFFFF"/>
        <bgColor indexed="64"/>
      </patternFill>
    </fill>
    <fill>
      <patternFill patternType="solid">
        <fgColor rgb="FF00CCFF"/>
        <bgColor indexed="64"/>
      </patternFill>
    </fill>
    <fill>
      <patternFill patternType="solid">
        <fgColor theme="4" tint="-0.4999699890613556"/>
        <bgColor indexed="64"/>
      </patternFill>
    </fill>
    <fill>
      <patternFill patternType="solid">
        <fgColor rgb="FF00B0F0"/>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style="thin"/>
      <top style="thin"/>
      <bottom/>
    </border>
    <border>
      <left style="medium"/>
      <right/>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style="medium"/>
      <bottom style="medium"/>
    </border>
    <border>
      <left/>
      <right style="medium"/>
      <top style="medium"/>
      <bottom style="medium"/>
    </border>
    <border>
      <left style="thin"/>
      <right/>
      <top style="thin"/>
      <bottom/>
    </border>
    <border>
      <left/>
      <right/>
      <top style="thin"/>
      <bottom/>
    </border>
    <border>
      <left>
        <color indexed="63"/>
      </left>
      <right style="thin"/>
      <top style="thin"/>
      <bottom/>
    </border>
    <border>
      <left style="thin"/>
      <right style="thin"/>
      <top/>
      <bottom style="thin"/>
    </border>
    <border>
      <left style="thin"/>
      <right style="thin"/>
      <top/>
      <bottom/>
    </border>
    <border>
      <left>
        <color indexed="63"/>
      </left>
      <right>
        <color indexed="63"/>
      </right>
      <top style="thin"/>
      <bottom style="thin"/>
    </border>
    <border>
      <left>
        <color indexed="63"/>
      </left>
      <right style="thin"/>
      <top style="thin"/>
      <bottom style="thin"/>
    </border>
    <border>
      <left style="medium"/>
      <right style="medium"/>
      <top style="medium"/>
      <bottom/>
    </border>
    <border>
      <left style="medium"/>
      <right style="medium"/>
      <top/>
      <bottom style="medium"/>
    </border>
    <border>
      <left style="thin"/>
      <right>
        <color indexed="63"/>
      </right>
      <top>
        <color indexed="63"/>
      </top>
      <bottom>
        <color indexed="63"/>
      </bottom>
    </border>
    <border>
      <left/>
      <right/>
      <top/>
      <bottom style="medium"/>
    </border>
    <border>
      <left style="medium"/>
      <right style="medium"/>
      <top>
        <color indexed="63"/>
      </top>
      <bottom style="hair">
        <color indexed="10"/>
      </bottom>
    </border>
    <border>
      <left/>
      <right/>
      <top style="medium"/>
      <bottom/>
    </border>
    <border>
      <left style="medium"/>
      <right style="medium"/>
      <top style="medium"/>
      <bottom style="hair">
        <color indexed="1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2" borderId="2" applyNumberFormat="0" applyAlignment="0" applyProtection="0"/>
    <xf numFmtId="0" fontId="84" fillId="0" borderId="3" applyNumberFormat="0" applyFill="0" applyAlignment="0" applyProtection="0"/>
    <xf numFmtId="186" fontId="2" fillId="0" borderId="0" applyFont="0" applyFill="0" applyBorder="0" applyAlignment="0" applyProtection="0"/>
    <xf numFmtId="186" fontId="2" fillId="0" borderId="0" applyFont="0" applyFill="0" applyBorder="0" applyAlignment="0" applyProtection="0"/>
    <xf numFmtId="0" fontId="85" fillId="0" borderId="4" applyNumberFormat="0" applyFill="0" applyAlignment="0" applyProtection="0"/>
    <xf numFmtId="0" fontId="86"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7" fillId="29" borderId="1" applyNumberFormat="0" applyAlignment="0" applyProtection="0"/>
    <xf numFmtId="0" fontId="88" fillId="0" borderId="0" applyNumberFormat="0" applyFill="0" applyBorder="0" applyAlignment="0" applyProtection="0"/>
    <xf numFmtId="0" fontId="12" fillId="0" borderId="0" applyNumberFormat="0" applyFill="0" applyBorder="0" applyAlignment="0" applyProtection="0"/>
    <xf numFmtId="0" fontId="89" fillId="0" borderId="0" applyNumberFormat="0" applyFill="0" applyBorder="0" applyAlignment="0" applyProtection="0"/>
    <xf numFmtId="0" fontId="9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86" fontId="2"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0" fontId="9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93" fillId="21" borderId="6"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7" applyNumberFormat="0" applyFill="0" applyAlignment="0" applyProtection="0"/>
    <xf numFmtId="0" fontId="86" fillId="0" borderId="8" applyNumberFormat="0" applyFill="0" applyAlignment="0" applyProtection="0"/>
    <xf numFmtId="0" fontId="98" fillId="0" borderId="9" applyNumberFormat="0" applyFill="0" applyAlignment="0" applyProtection="0"/>
  </cellStyleXfs>
  <cellXfs count="456">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99"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100" fillId="0" borderId="0" xfId="0" applyFont="1" applyBorder="1" applyAlignment="1" applyProtection="1">
      <alignment horizontal="center" vertical="center" wrapText="1"/>
      <protection/>
    </xf>
    <xf numFmtId="0" fontId="99" fillId="0" borderId="0" xfId="0" applyFont="1" applyBorder="1" applyAlignment="1" applyProtection="1">
      <alignment vertical="center" wrapText="1"/>
      <protection/>
    </xf>
    <xf numFmtId="0" fontId="101" fillId="0" borderId="10" xfId="0" applyFont="1" applyBorder="1" applyAlignment="1" applyProtection="1">
      <alignment vertical="center" wrapText="1"/>
      <protection/>
    </xf>
    <xf numFmtId="0" fontId="2" fillId="0" borderId="0" xfId="69">
      <alignment/>
      <protection/>
    </xf>
    <xf numFmtId="0" fontId="2" fillId="0" borderId="0" xfId="69" applyAlignment="1">
      <alignment vertical="center"/>
      <protection/>
    </xf>
    <xf numFmtId="3" fontId="3" fillId="33" borderId="0" xfId="69" applyNumberFormat="1" applyFont="1" applyFill="1" applyBorder="1" applyAlignment="1">
      <alignment vertical="center"/>
      <protection/>
    </xf>
    <xf numFmtId="0" fontId="2" fillId="0" borderId="11" xfId="65" applyBorder="1" applyAlignment="1">
      <alignment vertical="center"/>
      <protection/>
    </xf>
    <xf numFmtId="0" fontId="2" fillId="0" borderId="11" xfId="69" applyBorder="1" applyAlignment="1">
      <alignment vertical="center"/>
      <protection/>
    </xf>
    <xf numFmtId="0" fontId="2" fillId="0" borderId="11" xfId="69" applyBorder="1" applyAlignment="1">
      <alignment horizontal="center" vertical="center"/>
      <protection/>
    </xf>
    <xf numFmtId="0" fontId="4" fillId="34" borderId="11" xfId="65" applyFont="1" applyFill="1" applyBorder="1" applyAlignment="1">
      <alignment horizontal="center" vertical="center"/>
      <protection/>
    </xf>
    <xf numFmtId="0" fontId="2" fillId="0" borderId="0" xfId="65">
      <alignment/>
      <protection/>
    </xf>
    <xf numFmtId="0" fontId="4" fillId="34" borderId="11" xfId="65" applyFont="1" applyFill="1" applyBorder="1" applyAlignment="1">
      <alignment horizontal="center" wrapText="1"/>
      <protection/>
    </xf>
    <xf numFmtId="0" fontId="2" fillId="0" borderId="11" xfId="65" applyBorder="1" applyAlignment="1">
      <alignment wrapText="1"/>
      <protection/>
    </xf>
    <xf numFmtId="0" fontId="4" fillId="34" borderId="11" xfId="65" applyFont="1" applyFill="1" applyBorder="1" applyAlignment="1">
      <alignment horizontal="center" vertical="center" wrapText="1"/>
      <protection/>
    </xf>
    <xf numFmtId="0" fontId="2" fillId="0" borderId="11" xfId="65" applyBorder="1">
      <alignment/>
      <protection/>
    </xf>
    <xf numFmtId="3" fontId="4" fillId="0" borderId="11" xfId="65" applyNumberFormat="1" applyFont="1" applyFill="1" applyBorder="1" applyAlignment="1">
      <alignment horizontal="right"/>
      <protection/>
    </xf>
    <xf numFmtId="0" fontId="4" fillId="0" borderId="11" xfId="65" applyFont="1" applyFill="1" applyBorder="1" applyAlignment="1">
      <alignment horizontal="center"/>
      <protection/>
    </xf>
    <xf numFmtId="3" fontId="5" fillId="0" borderId="11" xfId="65" applyNumberFormat="1" applyFont="1" applyFill="1" applyBorder="1" applyAlignment="1">
      <alignment/>
      <protection/>
    </xf>
    <xf numFmtId="0" fontId="3" fillId="34" borderId="11" xfId="69" applyFont="1" applyFill="1" applyBorder="1" applyAlignment="1">
      <alignment horizontal="center" vertical="center"/>
      <protection/>
    </xf>
    <xf numFmtId="0" fontId="2" fillId="0" borderId="11" xfId="69" applyBorder="1">
      <alignment/>
      <protection/>
    </xf>
    <xf numFmtId="0" fontId="3" fillId="34" borderId="11" xfId="69" applyFont="1" applyFill="1" applyBorder="1" applyAlignment="1">
      <alignment horizontal="center"/>
      <protection/>
    </xf>
    <xf numFmtId="0" fontId="2" fillId="0" borderId="11" xfId="69" applyBorder="1" applyAlignment="1">
      <alignment vertical="center" wrapText="1"/>
      <protection/>
    </xf>
    <xf numFmtId="3" fontId="2" fillId="0" borderId="11" xfId="65" applyNumberFormat="1" applyBorder="1">
      <alignment/>
      <protection/>
    </xf>
    <xf numFmtId="0" fontId="2" fillId="0" borderId="0" xfId="69" applyAlignment="1">
      <alignment horizontal="center" vertical="center"/>
      <protection/>
    </xf>
    <xf numFmtId="0" fontId="3" fillId="0" borderId="0" xfId="69" applyFont="1" applyBorder="1" applyAlignment="1">
      <alignment vertical="center"/>
      <protection/>
    </xf>
    <xf numFmtId="0" fontId="2" fillId="0" borderId="0" xfId="69" applyBorder="1" applyAlignment="1">
      <alignment vertical="center"/>
      <protection/>
    </xf>
    <xf numFmtId="0" fontId="102" fillId="0" borderId="0" xfId="0" applyFont="1" applyFill="1" applyAlignment="1" applyProtection="1">
      <alignment/>
      <protection/>
    </xf>
    <xf numFmtId="0" fontId="102" fillId="0" borderId="0" xfId="0" applyFont="1" applyFill="1" applyAlignment="1" applyProtection="1">
      <alignment horizontal="center" vertical="center"/>
      <protection/>
    </xf>
    <xf numFmtId="0" fontId="7" fillId="2" borderId="12" xfId="62" applyFont="1" applyFill="1" applyBorder="1" applyAlignment="1" applyProtection="1">
      <alignment horizontal="center" vertical="center" wrapText="1"/>
      <protection/>
    </xf>
    <xf numFmtId="10" fontId="7" fillId="2" borderId="11" xfId="62" applyNumberFormat="1" applyFont="1" applyFill="1" applyBorder="1" applyAlignment="1" applyProtection="1">
      <alignment horizontal="center" vertical="center" wrapText="1"/>
      <protection/>
    </xf>
    <xf numFmtId="0" fontId="103" fillId="0" borderId="0" xfId="0" applyFont="1" applyAlignment="1" applyProtection="1">
      <alignment/>
      <protection/>
    </xf>
    <xf numFmtId="0" fontId="10" fillId="35" borderId="13" xfId="68" applyFont="1" applyFill="1" applyBorder="1" applyAlignment="1">
      <alignment horizontal="center" vertical="center"/>
      <protection/>
    </xf>
    <xf numFmtId="0" fontId="10" fillId="35" borderId="14" xfId="68" applyFont="1" applyFill="1" applyBorder="1" applyAlignment="1">
      <alignment horizontal="center" vertical="center"/>
      <protection/>
    </xf>
    <xf numFmtId="0" fontId="10" fillId="35" borderId="15" xfId="68" applyFont="1" applyFill="1" applyBorder="1" applyAlignment="1">
      <alignment horizontal="center" vertical="center"/>
      <protection/>
    </xf>
    <xf numFmtId="0" fontId="10" fillId="35" borderId="16" xfId="68" applyFont="1" applyFill="1" applyBorder="1" applyAlignment="1">
      <alignment horizontal="center" vertical="center" wrapText="1"/>
      <protection/>
    </xf>
    <xf numFmtId="0" fontId="10" fillId="35" borderId="17" xfId="68" applyFont="1" applyFill="1" applyBorder="1" applyAlignment="1">
      <alignment horizontal="center" vertical="center" wrapText="1"/>
      <protection/>
    </xf>
    <xf numFmtId="0" fontId="10" fillId="35" borderId="18" xfId="68" applyFont="1" applyFill="1" applyBorder="1" applyAlignment="1">
      <alignment horizontal="center" vertical="center" wrapText="1"/>
      <protection/>
    </xf>
    <xf numFmtId="0" fontId="4" fillId="36" borderId="19" xfId="68" applyFont="1" applyFill="1" applyBorder="1">
      <alignment/>
      <protection/>
    </xf>
    <xf numFmtId="0" fontId="5" fillId="36" borderId="20" xfId="68" applyFont="1" applyFill="1" applyBorder="1" applyAlignment="1">
      <alignment horizontal="center"/>
      <protection/>
    </xf>
    <xf numFmtId="0" fontId="5" fillId="36" borderId="0" xfId="68" applyFont="1" applyFill="1" applyBorder="1" applyAlignment="1">
      <alignment horizontal="center"/>
      <protection/>
    </xf>
    <xf numFmtId="0" fontId="5" fillId="36" borderId="21" xfId="68" applyFont="1" applyFill="1" applyBorder="1" applyAlignment="1">
      <alignment horizontal="center"/>
      <protection/>
    </xf>
    <xf numFmtId="0" fontId="5" fillId="0" borderId="22" xfId="68" applyFont="1" applyFill="1" applyBorder="1" applyAlignment="1">
      <alignment horizontal="center"/>
      <protection/>
    </xf>
    <xf numFmtId="3" fontId="5" fillId="0" borderId="16" xfId="68" applyNumberFormat="1" applyFont="1" applyFill="1" applyBorder="1" applyAlignment="1">
      <alignment/>
      <protection/>
    </xf>
    <xf numFmtId="3" fontId="5" fillId="0" borderId="17" xfId="68" applyNumberFormat="1" applyFont="1" applyFill="1" applyBorder="1" applyAlignment="1">
      <alignment/>
      <protection/>
    </xf>
    <xf numFmtId="3" fontId="5" fillId="0" borderId="18" xfId="68" applyNumberFormat="1" applyFont="1" applyFill="1" applyBorder="1" applyAlignment="1">
      <alignment/>
      <protection/>
    </xf>
    <xf numFmtId="0" fontId="5" fillId="0" borderId="23" xfId="68" applyFont="1" applyFill="1" applyBorder="1" applyAlignment="1">
      <alignment horizontal="center"/>
      <protection/>
    </xf>
    <xf numFmtId="3" fontId="5" fillId="0" borderId="24" xfId="68" applyNumberFormat="1" applyFont="1" applyFill="1" applyBorder="1" applyAlignment="1">
      <alignment/>
      <protection/>
    </xf>
    <xf numFmtId="3" fontId="5" fillId="0" borderId="25" xfId="68" applyNumberFormat="1" applyFont="1" applyFill="1" applyBorder="1" applyAlignment="1">
      <alignment/>
      <protection/>
    </xf>
    <xf numFmtId="3" fontId="5" fillId="0" borderId="26" xfId="68" applyNumberFormat="1" applyFont="1" applyFill="1" applyBorder="1" applyAlignment="1">
      <alignment/>
      <protection/>
    </xf>
    <xf numFmtId="0" fontId="2" fillId="0" borderId="0" xfId="69" applyFont="1">
      <alignment/>
      <protection/>
    </xf>
    <xf numFmtId="0" fontId="2" fillId="0" borderId="11" xfId="69" applyFont="1" applyBorder="1" applyAlignment="1">
      <alignment vertical="center"/>
      <protection/>
    </xf>
    <xf numFmtId="0" fontId="2" fillId="0" borderId="0" xfId="69" applyFont="1" applyAlignment="1">
      <alignment vertical="center"/>
      <protection/>
    </xf>
    <xf numFmtId="0" fontId="2" fillId="0" borderId="0" xfId="69" applyFont="1" applyBorder="1" applyAlignment="1">
      <alignment horizontal="center" vertical="center"/>
      <protection/>
    </xf>
    <xf numFmtId="3" fontId="2" fillId="0" borderId="11" xfId="65" applyNumberFormat="1" applyFont="1" applyFill="1" applyBorder="1" applyAlignment="1">
      <alignment/>
      <protection/>
    </xf>
    <xf numFmtId="0" fontId="2" fillId="0" borderId="0" xfId="65" applyFont="1">
      <alignment/>
      <protection/>
    </xf>
    <xf numFmtId="0" fontId="11" fillId="35" borderId="13" xfId="68" applyFont="1" applyFill="1" applyBorder="1" applyAlignment="1">
      <alignment horizontal="centerContinuous" vertical="center"/>
      <protection/>
    </xf>
    <xf numFmtId="0" fontId="11" fillId="35" borderId="14" xfId="68" applyFont="1" applyFill="1" applyBorder="1" applyAlignment="1">
      <alignment horizontal="centerContinuous" vertical="center"/>
      <protection/>
    </xf>
    <xf numFmtId="0" fontId="11" fillId="35" borderId="15" xfId="68" applyFont="1" applyFill="1" applyBorder="1" applyAlignment="1">
      <alignment horizontal="centerContinuous" vertical="center"/>
      <protection/>
    </xf>
    <xf numFmtId="0" fontId="2" fillId="0" borderId="0" xfId="69" applyFont="1" applyAlignment="1">
      <alignment horizontal="center" vertical="center"/>
      <protection/>
    </xf>
    <xf numFmtId="0" fontId="11" fillId="35" borderId="16" xfId="68" applyFont="1" applyFill="1" applyBorder="1" applyAlignment="1">
      <alignment horizontal="center" vertical="center" wrapText="1"/>
      <protection/>
    </xf>
    <xf numFmtId="0" fontId="11" fillId="35" borderId="17" xfId="68" applyFont="1" applyFill="1" applyBorder="1" applyAlignment="1">
      <alignment horizontal="center" vertical="center" wrapText="1"/>
      <protection/>
    </xf>
    <xf numFmtId="0" fontId="11" fillId="35" borderId="18" xfId="68" applyFont="1" applyFill="1" applyBorder="1" applyAlignment="1">
      <alignment horizontal="center" vertical="center" wrapText="1"/>
      <protection/>
    </xf>
    <xf numFmtId="0" fontId="3" fillId="36" borderId="19" xfId="68" applyFont="1" applyFill="1" applyBorder="1">
      <alignment/>
      <protection/>
    </xf>
    <xf numFmtId="0" fontId="2" fillId="36" borderId="20" xfId="68" applyFont="1" applyFill="1" applyBorder="1" applyAlignment="1">
      <alignment horizontal="center"/>
      <protection/>
    </xf>
    <xf numFmtId="0" fontId="2" fillId="36" borderId="0" xfId="68" applyFont="1" applyFill="1" applyBorder="1" applyAlignment="1">
      <alignment horizontal="center"/>
      <protection/>
    </xf>
    <xf numFmtId="0" fontId="2" fillId="36" borderId="21" xfId="68" applyFont="1" applyFill="1" applyBorder="1" applyAlignment="1">
      <alignment horizontal="center"/>
      <protection/>
    </xf>
    <xf numFmtId="0" fontId="3" fillId="0" borderId="22" xfId="68" applyFont="1" applyFill="1" applyBorder="1" applyAlignment="1">
      <alignment horizontal="center"/>
      <protection/>
    </xf>
    <xf numFmtId="3" fontId="3" fillId="0" borderId="16" xfId="68" applyNumberFormat="1" applyFont="1" applyFill="1" applyBorder="1" applyAlignment="1">
      <alignment horizontal="right"/>
      <protection/>
    </xf>
    <xf numFmtId="3" fontId="3" fillId="0" borderId="17" xfId="68" applyNumberFormat="1" applyFont="1" applyFill="1" applyBorder="1" applyAlignment="1">
      <alignment horizontal="right"/>
      <protection/>
    </xf>
    <xf numFmtId="3" fontId="3" fillId="0" borderId="18" xfId="68" applyNumberFormat="1" applyFont="1" applyFill="1" applyBorder="1" applyAlignment="1">
      <alignment horizontal="right"/>
      <protection/>
    </xf>
    <xf numFmtId="0" fontId="2" fillId="0" borderId="22" xfId="68" applyFont="1" applyFill="1" applyBorder="1" applyAlignment="1">
      <alignment horizontal="center"/>
      <protection/>
    </xf>
    <xf numFmtId="3" fontId="2" fillId="0" borderId="16" xfId="68" applyNumberFormat="1" applyFont="1" applyFill="1" applyBorder="1" applyAlignment="1">
      <alignment/>
      <protection/>
    </xf>
    <xf numFmtId="3" fontId="2" fillId="0" borderId="17" xfId="68" applyNumberFormat="1" applyFont="1" applyFill="1" applyBorder="1" applyAlignment="1">
      <alignment/>
      <protection/>
    </xf>
    <xf numFmtId="3" fontId="2" fillId="0" borderId="18" xfId="68" applyNumberFormat="1" applyFont="1" applyFill="1" applyBorder="1" applyAlignment="1">
      <alignment/>
      <protection/>
    </xf>
    <xf numFmtId="0" fontId="104" fillId="0" borderId="0" xfId="0" applyFont="1" applyAlignment="1">
      <alignment horizontal="center"/>
    </xf>
    <xf numFmtId="0" fontId="105" fillId="0" borderId="0" xfId="0" applyFont="1" applyAlignment="1">
      <alignment/>
    </xf>
    <xf numFmtId="0" fontId="104" fillId="0" borderId="0" xfId="0" applyFont="1" applyAlignment="1">
      <alignment/>
    </xf>
    <xf numFmtId="0" fontId="105" fillId="0" borderId="0" xfId="0" applyFont="1" applyFill="1" applyAlignment="1">
      <alignment/>
    </xf>
    <xf numFmtId="0" fontId="102" fillId="0" borderId="0" xfId="0" applyFont="1" applyFill="1" applyAlignment="1">
      <alignment/>
    </xf>
    <xf numFmtId="0" fontId="102" fillId="0" borderId="0" xfId="0" applyFont="1" applyAlignment="1">
      <alignment/>
    </xf>
    <xf numFmtId="0" fontId="104" fillId="0" borderId="0" xfId="0" applyFont="1" applyFill="1" applyBorder="1" applyAlignment="1" applyProtection="1">
      <alignment horizontal="center" vertical="center" wrapText="1"/>
      <protection locked="0"/>
    </xf>
    <xf numFmtId="0" fontId="106" fillId="0" borderId="0" xfId="62" applyFont="1" applyFill="1" applyAlignment="1" applyProtection="1">
      <alignment vertical="center" wrapText="1"/>
      <protection/>
    </xf>
    <xf numFmtId="0" fontId="3" fillId="0" borderId="0" xfId="66" applyFont="1" applyFill="1" applyBorder="1" applyAlignment="1" applyProtection="1">
      <alignment horizontal="center" vertical="center"/>
      <protection/>
    </xf>
    <xf numFmtId="0" fontId="104" fillId="0" borderId="0" xfId="66" applyFont="1" applyFill="1" applyBorder="1" applyAlignment="1">
      <alignment horizontal="center" vertical="center"/>
      <protection/>
    </xf>
    <xf numFmtId="0" fontId="107" fillId="0" borderId="0" xfId="66" applyFont="1" applyFill="1" applyBorder="1" applyAlignment="1">
      <alignment horizontal="center" vertical="center"/>
      <protection/>
    </xf>
    <xf numFmtId="0" fontId="108" fillId="0" borderId="0" xfId="0" applyFont="1" applyFill="1" applyAlignment="1">
      <alignment/>
    </xf>
    <xf numFmtId="0" fontId="6" fillId="0" borderId="0" xfId="66" applyFont="1" applyFill="1" applyBorder="1" applyAlignment="1">
      <alignment horizontal="center" vertical="top" wrapText="1"/>
      <protection/>
    </xf>
    <xf numFmtId="0" fontId="6" fillId="0" borderId="0" xfId="66" applyFont="1" applyFill="1" applyBorder="1" applyAlignment="1">
      <alignment horizontal="center" vertical="center"/>
      <protection/>
    </xf>
    <xf numFmtId="1" fontId="7" fillId="0" borderId="0" xfId="56" applyNumberFormat="1" applyFont="1" applyFill="1" applyBorder="1" applyAlignment="1">
      <alignment horizontal="center" vertical="center" wrapText="1"/>
    </xf>
    <xf numFmtId="0" fontId="7" fillId="0" borderId="0" xfId="72" applyNumberFormat="1" applyFont="1" applyFill="1" applyBorder="1" applyAlignment="1">
      <alignment horizontal="center" vertical="center" wrapText="1"/>
    </xf>
    <xf numFmtId="0" fontId="106" fillId="0" borderId="0" xfId="62" applyFont="1" applyFill="1" applyAlignment="1" applyProtection="1">
      <alignment vertical="center"/>
      <protection/>
    </xf>
    <xf numFmtId="0" fontId="6" fillId="0" borderId="0" xfId="66" applyFont="1" applyFill="1" applyBorder="1" applyAlignment="1">
      <alignment horizontal="left" vertical="center" wrapText="1"/>
      <protection/>
    </xf>
    <xf numFmtId="0" fontId="6" fillId="0" borderId="0" xfId="66" applyFont="1" applyFill="1" applyBorder="1" applyAlignment="1">
      <alignment horizontal="center" vertical="center" wrapText="1"/>
      <protection/>
    </xf>
    <xf numFmtId="0" fontId="7" fillId="0" borderId="0" xfId="66" applyFont="1" applyFill="1" applyBorder="1" applyAlignment="1">
      <alignment horizontal="center" vertical="center" wrapText="1"/>
      <protection/>
    </xf>
    <xf numFmtId="0" fontId="13" fillId="0" borderId="0" xfId="66" applyFont="1" applyFill="1" applyBorder="1" applyAlignment="1">
      <alignment horizontal="center" vertical="center"/>
      <protection/>
    </xf>
    <xf numFmtId="9" fontId="7" fillId="0" borderId="0" xfId="72" applyFont="1" applyFill="1" applyBorder="1" applyAlignment="1">
      <alignment horizontal="center" vertical="center"/>
    </xf>
    <xf numFmtId="0" fontId="109" fillId="0" borderId="0" xfId="62" applyFont="1" applyFill="1" applyAlignment="1" applyProtection="1">
      <alignment vertical="center"/>
      <protection/>
    </xf>
    <xf numFmtId="187" fontId="6" fillId="0" borderId="0" xfId="72" applyNumberFormat="1" applyFont="1" applyFill="1" applyBorder="1" applyAlignment="1">
      <alignment horizontal="center" vertical="top" wrapText="1"/>
    </xf>
    <xf numFmtId="9" fontId="6" fillId="0" borderId="0" xfId="72" applyFont="1" applyFill="1" applyBorder="1" applyAlignment="1">
      <alignment horizontal="center" vertical="top" wrapText="1"/>
    </xf>
    <xf numFmtId="9" fontId="110" fillId="0" borderId="0" xfId="71" applyFont="1" applyFill="1" applyBorder="1" applyAlignment="1">
      <alignment horizontal="center" vertical="center" wrapText="1"/>
    </xf>
    <xf numFmtId="0" fontId="111" fillId="0" borderId="0" xfId="66" applyFont="1" applyFill="1" applyBorder="1" applyAlignment="1" applyProtection="1">
      <alignment horizontal="center" vertical="center" wrapText="1"/>
      <protection locked="0"/>
    </xf>
    <xf numFmtId="0" fontId="3" fillId="0" borderId="0" xfId="66" applyFont="1" applyFill="1" applyBorder="1" applyAlignment="1">
      <alignment horizontal="center" vertical="center"/>
      <protection/>
    </xf>
    <xf numFmtId="0" fontId="105" fillId="0" borderId="0" xfId="0" applyFont="1" applyFill="1" applyBorder="1" applyAlignment="1">
      <alignment horizontal="center" vertical="center"/>
    </xf>
    <xf numFmtId="0" fontId="3" fillId="0" borderId="0" xfId="66" applyFont="1" applyFill="1" applyBorder="1" applyAlignment="1" applyProtection="1">
      <alignment horizontal="center" vertical="center" wrapText="1"/>
      <protection locked="0"/>
    </xf>
    <xf numFmtId="0" fontId="2" fillId="0" borderId="0" xfId="66" applyFont="1" applyFill="1" applyBorder="1" applyAlignment="1" applyProtection="1">
      <alignment horizontal="center" vertical="center"/>
      <protection locked="0"/>
    </xf>
    <xf numFmtId="0" fontId="2" fillId="0" borderId="0" xfId="66" applyFont="1" applyFill="1" applyBorder="1" applyAlignment="1" applyProtection="1">
      <alignment vertical="center" wrapText="1"/>
      <protection locked="0"/>
    </xf>
    <xf numFmtId="0" fontId="112" fillId="0" borderId="0" xfId="0" applyFont="1" applyAlignment="1" applyProtection="1">
      <alignment/>
      <protection/>
    </xf>
    <xf numFmtId="0" fontId="112" fillId="0" borderId="0" xfId="0" applyFont="1" applyAlignment="1" applyProtection="1">
      <alignment horizontal="center"/>
      <protection/>
    </xf>
    <xf numFmtId="0" fontId="112" fillId="0" borderId="0" xfId="0" applyFont="1" applyFill="1" applyAlignment="1" applyProtection="1">
      <alignment horizontal="center"/>
      <protection/>
    </xf>
    <xf numFmtId="0" fontId="3" fillId="33" borderId="0" xfId="66" applyFont="1" applyFill="1" applyAlignment="1">
      <alignment horizontal="center" vertical="center"/>
      <protection/>
    </xf>
    <xf numFmtId="0" fontId="2" fillId="33" borderId="0" xfId="66" applyFont="1" applyFill="1" applyAlignment="1">
      <alignment vertical="center"/>
      <protection/>
    </xf>
    <xf numFmtId="0" fontId="2" fillId="33" borderId="0" xfId="66" applyFont="1" applyFill="1" applyAlignment="1">
      <alignment vertical="top" wrapText="1"/>
      <protection/>
    </xf>
    <xf numFmtId="9" fontId="3" fillId="33" borderId="0" xfId="72" applyFont="1" applyFill="1" applyAlignment="1">
      <alignment vertical="center"/>
    </xf>
    <xf numFmtId="9" fontId="2" fillId="33" borderId="0" xfId="72" applyFont="1" applyFill="1" applyAlignment="1">
      <alignment vertical="center"/>
    </xf>
    <xf numFmtId="0" fontId="2" fillId="0" borderId="0" xfId="66" applyFont="1" applyFill="1" applyAlignment="1">
      <alignment vertical="center"/>
      <protection/>
    </xf>
    <xf numFmtId="9" fontId="113" fillId="0" borderId="11" xfId="0" applyNumberFormat="1" applyFont="1" applyBorder="1" applyAlignment="1" applyProtection="1">
      <alignment vertical="center"/>
      <protection locked="0"/>
    </xf>
    <xf numFmtId="187" fontId="8" fillId="37" borderId="11" xfId="0" applyNumberFormat="1" applyFont="1" applyFill="1" applyBorder="1" applyAlignment="1" applyProtection="1">
      <alignment horizontal="justify" vertical="center" wrapText="1"/>
      <protection/>
    </xf>
    <xf numFmtId="187" fontId="9" fillId="37" borderId="12" xfId="0" applyNumberFormat="1" applyFont="1" applyFill="1" applyBorder="1" applyAlignment="1" applyProtection="1">
      <alignment horizontal="justify" vertical="center" wrapText="1"/>
      <protection/>
    </xf>
    <xf numFmtId="0" fontId="4" fillId="38" borderId="11" xfId="66" applyFont="1" applyFill="1" applyBorder="1" applyAlignment="1">
      <alignment horizontal="left" vertical="center" wrapText="1"/>
      <protection/>
    </xf>
    <xf numFmtId="0" fontId="4" fillId="38" borderId="11" xfId="66" applyFont="1" applyFill="1" applyBorder="1" applyAlignment="1">
      <alignment vertical="center" wrapText="1"/>
      <protection/>
    </xf>
    <xf numFmtId="0" fontId="5" fillId="39" borderId="11" xfId="66" applyFont="1" applyFill="1" applyBorder="1" applyAlignment="1">
      <alignment horizontal="center" vertical="center"/>
      <protection/>
    </xf>
    <xf numFmtId="0" fontId="4" fillId="38" borderId="11" xfId="66" applyFont="1" applyFill="1" applyBorder="1" applyAlignment="1">
      <alignment horizontal="center" vertical="center" wrapText="1"/>
      <protection/>
    </xf>
    <xf numFmtId="0" fontId="4" fillId="38" borderId="11" xfId="0" applyFont="1" applyFill="1" applyBorder="1" applyAlignment="1">
      <alignment horizontal="center" vertical="center" wrapText="1"/>
    </xf>
    <xf numFmtId="3" fontId="114" fillId="33" borderId="11" xfId="72" applyNumberFormat="1" applyFont="1" applyFill="1" applyBorder="1" applyAlignment="1">
      <alignment horizontal="center" vertical="center"/>
    </xf>
    <xf numFmtId="3" fontId="5" fillId="33" borderId="11" xfId="72" applyNumberFormat="1" applyFont="1" applyFill="1" applyBorder="1" applyAlignment="1">
      <alignment horizontal="center" vertical="center"/>
    </xf>
    <xf numFmtId="3" fontId="5" fillId="39" borderId="11" xfId="72" applyNumberFormat="1" applyFont="1" applyFill="1" applyBorder="1" applyAlignment="1" applyProtection="1">
      <alignment horizontal="center" vertical="center" wrapText="1"/>
      <protection locked="0"/>
    </xf>
    <xf numFmtId="0" fontId="4" fillId="38" borderId="11" xfId="66" applyFont="1" applyFill="1" applyBorder="1" applyAlignment="1" applyProtection="1">
      <alignment horizontal="justify" vertical="center" wrapText="1"/>
      <protection locked="0"/>
    </xf>
    <xf numFmtId="0" fontId="5" fillId="33" borderId="11" xfId="66" applyFont="1" applyFill="1" applyBorder="1" applyAlignment="1">
      <alignment vertical="center"/>
      <protection/>
    </xf>
    <xf numFmtId="0" fontId="4" fillId="38" borderId="11" xfId="66" applyFont="1" applyFill="1" applyBorder="1" applyAlignment="1" applyProtection="1">
      <alignment horizontal="center" vertical="center" wrapText="1"/>
      <protection locked="0"/>
    </xf>
    <xf numFmtId="0" fontId="5" fillId="33" borderId="11" xfId="66" applyFont="1" applyFill="1" applyBorder="1" applyAlignment="1" applyProtection="1">
      <alignment vertical="center" wrapText="1"/>
      <protection locked="0"/>
    </xf>
    <xf numFmtId="0" fontId="4" fillId="38" borderId="11" xfId="66" applyFont="1" applyFill="1" applyBorder="1" applyAlignment="1">
      <alignment horizontal="justify" vertical="center" wrapText="1"/>
      <protection/>
    </xf>
    <xf numFmtId="3" fontId="114" fillId="39" borderId="11" xfId="72" applyNumberFormat="1" applyFont="1" applyFill="1" applyBorder="1" applyAlignment="1" applyProtection="1">
      <alignment horizontal="center" vertical="center" wrapText="1"/>
      <protection locked="0"/>
    </xf>
    <xf numFmtId="0" fontId="4" fillId="38" borderId="11" xfId="66" applyFont="1" applyFill="1" applyBorder="1" applyAlignment="1">
      <alignment vertical="top" wrapText="1"/>
      <protection/>
    </xf>
    <xf numFmtId="0" fontId="4" fillId="38" borderId="11" xfId="66" applyFont="1" applyFill="1" applyBorder="1" applyAlignment="1">
      <alignment horizontal="center" vertical="center"/>
      <protection/>
    </xf>
    <xf numFmtId="187" fontId="6" fillId="0" borderId="0" xfId="72" applyNumberFormat="1" applyFont="1" applyFill="1" applyBorder="1" applyAlignment="1">
      <alignment horizontal="center" vertical="center" wrapText="1"/>
    </xf>
    <xf numFmtId="9" fontId="6" fillId="0" borderId="0" xfId="72" applyFont="1" applyFill="1" applyBorder="1" applyAlignment="1">
      <alignment horizontal="center" vertical="center" wrapText="1"/>
    </xf>
    <xf numFmtId="10" fontId="115" fillId="0" borderId="11" xfId="71" applyNumberFormat="1" applyFont="1" applyBorder="1" applyAlignment="1">
      <alignment horizontal="center" vertical="center" wrapText="1"/>
    </xf>
    <xf numFmtId="10" fontId="114" fillId="0" borderId="11" xfId="71" applyNumberFormat="1" applyFont="1" applyBorder="1" applyAlignment="1">
      <alignment horizontal="center" vertical="center" wrapText="1"/>
    </xf>
    <xf numFmtId="10" fontId="102" fillId="0" borderId="11" xfId="71" applyNumberFormat="1" applyFont="1" applyBorder="1" applyAlignment="1">
      <alignment horizontal="center" vertical="center" wrapText="1"/>
    </xf>
    <xf numFmtId="0" fontId="105" fillId="0" borderId="0" xfId="0" applyFont="1" applyBorder="1" applyAlignment="1" applyProtection="1">
      <alignment horizontal="center"/>
      <protection locked="0"/>
    </xf>
    <xf numFmtId="0" fontId="104" fillId="0" borderId="0" xfId="0" applyFont="1" applyBorder="1" applyAlignment="1" applyProtection="1">
      <alignment horizontal="center" vertical="center" wrapText="1"/>
      <protection locked="0"/>
    </xf>
    <xf numFmtId="0" fontId="98" fillId="0" borderId="0" xfId="0" applyFont="1" applyBorder="1" applyAlignment="1">
      <alignment horizontal="center"/>
    </xf>
    <xf numFmtId="0" fontId="101" fillId="0" borderId="0" xfId="0" applyFont="1" applyBorder="1" applyAlignment="1" applyProtection="1">
      <alignment vertical="center" wrapText="1"/>
      <protection/>
    </xf>
    <xf numFmtId="0" fontId="101" fillId="0" borderId="0" xfId="0" applyFont="1" applyBorder="1" applyAlignment="1" applyProtection="1">
      <alignment horizontal="center" vertical="center" wrapText="1"/>
      <protection/>
    </xf>
    <xf numFmtId="0" fontId="98" fillId="0" borderId="0" xfId="0" applyFont="1" applyFill="1" applyBorder="1" applyAlignment="1">
      <alignment horizontal="center" vertical="center" wrapText="1"/>
    </xf>
    <xf numFmtId="0" fontId="0" fillId="0" borderId="11" xfId="0" applyBorder="1" applyAlignment="1">
      <alignment vertical="center" wrapText="1"/>
    </xf>
    <xf numFmtId="0" fontId="0" fillId="0" borderId="0" xfId="0" applyAlignment="1">
      <alignment horizontal="center" vertical="center"/>
    </xf>
    <xf numFmtId="0" fontId="0" fillId="0" borderId="0" xfId="0" applyAlignment="1">
      <alignment horizontal="center"/>
    </xf>
    <xf numFmtId="175" fontId="103" fillId="0" borderId="11" xfId="53" applyFont="1" applyBorder="1" applyAlignment="1" applyProtection="1">
      <alignment vertical="center" wrapText="1"/>
      <protection locked="0"/>
    </xf>
    <xf numFmtId="175" fontId="113" fillId="39" borderId="11" xfId="53" applyFont="1" applyFill="1" applyBorder="1" applyAlignment="1" applyProtection="1">
      <alignment horizontal="center" vertical="center" wrapText="1"/>
      <protection/>
    </xf>
    <xf numFmtId="0" fontId="7" fillId="2" borderId="11" xfId="62" applyFont="1" applyFill="1" applyBorder="1" applyAlignment="1" applyProtection="1">
      <alignment horizontal="center" vertical="center" wrapText="1"/>
      <protection/>
    </xf>
    <xf numFmtId="0" fontId="98" fillId="38" borderId="11" xfId="0" applyFont="1" applyFill="1" applyBorder="1" applyAlignment="1">
      <alignment horizontal="center" vertical="center" wrapText="1"/>
    </xf>
    <xf numFmtId="9" fontId="98" fillId="14" borderId="11" xfId="71" applyFont="1" applyFill="1" applyBorder="1" applyAlignment="1">
      <alignment horizontal="center" vertical="center" wrapText="1"/>
    </xf>
    <xf numFmtId="0" fontId="4" fillId="39" borderId="11" xfId="68" applyFont="1" applyFill="1" applyBorder="1" applyAlignment="1">
      <alignment horizontal="center"/>
      <protection/>
    </xf>
    <xf numFmtId="3" fontId="4" fillId="39" borderId="11" xfId="62" applyNumberFormat="1" applyFont="1" applyFill="1" applyBorder="1" applyAlignment="1">
      <alignment horizontal="right"/>
      <protection/>
    </xf>
    <xf numFmtId="0" fontId="5" fillId="39" borderId="11" xfId="68" applyFont="1" applyFill="1" applyBorder="1" applyAlignment="1">
      <alignment horizontal="center"/>
      <protection/>
    </xf>
    <xf numFmtId="3" fontId="5" fillId="39" borderId="11" xfId="62" applyNumberFormat="1" applyFont="1" applyFill="1" applyBorder="1" applyAlignment="1">
      <alignment/>
      <protection/>
    </xf>
    <xf numFmtId="0" fontId="98" fillId="14" borderId="27" xfId="0" applyFont="1" applyFill="1" applyBorder="1" applyAlignment="1">
      <alignment horizontal="center" vertical="center" wrapText="1"/>
    </xf>
    <xf numFmtId="10" fontId="0" fillId="39" borderId="11" xfId="71" applyNumberFormat="1" applyFont="1" applyFill="1" applyBorder="1" applyAlignment="1">
      <alignment horizontal="center" vertical="center" wrapText="1"/>
    </xf>
    <xf numFmtId="10" fontId="98" fillId="14" borderId="11" xfId="71" applyNumberFormat="1" applyFont="1" applyFill="1" applyBorder="1" applyAlignment="1">
      <alignment horizontal="center" vertical="center" wrapText="1"/>
    </xf>
    <xf numFmtId="10" fontId="98" fillId="38" borderId="11" xfId="71" applyNumberFormat="1" applyFont="1" applyFill="1" applyBorder="1" applyAlignment="1">
      <alignment horizontal="center" vertical="center" wrapText="1"/>
    </xf>
    <xf numFmtId="0" fontId="98" fillId="38" borderId="11" xfId="0" applyFont="1" applyFill="1" applyBorder="1" applyAlignment="1">
      <alignment vertical="center" wrapText="1"/>
    </xf>
    <xf numFmtId="0" fontId="101" fillId="0" borderId="28" xfId="0" applyFont="1" applyBorder="1" applyAlignment="1" applyProtection="1">
      <alignment horizontal="justify" vertical="center" wrapText="1"/>
      <protection/>
    </xf>
    <xf numFmtId="0" fontId="3" fillId="34" borderId="11" xfId="65" applyFont="1" applyFill="1" applyBorder="1" applyAlignment="1">
      <alignment horizontal="center" vertical="center"/>
      <protection/>
    </xf>
    <xf numFmtId="14" fontId="5" fillId="0" borderId="11" xfId="66" applyNumberFormat="1" applyFont="1" applyFill="1" applyBorder="1" applyAlignment="1" applyProtection="1">
      <alignment vertical="center" wrapText="1"/>
      <protection locked="0"/>
    </xf>
    <xf numFmtId="0" fontId="2" fillId="0" borderId="11" xfId="0" applyFont="1" applyBorder="1" applyAlignment="1">
      <alignment vertical="center" wrapText="1"/>
    </xf>
    <xf numFmtId="0" fontId="116" fillId="40" borderId="11" xfId="0" applyFont="1" applyFill="1" applyBorder="1" applyAlignment="1">
      <alignment horizontal="justify" vertical="center" wrapText="1"/>
    </xf>
    <xf numFmtId="0" fontId="116" fillId="0" borderId="11" xfId="0" applyFont="1" applyBorder="1" applyAlignment="1">
      <alignment horizontal="justify" vertical="center" wrapText="1"/>
    </xf>
    <xf numFmtId="0" fontId="0" fillId="0" borderId="1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187" fontId="113" fillId="0" borderId="11" xfId="0" applyNumberFormat="1" applyFont="1" applyBorder="1" applyAlignment="1" applyProtection="1">
      <alignment vertical="center"/>
      <protection locked="0"/>
    </xf>
    <xf numFmtId="0" fontId="80" fillId="0" borderId="0" xfId="0" applyFont="1" applyAlignment="1">
      <alignment/>
    </xf>
    <xf numFmtId="17" fontId="0" fillId="0" borderId="11" xfId="0" applyNumberFormat="1" applyBorder="1" applyAlignment="1">
      <alignment vertical="center" wrapText="1"/>
    </xf>
    <xf numFmtId="175" fontId="4" fillId="38" borderId="11" xfId="53" applyFont="1" applyFill="1" applyBorder="1" applyAlignment="1">
      <alignment horizontal="center" vertical="center" wrapText="1"/>
    </xf>
    <xf numFmtId="175" fontId="114" fillId="33" borderId="11" xfId="53" applyFont="1" applyFill="1" applyBorder="1" applyAlignment="1">
      <alignment vertical="center"/>
    </xf>
    <xf numFmtId="175" fontId="5" fillId="33" borderId="11" xfId="53" applyFont="1" applyFill="1" applyBorder="1" applyAlignment="1">
      <alignment vertical="center"/>
    </xf>
    <xf numFmtId="175" fontId="5" fillId="39" borderId="11" xfId="72" applyNumberFormat="1" applyFont="1" applyFill="1" applyBorder="1" applyAlignment="1" applyProtection="1">
      <alignment vertical="center" wrapText="1"/>
      <protection locked="0"/>
    </xf>
    <xf numFmtId="10" fontId="0" fillId="0" borderId="0" xfId="0" applyNumberFormat="1" applyAlignment="1">
      <alignment/>
    </xf>
    <xf numFmtId="10" fontId="0" fillId="0" borderId="0" xfId="0" applyNumberFormat="1" applyAlignment="1">
      <alignment horizontal="center" vertical="center"/>
    </xf>
    <xf numFmtId="0" fontId="0" fillId="0" borderId="11" xfId="0" applyBorder="1" applyAlignment="1">
      <alignment horizontal="center" vertical="center" wrapText="1"/>
    </xf>
    <xf numFmtId="175" fontId="105" fillId="0" borderId="0" xfId="53" applyFont="1" applyAlignment="1">
      <alignment/>
    </xf>
    <xf numFmtId="175" fontId="105" fillId="0" borderId="0" xfId="0" applyNumberFormat="1" applyFont="1" applyAlignment="1">
      <alignment/>
    </xf>
    <xf numFmtId="14" fontId="117" fillId="0" borderId="11" xfId="66" applyNumberFormat="1" applyFont="1" applyFill="1" applyBorder="1" applyAlignment="1" applyProtection="1">
      <alignment vertical="center" wrapText="1"/>
      <protection locked="0"/>
    </xf>
    <xf numFmtId="0" fontId="0" fillId="0" borderId="11" xfId="0" applyFill="1" applyBorder="1" applyAlignment="1">
      <alignment vertical="center" wrapText="1"/>
    </xf>
    <xf numFmtId="10" fontId="0" fillId="0" borderId="11" xfId="71" applyNumberFormat="1" applyFont="1" applyFill="1" applyBorder="1" applyAlignment="1">
      <alignment horizontal="center" vertical="center"/>
    </xf>
    <xf numFmtId="0" fontId="0" fillId="0" borderId="11" xfId="0" applyFont="1" applyFill="1" applyBorder="1" applyAlignment="1">
      <alignment horizontal="center" vertical="center" wrapText="1"/>
    </xf>
    <xf numFmtId="17" fontId="0" fillId="0" borderId="11" xfId="0" applyNumberFormat="1" applyFill="1" applyBorder="1" applyAlignment="1">
      <alignment vertical="center" wrapText="1"/>
    </xf>
    <xf numFmtId="0" fontId="0" fillId="0" borderId="11" xfId="0" applyFont="1" applyFill="1" applyBorder="1" applyAlignment="1">
      <alignment vertical="center" wrapText="1"/>
    </xf>
    <xf numFmtId="10" fontId="0" fillId="0" borderId="11" xfId="71" applyNumberFormat="1" applyFont="1" applyBorder="1" applyAlignment="1">
      <alignment horizontal="center" vertical="center"/>
    </xf>
    <xf numFmtId="17" fontId="0" fillId="0" borderId="11" xfId="71" applyNumberFormat="1" applyFont="1" applyBorder="1" applyAlignment="1">
      <alignment vertical="center"/>
    </xf>
    <xf numFmtId="17" fontId="0" fillId="0" borderId="11" xfId="71" applyNumberFormat="1" applyFont="1" applyBorder="1" applyAlignment="1">
      <alignment vertical="center"/>
    </xf>
    <xf numFmtId="0" fontId="101" fillId="0" borderId="11" xfId="0" applyFont="1" applyBorder="1" applyAlignment="1" applyProtection="1">
      <alignment horizontal="justify" vertical="center" wrapText="1"/>
      <protection/>
    </xf>
    <xf numFmtId="0" fontId="101" fillId="0" borderId="11" xfId="0" applyFont="1" applyBorder="1" applyAlignment="1" applyProtection="1">
      <alignment vertical="center" wrapText="1"/>
      <protection/>
    </xf>
    <xf numFmtId="0" fontId="4" fillId="38" borderId="11" xfId="66" applyFont="1" applyFill="1" applyBorder="1" applyAlignment="1">
      <alignment horizontal="center" vertical="center" wrapText="1"/>
      <protection/>
    </xf>
    <xf numFmtId="0" fontId="5" fillId="39" borderId="11" xfId="66" applyFont="1" applyFill="1" applyBorder="1" applyAlignment="1">
      <alignment horizontal="center" vertical="center"/>
      <protection/>
    </xf>
    <xf numFmtId="0" fontId="4" fillId="38" borderId="11" xfId="66" applyFont="1" applyFill="1" applyBorder="1" applyAlignment="1">
      <alignment horizontal="left" vertical="center" wrapText="1"/>
      <protection/>
    </xf>
    <xf numFmtId="0" fontId="4" fillId="38" borderId="11" xfId="66" applyFont="1" applyFill="1" applyBorder="1" applyAlignment="1">
      <alignment horizontal="center" vertical="center"/>
      <protection/>
    </xf>
    <xf numFmtId="0" fontId="4" fillId="38" borderId="11" xfId="66" applyFont="1" applyFill="1" applyBorder="1" applyAlignment="1">
      <alignment horizontal="justify" vertical="center" wrapText="1"/>
      <protection/>
    </xf>
    <xf numFmtId="0" fontId="4" fillId="38" borderId="11" xfId="66" applyFont="1" applyFill="1" applyBorder="1" applyAlignment="1" applyProtection="1">
      <alignment horizontal="center" vertical="center" wrapText="1"/>
      <protection locked="0"/>
    </xf>
    <xf numFmtId="0" fontId="4" fillId="38" borderId="11" xfId="66" applyFont="1" applyFill="1" applyBorder="1" applyAlignment="1" applyProtection="1">
      <alignment horizontal="justify" vertical="center" wrapText="1"/>
      <protection locked="0"/>
    </xf>
    <xf numFmtId="0" fontId="0" fillId="39" borderId="11" xfId="0" applyFill="1" applyBorder="1" applyAlignment="1">
      <alignment horizontal="justify" vertical="center" wrapText="1"/>
    </xf>
    <xf numFmtId="3" fontId="114" fillId="39" borderId="11" xfId="72" applyNumberFormat="1" applyFont="1" applyFill="1" applyBorder="1" applyAlignment="1">
      <alignment horizontal="center" vertical="center"/>
    </xf>
    <xf numFmtId="17" fontId="60" fillId="39" borderId="11" xfId="0" applyNumberFormat="1" applyFont="1" applyFill="1" applyBorder="1" applyAlignment="1" applyProtection="1">
      <alignment horizontal="center" vertical="center" wrapText="1"/>
      <protection locked="0"/>
    </xf>
    <xf numFmtId="17" fontId="60" fillId="0" borderId="11" xfId="0" applyNumberFormat="1" applyFont="1" applyFill="1" applyBorder="1" applyAlignment="1" applyProtection="1">
      <alignment horizontal="center" vertical="center" wrapText="1"/>
      <protection locked="0"/>
    </xf>
    <xf numFmtId="17" fontId="0" fillId="0" borderId="11" xfId="0" applyNumberFormat="1" applyFont="1" applyFill="1" applyBorder="1" applyAlignment="1" applyProtection="1">
      <alignment horizontal="center" vertical="center" wrapText="1"/>
      <protection locked="0"/>
    </xf>
    <xf numFmtId="187" fontId="102" fillId="0" borderId="11" xfId="71" applyNumberFormat="1" applyFont="1" applyBorder="1" applyAlignment="1">
      <alignment horizontal="center" vertical="center" wrapText="1"/>
    </xf>
    <xf numFmtId="0" fontId="4" fillId="38" borderId="11" xfId="66" applyFont="1" applyFill="1" applyBorder="1" applyAlignment="1">
      <alignment horizontal="left" vertical="center" wrapText="1"/>
      <protection/>
    </xf>
    <xf numFmtId="0" fontId="4" fillId="38" borderId="11" xfId="66" applyFont="1" applyFill="1" applyBorder="1" applyAlignment="1" applyProtection="1">
      <alignment horizontal="justify" vertical="center" wrapText="1"/>
      <protection locked="0"/>
    </xf>
    <xf numFmtId="0" fontId="4" fillId="38" borderId="11" xfId="66" applyFont="1" applyFill="1" applyBorder="1" applyAlignment="1">
      <alignment horizontal="justify" vertical="center" wrapText="1"/>
      <protection/>
    </xf>
    <xf numFmtId="0" fontId="4" fillId="38" borderId="11" xfId="66" applyFont="1" applyFill="1" applyBorder="1" applyAlignment="1" applyProtection="1">
      <alignment horizontal="center" vertical="center" wrapText="1"/>
      <protection locked="0"/>
    </xf>
    <xf numFmtId="0" fontId="5" fillId="39" borderId="11" xfId="66" applyFont="1" applyFill="1" applyBorder="1" applyAlignment="1">
      <alignment horizontal="center" vertical="center"/>
      <protection/>
    </xf>
    <xf numFmtId="0" fontId="4" fillId="38" borderId="11" xfId="66" applyFont="1" applyFill="1" applyBorder="1" applyAlignment="1">
      <alignment horizontal="left" vertical="center" wrapText="1"/>
      <protection/>
    </xf>
    <xf numFmtId="0" fontId="4" fillId="38" borderId="11" xfId="66" applyFont="1" applyFill="1" applyBorder="1" applyAlignment="1">
      <alignment horizontal="center" vertical="center"/>
      <protection/>
    </xf>
    <xf numFmtId="0" fontId="4" fillId="38" borderId="11" xfId="66" applyFont="1" applyFill="1" applyBorder="1" applyAlignment="1">
      <alignment horizontal="center" vertical="center" wrapText="1"/>
      <protection/>
    </xf>
    <xf numFmtId="0" fontId="118" fillId="39" borderId="0" xfId="0" applyFont="1" applyFill="1" applyBorder="1" applyAlignment="1" applyProtection="1">
      <alignment/>
      <protection/>
    </xf>
    <xf numFmtId="0" fontId="118" fillId="0" borderId="0" xfId="0" applyFont="1" applyAlignment="1" applyProtection="1">
      <alignment/>
      <protection/>
    </xf>
    <xf numFmtId="0" fontId="118" fillId="0" borderId="0" xfId="0" applyFont="1" applyBorder="1" applyAlignment="1" applyProtection="1">
      <alignment/>
      <protection/>
    </xf>
    <xf numFmtId="0" fontId="119" fillId="0" borderId="0" xfId="0" applyFont="1" applyAlignment="1" applyProtection="1">
      <alignment/>
      <protection/>
    </xf>
    <xf numFmtId="0" fontId="23" fillId="2" borderId="11" xfId="0" applyFont="1" applyFill="1" applyBorder="1" applyAlignment="1" applyProtection="1">
      <alignment horizontal="center" vertical="center" wrapText="1"/>
      <protection/>
    </xf>
    <xf numFmtId="0" fontId="120" fillId="0" borderId="0" xfId="0" applyFont="1" applyAlignment="1" applyProtection="1">
      <alignment/>
      <protection/>
    </xf>
    <xf numFmtId="0" fontId="120" fillId="0" borderId="11" xfId="0" applyFont="1" applyBorder="1" applyAlignment="1" applyProtection="1">
      <alignment horizontal="center" vertical="center" wrapText="1"/>
      <protection locked="0"/>
    </xf>
    <xf numFmtId="0" fontId="120" fillId="0" borderId="11" xfId="0" applyFont="1" applyBorder="1" applyAlignment="1" applyProtection="1">
      <alignment horizontal="center" vertical="center" wrapText="1"/>
      <protection/>
    </xf>
    <xf numFmtId="187" fontId="120" fillId="39" borderId="11" xfId="0" applyNumberFormat="1" applyFont="1" applyFill="1" applyBorder="1" applyAlignment="1" applyProtection="1">
      <alignment horizontal="justify" vertical="center" wrapText="1"/>
      <protection/>
    </xf>
    <xf numFmtId="0" fontId="120" fillId="0" borderId="11" xfId="0" applyFont="1" applyBorder="1" applyAlignment="1" applyProtection="1">
      <alignment horizontal="right" vertical="center"/>
      <protection/>
    </xf>
    <xf numFmtId="9" fontId="120" fillId="0" borderId="11" xfId="0" applyNumberFormat="1" applyFont="1" applyBorder="1" applyAlignment="1" applyProtection="1">
      <alignment horizontal="center" vertical="center" wrapText="1"/>
      <protection/>
    </xf>
    <xf numFmtId="9" fontId="120" fillId="39" borderId="11" xfId="0" applyNumberFormat="1" applyFont="1" applyFill="1" applyBorder="1" applyAlignment="1" applyProtection="1">
      <alignment horizontal="center" vertical="center" wrapText="1"/>
      <protection/>
    </xf>
    <xf numFmtId="0" fontId="24" fillId="37" borderId="11" xfId="0" applyFont="1" applyFill="1" applyBorder="1" applyAlignment="1" applyProtection="1">
      <alignment horizontal="center" vertical="center" wrapText="1"/>
      <protection/>
    </xf>
    <xf numFmtId="187" fontId="120" fillId="39" borderId="11" xfId="0" applyNumberFormat="1" applyFont="1" applyFill="1" applyBorder="1" applyAlignment="1" applyProtection="1">
      <alignment horizontal="center" vertical="center" wrapText="1"/>
      <protection/>
    </xf>
    <xf numFmtId="187" fontId="120" fillId="0" borderId="11" xfId="0" applyNumberFormat="1" applyFont="1" applyBorder="1" applyAlignment="1" applyProtection="1">
      <alignment horizontal="center" vertical="center" wrapText="1"/>
      <protection/>
    </xf>
    <xf numFmtId="0" fontId="0" fillId="39" borderId="29" xfId="0" applyFill="1" applyBorder="1" applyAlignment="1" applyProtection="1">
      <alignment horizontal="center"/>
      <protection/>
    </xf>
    <xf numFmtId="0" fontId="0" fillId="39" borderId="30" xfId="0" applyFill="1" applyBorder="1" applyAlignment="1" applyProtection="1">
      <alignment horizontal="center"/>
      <protection/>
    </xf>
    <xf numFmtId="0" fontId="0" fillId="39" borderId="20" xfId="0" applyFill="1" applyBorder="1" applyAlignment="1" applyProtection="1">
      <alignment horizontal="center"/>
      <protection/>
    </xf>
    <xf numFmtId="0" fontId="0" fillId="39" borderId="21" xfId="0" applyFill="1" applyBorder="1" applyAlignment="1" applyProtection="1">
      <alignment horizontal="center"/>
      <protection/>
    </xf>
    <xf numFmtId="0" fontId="0" fillId="39" borderId="31" xfId="0" applyFill="1" applyBorder="1" applyAlignment="1" applyProtection="1">
      <alignment horizontal="center"/>
      <protection/>
    </xf>
    <xf numFmtId="0" fontId="0" fillId="39" borderId="32" xfId="0" applyFill="1" applyBorder="1" applyAlignment="1" applyProtection="1">
      <alignment horizontal="center"/>
      <protection/>
    </xf>
    <xf numFmtId="0" fontId="121" fillId="0" borderId="28" xfId="0" applyFont="1" applyFill="1" applyBorder="1" applyAlignment="1" applyProtection="1">
      <alignment horizontal="center" vertical="center" wrapText="1"/>
      <protection/>
    </xf>
    <xf numFmtId="0" fontId="121" fillId="0" borderId="33" xfId="0" applyFont="1" applyFill="1" applyBorder="1" applyAlignment="1" applyProtection="1">
      <alignment horizontal="center" vertical="center" wrapText="1"/>
      <protection/>
    </xf>
    <xf numFmtId="0" fontId="121" fillId="0" borderId="34" xfId="0" applyFont="1" applyFill="1" applyBorder="1" applyAlignment="1" applyProtection="1">
      <alignment horizontal="center" vertical="center" wrapText="1"/>
      <protection/>
    </xf>
    <xf numFmtId="0" fontId="121" fillId="0" borderId="28" xfId="0" applyFont="1" applyFill="1" applyBorder="1" applyAlignment="1" applyProtection="1">
      <alignment horizontal="center" vertical="center"/>
      <protection/>
    </xf>
    <xf numFmtId="0" fontId="121" fillId="0" borderId="33" xfId="0" applyFont="1" applyFill="1" applyBorder="1" applyAlignment="1" applyProtection="1">
      <alignment horizontal="center" vertical="center"/>
      <protection/>
    </xf>
    <xf numFmtId="0" fontId="121" fillId="0" borderId="34" xfId="0" applyFont="1" applyFill="1" applyBorder="1" applyAlignment="1" applyProtection="1">
      <alignment horizontal="center" vertical="center"/>
      <protection/>
    </xf>
    <xf numFmtId="0" fontId="121" fillId="39" borderId="28" xfId="0" applyFont="1" applyFill="1" applyBorder="1" applyAlignment="1" applyProtection="1">
      <alignment horizontal="center" vertical="center"/>
      <protection/>
    </xf>
    <xf numFmtId="0" fontId="121" fillId="39" borderId="33" xfId="0" applyFont="1" applyFill="1" applyBorder="1" applyAlignment="1" applyProtection="1">
      <alignment horizontal="center" vertical="center"/>
      <protection/>
    </xf>
    <xf numFmtId="0" fontId="121" fillId="39" borderId="34" xfId="0" applyFont="1" applyFill="1" applyBorder="1" applyAlignment="1" applyProtection="1">
      <alignment horizontal="center" vertical="center"/>
      <protection/>
    </xf>
    <xf numFmtId="0" fontId="8" fillId="0" borderId="11" xfId="62" applyFont="1" applyFill="1" applyBorder="1" applyAlignment="1" applyProtection="1">
      <alignment horizontal="justify" vertical="center" wrapText="1"/>
      <protection locked="0"/>
    </xf>
    <xf numFmtId="0" fontId="7" fillId="2" borderId="11" xfId="62" applyFont="1" applyFill="1" applyBorder="1" applyAlignment="1" applyProtection="1">
      <alignment horizontal="center" vertical="center" wrapText="1"/>
      <protection/>
    </xf>
    <xf numFmtId="0" fontId="103" fillId="39" borderId="11" xfId="71" applyNumberFormat="1" applyFont="1" applyFill="1" applyBorder="1" applyAlignment="1" applyProtection="1">
      <alignment horizontal="justify" vertical="center" wrapText="1"/>
      <protection/>
    </xf>
    <xf numFmtId="0" fontId="103" fillId="0" borderId="11" xfId="0" applyFont="1" applyBorder="1" applyAlignment="1" applyProtection="1">
      <alignment horizontal="center" vertical="center" wrapText="1"/>
      <protection/>
    </xf>
    <xf numFmtId="0" fontId="103" fillId="0" borderId="11" xfId="0" applyFont="1" applyFill="1" applyBorder="1" applyAlignment="1" applyProtection="1">
      <alignment horizontal="justify" vertical="center" wrapText="1"/>
      <protection/>
    </xf>
    <xf numFmtId="0" fontId="113" fillId="34" borderId="11" xfId="0" applyFont="1" applyFill="1" applyBorder="1" applyAlignment="1" applyProtection="1">
      <alignment horizontal="justify" vertical="center" wrapText="1"/>
      <protection/>
    </xf>
    <xf numFmtId="0" fontId="7" fillId="2" borderId="11" xfId="0" applyFont="1" applyFill="1" applyBorder="1" applyAlignment="1" applyProtection="1">
      <alignment horizontal="center" vertical="center" wrapText="1"/>
      <protection/>
    </xf>
    <xf numFmtId="0" fontId="7" fillId="2" borderId="35" xfId="62" applyFont="1" applyFill="1" applyBorder="1" applyAlignment="1" applyProtection="1">
      <alignment horizontal="center" vertical="center" wrapText="1"/>
      <protection/>
    </xf>
    <xf numFmtId="0" fontId="7" fillId="2" borderId="36" xfId="62" applyFont="1" applyFill="1" applyBorder="1" applyAlignment="1" applyProtection="1">
      <alignment horizontal="center" vertical="center" wrapText="1"/>
      <protection/>
    </xf>
    <xf numFmtId="0" fontId="7" fillId="2" borderId="37" xfId="62" applyFont="1" applyFill="1" applyBorder="1" applyAlignment="1" applyProtection="1">
      <alignment horizontal="center" vertical="center" wrapText="1"/>
      <protection/>
    </xf>
    <xf numFmtId="0" fontId="103" fillId="0" borderId="11" xfId="0" applyFont="1" applyBorder="1" applyAlignment="1" applyProtection="1">
      <alignment horizontal="justify" vertical="center" wrapText="1"/>
      <protection/>
    </xf>
    <xf numFmtId="0" fontId="7" fillId="2" borderId="27" xfId="62" applyFont="1" applyFill="1" applyBorder="1" applyAlignment="1" applyProtection="1">
      <alignment horizontal="center" vertical="center" wrapText="1"/>
      <protection/>
    </xf>
    <xf numFmtId="0" fontId="7" fillId="2" borderId="38" xfId="62" applyFont="1" applyFill="1" applyBorder="1" applyAlignment="1" applyProtection="1">
      <alignment horizontal="center" vertical="center" wrapText="1"/>
      <protection/>
    </xf>
    <xf numFmtId="0" fontId="103" fillId="0" borderId="27" xfId="0" applyFont="1" applyFill="1" applyBorder="1" applyAlignment="1" applyProtection="1">
      <alignment horizontal="justify" vertical="center" wrapText="1"/>
      <protection/>
    </xf>
    <xf numFmtId="0" fontId="103" fillId="0" borderId="39" xfId="0" applyFont="1" applyFill="1" applyBorder="1" applyAlignment="1" applyProtection="1">
      <alignment horizontal="justify" vertical="center" wrapText="1"/>
      <protection/>
    </xf>
    <xf numFmtId="0" fontId="103" fillId="0" borderId="38" xfId="0" applyFont="1" applyFill="1" applyBorder="1" applyAlignment="1" applyProtection="1">
      <alignment horizontal="justify" vertical="center" wrapText="1"/>
      <protection/>
    </xf>
    <xf numFmtId="0" fontId="7" fillId="41" borderId="12" xfId="0" applyFont="1" applyFill="1" applyBorder="1" applyAlignment="1" applyProtection="1">
      <alignment horizontal="center" vertical="center"/>
      <protection/>
    </xf>
    <xf numFmtId="0" fontId="7" fillId="41" borderId="40" xfId="0" applyFont="1" applyFill="1" applyBorder="1" applyAlignment="1" applyProtection="1">
      <alignment horizontal="center" vertical="center"/>
      <protection/>
    </xf>
    <xf numFmtId="0" fontId="7" fillId="41" borderId="41" xfId="0" applyFont="1" applyFill="1" applyBorder="1" applyAlignment="1" applyProtection="1">
      <alignment horizontal="center" vertical="center"/>
      <protection/>
    </xf>
    <xf numFmtId="0" fontId="113" fillId="0" borderId="28" xfId="0" applyFont="1" applyBorder="1" applyAlignment="1" applyProtection="1">
      <alignment horizontal="center" vertical="center" wrapText="1"/>
      <protection/>
    </xf>
    <xf numFmtId="0" fontId="113" fillId="0" borderId="33" xfId="0" applyFont="1" applyBorder="1" applyAlignment="1" applyProtection="1">
      <alignment horizontal="center" vertical="center" wrapText="1"/>
      <protection/>
    </xf>
    <xf numFmtId="0" fontId="113" fillId="0" borderId="34" xfId="0" applyFont="1" applyBorder="1" applyAlignment="1" applyProtection="1">
      <alignment horizontal="center" vertical="center" wrapText="1"/>
      <protection/>
    </xf>
    <xf numFmtId="0" fontId="119" fillId="0" borderId="11" xfId="0" applyFont="1" applyFill="1" applyBorder="1" applyAlignment="1" applyProtection="1">
      <alignment horizontal="center" vertical="center" wrapText="1"/>
      <protection/>
    </xf>
    <xf numFmtId="0" fontId="119" fillId="39" borderId="11" xfId="0" applyFont="1" applyFill="1" applyBorder="1" applyAlignment="1" applyProtection="1">
      <alignment horizontal="center" vertical="center"/>
      <protection/>
    </xf>
    <xf numFmtId="0" fontId="119" fillId="0" borderId="28" xfId="0" applyFont="1" applyBorder="1" applyAlignment="1" applyProtection="1">
      <alignment horizontal="center" vertical="center" wrapText="1"/>
      <protection/>
    </xf>
    <xf numFmtId="0" fontId="119" fillId="0" borderId="34" xfId="0" applyFont="1" applyBorder="1" applyAlignment="1" applyProtection="1">
      <alignment horizontal="center" vertical="center" wrapText="1"/>
      <protection/>
    </xf>
    <xf numFmtId="0" fontId="119" fillId="0" borderId="33" xfId="0" applyFont="1" applyBorder="1" applyAlignment="1" applyProtection="1">
      <alignment horizontal="center" vertical="center" wrapText="1"/>
      <protection/>
    </xf>
    <xf numFmtId="0" fontId="23" fillId="41" borderId="11" xfId="0" applyFont="1" applyFill="1" applyBorder="1" applyAlignment="1" applyProtection="1">
      <alignment horizontal="center" vertical="center" wrapText="1"/>
      <protection/>
    </xf>
    <xf numFmtId="0" fontId="23" fillId="2" borderId="27" xfId="0" applyFont="1" applyFill="1" applyBorder="1" applyAlignment="1" applyProtection="1">
      <alignment horizontal="center" vertical="center" wrapText="1"/>
      <protection/>
    </xf>
    <xf numFmtId="0" fontId="23" fillId="2" borderId="38" xfId="0" applyFont="1" applyFill="1" applyBorder="1" applyAlignment="1" applyProtection="1">
      <alignment horizontal="center" vertical="center" wrapText="1"/>
      <protection/>
    </xf>
    <xf numFmtId="0" fontId="118" fillId="0" borderId="11" xfId="0" applyFont="1" applyFill="1" applyBorder="1" applyAlignment="1" applyProtection="1">
      <alignment horizontal="center"/>
      <protection/>
    </xf>
    <xf numFmtId="0" fontId="5" fillId="39" borderId="11" xfId="66" applyFont="1" applyFill="1" applyBorder="1" applyAlignment="1" applyProtection="1">
      <alignment horizontal="center" vertical="center" wrapText="1"/>
      <protection locked="0"/>
    </xf>
    <xf numFmtId="0" fontId="4" fillId="38" borderId="11" xfId="66" applyFont="1" applyFill="1" applyBorder="1" applyAlignment="1" applyProtection="1">
      <alignment horizontal="justify" vertical="center" wrapText="1"/>
      <protection locked="0"/>
    </xf>
    <xf numFmtId="0" fontId="5" fillId="39" borderId="11" xfId="66" applyFont="1" applyFill="1" applyBorder="1" applyAlignment="1" applyProtection="1">
      <alignment horizontal="center" vertical="center"/>
      <protection locked="0"/>
    </xf>
    <xf numFmtId="0" fontId="4" fillId="38" borderId="11" xfId="66" applyFont="1" applyFill="1" applyBorder="1" applyAlignment="1" applyProtection="1">
      <alignment horizontal="left" vertical="center" wrapText="1"/>
      <protection locked="0"/>
    </xf>
    <xf numFmtId="0" fontId="4" fillId="38" borderId="11" xfId="66" applyFont="1" applyFill="1" applyBorder="1" applyAlignment="1">
      <alignment horizontal="justify" vertical="center" wrapText="1"/>
      <protection/>
    </xf>
    <xf numFmtId="0" fontId="4" fillId="38" borderId="11" xfId="66" applyFont="1" applyFill="1" applyBorder="1" applyAlignment="1" applyProtection="1">
      <alignment horizontal="center" vertical="center" wrapText="1"/>
      <protection locked="0"/>
    </xf>
    <xf numFmtId="0" fontId="4" fillId="33" borderId="11" xfId="66" applyFont="1" applyFill="1" applyBorder="1" applyAlignment="1" applyProtection="1">
      <alignment horizontal="center" vertical="center" wrapText="1"/>
      <protection locked="0"/>
    </xf>
    <xf numFmtId="0" fontId="4" fillId="38" borderId="11" xfId="66" applyFont="1" applyFill="1" applyBorder="1" applyAlignment="1">
      <alignment horizontal="justify" vertical="center"/>
      <protection/>
    </xf>
    <xf numFmtId="0" fontId="101" fillId="8" borderId="11" xfId="66" applyFont="1" applyFill="1" applyBorder="1" applyAlignment="1">
      <alignment horizontal="center" vertical="center"/>
      <protection/>
    </xf>
    <xf numFmtId="0" fontId="101" fillId="0" borderId="11" xfId="66" applyFont="1" applyFill="1" applyBorder="1" applyAlignment="1">
      <alignment horizontal="center" vertical="center"/>
      <protection/>
    </xf>
    <xf numFmtId="0" fontId="102" fillId="39" borderId="11" xfId="0" applyFont="1" applyFill="1" applyBorder="1" applyAlignment="1">
      <alignment horizontal="left" vertical="center" wrapText="1"/>
    </xf>
    <xf numFmtId="0" fontId="102" fillId="39" borderId="11" xfId="0" applyFont="1" applyFill="1" applyBorder="1" applyAlignment="1">
      <alignment horizontal="left" vertical="center"/>
    </xf>
    <xf numFmtId="14" fontId="5" fillId="33" borderId="11" xfId="66" applyNumberFormat="1" applyFont="1" applyFill="1" applyBorder="1" applyAlignment="1">
      <alignment horizontal="center" vertical="center" wrapText="1"/>
      <protection/>
    </xf>
    <xf numFmtId="0" fontId="5" fillId="39" borderId="11" xfId="66" applyFont="1" applyFill="1" applyBorder="1" applyAlignment="1">
      <alignment horizontal="center" vertical="center" wrapText="1"/>
      <protection/>
    </xf>
    <xf numFmtId="187" fontId="5" fillId="0" borderId="11" xfId="72" applyNumberFormat="1" applyFont="1" applyFill="1" applyBorder="1" applyAlignment="1">
      <alignment horizontal="center" vertical="center" wrapText="1"/>
    </xf>
    <xf numFmtId="0" fontId="5" fillId="39" borderId="11" xfId="66" applyFont="1" applyFill="1" applyBorder="1" applyAlignment="1">
      <alignment horizontal="center" vertical="center"/>
      <protection/>
    </xf>
    <xf numFmtId="9" fontId="4" fillId="33" borderId="11" xfId="72" applyFont="1" applyFill="1" applyBorder="1" applyAlignment="1">
      <alignment horizontal="center" vertical="center"/>
    </xf>
    <xf numFmtId="0" fontId="4" fillId="8" borderId="11" xfId="66" applyFont="1" applyFill="1" applyBorder="1" applyAlignment="1">
      <alignment horizontal="center" vertical="center"/>
      <protection/>
    </xf>
    <xf numFmtId="0" fontId="117" fillId="33" borderId="11" xfId="66" applyFont="1" applyFill="1" applyBorder="1" applyAlignment="1" applyProtection="1">
      <alignment horizontal="center" vertical="center" wrapText="1"/>
      <protection locked="0"/>
    </xf>
    <xf numFmtId="0" fontId="5" fillId="0" borderId="11" xfId="66" applyFont="1" applyFill="1" applyBorder="1" applyAlignment="1">
      <alignment horizontal="justify" vertical="center" wrapText="1"/>
      <protection/>
    </xf>
    <xf numFmtId="0" fontId="5" fillId="0" borderId="11" xfId="66" applyFont="1" applyFill="1" applyBorder="1" applyAlignment="1">
      <alignment horizontal="center" vertical="center" wrapText="1"/>
      <protection/>
    </xf>
    <xf numFmtId="0" fontId="15" fillId="33" borderId="11" xfId="66" applyFont="1" applyFill="1" applyBorder="1" applyAlignment="1">
      <alignment horizontal="center" vertical="center"/>
      <protection/>
    </xf>
    <xf numFmtId="0" fontId="4" fillId="38" borderId="11" xfId="66" applyFont="1" applyFill="1" applyBorder="1" applyAlignment="1">
      <alignment horizontal="left" vertical="center" wrapText="1"/>
      <protection/>
    </xf>
    <xf numFmtId="0" fontId="4" fillId="38" borderId="11" xfId="66" applyFont="1" applyFill="1" applyBorder="1" applyAlignment="1">
      <alignment horizontal="center" vertical="center"/>
      <protection/>
    </xf>
    <xf numFmtId="9" fontId="4" fillId="38" borderId="11" xfId="72" applyFont="1" applyFill="1" applyBorder="1" applyAlignment="1">
      <alignment horizontal="center" vertical="center"/>
    </xf>
    <xf numFmtId="49" fontId="5" fillId="33" borderId="11" xfId="66" applyNumberFormat="1" applyFont="1" applyFill="1" applyBorder="1" applyAlignment="1">
      <alignment horizontal="center" vertical="center"/>
      <protection/>
    </xf>
    <xf numFmtId="0" fontId="5" fillId="0" borderId="11" xfId="66" applyFont="1" applyBorder="1" applyAlignment="1">
      <alignment horizontal="center" vertical="center" wrapText="1"/>
      <protection/>
    </xf>
    <xf numFmtId="1" fontId="5" fillId="39" borderId="11" xfId="56" applyNumberFormat="1" applyFont="1" applyFill="1" applyBorder="1" applyAlignment="1">
      <alignment horizontal="center" vertical="center" wrapText="1"/>
    </xf>
    <xf numFmtId="9" fontId="5" fillId="33" borderId="11" xfId="72" applyFont="1" applyFill="1" applyBorder="1" applyAlignment="1">
      <alignment horizontal="center" vertical="center"/>
    </xf>
    <xf numFmtId="0" fontId="5" fillId="39" borderId="11" xfId="72" applyNumberFormat="1" applyFont="1" applyFill="1" applyBorder="1" applyAlignment="1">
      <alignment horizontal="center" vertical="center" wrapText="1"/>
    </xf>
    <xf numFmtId="0" fontId="5" fillId="0" borderId="11" xfId="66" applyFont="1" applyFill="1" applyBorder="1" applyAlignment="1">
      <alignment horizontal="left" vertical="center" wrapText="1"/>
      <protection/>
    </xf>
    <xf numFmtId="0" fontId="5" fillId="0" borderId="11" xfId="66" applyFont="1" applyFill="1" applyBorder="1" applyAlignment="1">
      <alignment horizontal="center" vertical="center"/>
      <protection/>
    </xf>
    <xf numFmtId="0" fontId="7" fillId="33" borderId="11" xfId="66" applyFont="1" applyFill="1" applyBorder="1" applyAlignment="1" applyProtection="1">
      <alignment horizontal="center" vertical="center"/>
      <protection/>
    </xf>
    <xf numFmtId="0" fontId="4" fillId="38" borderId="11" xfId="66" applyFont="1" applyFill="1" applyBorder="1" applyAlignment="1">
      <alignment horizontal="center" vertical="center" wrapText="1"/>
      <protection/>
    </xf>
    <xf numFmtId="0" fontId="107" fillId="0" borderId="11" xfId="0" applyFont="1" applyFill="1" applyBorder="1" applyAlignment="1" applyProtection="1">
      <alignment horizontal="center" vertical="center" wrapText="1"/>
      <protection locked="0"/>
    </xf>
    <xf numFmtId="0" fontId="107" fillId="0" borderId="11" xfId="0" applyFont="1" applyBorder="1" applyAlignment="1" applyProtection="1">
      <alignment horizontal="center" vertical="center" wrapText="1"/>
      <protection locked="0"/>
    </xf>
    <xf numFmtId="0" fontId="105" fillId="0" borderId="11" xfId="0" applyFont="1" applyBorder="1" applyAlignment="1" applyProtection="1">
      <alignment horizontal="center"/>
      <protection locked="0"/>
    </xf>
    <xf numFmtId="0" fontId="107" fillId="39" borderId="11" xfId="0" applyFont="1" applyFill="1" applyBorder="1" applyAlignment="1" applyProtection="1">
      <alignment horizontal="center" vertical="center" wrapText="1"/>
      <protection locked="0"/>
    </xf>
    <xf numFmtId="0" fontId="105" fillId="0" borderId="42" xfId="0" applyFont="1" applyBorder="1" applyAlignment="1" applyProtection="1">
      <alignment horizontal="center"/>
      <protection locked="0"/>
    </xf>
    <xf numFmtId="0" fontId="105" fillId="0" borderId="19" xfId="0" applyFont="1" applyBorder="1" applyAlignment="1" applyProtection="1">
      <alignment horizontal="center"/>
      <protection locked="0"/>
    </xf>
    <xf numFmtId="0" fontId="105" fillId="0" borderId="43" xfId="0" applyFont="1" applyBorder="1" applyAlignment="1" applyProtection="1">
      <alignment horizontal="center"/>
      <protection locked="0"/>
    </xf>
    <xf numFmtId="0" fontId="104" fillId="0" borderId="28" xfId="0" applyFont="1" applyFill="1" applyBorder="1" applyAlignment="1" applyProtection="1">
      <alignment horizontal="center" vertical="center" wrapText="1"/>
      <protection locked="0"/>
    </xf>
    <xf numFmtId="0" fontId="104" fillId="0" borderId="33" xfId="0" applyFont="1" applyFill="1" applyBorder="1" applyAlignment="1" applyProtection="1">
      <alignment horizontal="center" vertical="center" wrapText="1"/>
      <protection locked="0"/>
    </xf>
    <xf numFmtId="0" fontId="104" fillId="0" borderId="34" xfId="0" applyFont="1" applyFill="1" applyBorder="1" applyAlignment="1" applyProtection="1">
      <alignment horizontal="center" vertical="center" wrapText="1"/>
      <protection locked="0"/>
    </xf>
    <xf numFmtId="0" fontId="104" fillId="0" borderId="28" xfId="0" applyFont="1" applyBorder="1" applyAlignment="1" applyProtection="1">
      <alignment horizontal="center" vertical="center" wrapText="1"/>
      <protection locked="0"/>
    </xf>
    <xf numFmtId="0" fontId="104" fillId="0" borderId="33" xfId="0" applyFont="1" applyBorder="1" applyAlignment="1" applyProtection="1">
      <alignment horizontal="center" vertical="center" wrapText="1"/>
      <protection locked="0"/>
    </xf>
    <xf numFmtId="0" fontId="104" fillId="0" borderId="34" xfId="0" applyFont="1" applyBorder="1" applyAlignment="1" applyProtection="1">
      <alignment horizontal="center" vertical="center" wrapText="1"/>
      <protection locked="0"/>
    </xf>
    <xf numFmtId="0" fontId="98" fillId="39" borderId="28" xfId="0" applyFont="1" applyFill="1" applyBorder="1" applyAlignment="1">
      <alignment horizontal="center"/>
    </xf>
    <xf numFmtId="0" fontId="98" fillId="39" borderId="33" xfId="0" applyFont="1" applyFill="1" applyBorder="1" applyAlignment="1">
      <alignment horizontal="center"/>
    </xf>
    <xf numFmtId="0" fontId="98" fillId="39" borderId="34" xfId="0" applyFont="1" applyFill="1" applyBorder="1" applyAlignment="1">
      <alignment horizontal="center"/>
    </xf>
    <xf numFmtId="0" fontId="83" fillId="42" borderId="44" xfId="0" applyFont="1" applyFill="1" applyBorder="1" applyAlignment="1">
      <alignment horizontal="center"/>
    </xf>
    <xf numFmtId="0" fontId="83" fillId="42" borderId="0" xfId="0" applyFont="1" applyFill="1" applyBorder="1" applyAlignment="1">
      <alignment horizontal="center"/>
    </xf>
    <xf numFmtId="0" fontId="0" fillId="0" borderId="11" xfId="0" applyBorder="1" applyAlignment="1">
      <alignment horizontal="center" vertical="center" wrapText="1"/>
    </xf>
    <xf numFmtId="0" fontId="101" fillId="0" borderId="28" xfId="0" applyFont="1" applyBorder="1" applyAlignment="1" applyProtection="1">
      <alignment horizontal="center" vertical="center" wrapText="1"/>
      <protection/>
    </xf>
    <xf numFmtId="0" fontId="101" fillId="0" borderId="33" xfId="0" applyFont="1" applyBorder="1" applyAlignment="1" applyProtection="1">
      <alignment horizontal="center" vertical="center" wrapText="1"/>
      <protection/>
    </xf>
    <xf numFmtId="0" fontId="101" fillId="0" borderId="34" xfId="0" applyFont="1" applyBorder="1" applyAlignment="1" applyProtection="1">
      <alignment horizontal="center" vertical="center" wrapText="1"/>
      <protection/>
    </xf>
    <xf numFmtId="0" fontId="0" fillId="0" borderId="11" xfId="0" applyBorder="1" applyAlignment="1">
      <alignment horizontal="center" vertical="center"/>
    </xf>
    <xf numFmtId="9" fontId="0" fillId="0" borderId="11" xfId="71" applyFont="1" applyBorder="1" applyAlignment="1">
      <alignment horizontal="center" vertical="center"/>
    </xf>
    <xf numFmtId="0" fontId="101" fillId="0" borderId="28" xfId="0" applyFont="1" applyBorder="1" applyAlignment="1" applyProtection="1">
      <alignment horizontal="justify" vertical="center" wrapText="1"/>
      <protection/>
    </xf>
    <xf numFmtId="0" fontId="101" fillId="0" borderId="33" xfId="0" applyFont="1" applyBorder="1" applyAlignment="1" applyProtection="1">
      <alignment horizontal="justify" vertical="center" wrapText="1"/>
      <protection/>
    </xf>
    <xf numFmtId="0" fontId="101" fillId="0" borderId="34" xfId="0" applyFont="1" applyBorder="1" applyAlignment="1" applyProtection="1">
      <alignment horizontal="justify" vertical="center" wrapText="1"/>
      <protection/>
    </xf>
    <xf numFmtId="0" fontId="122" fillId="43" borderId="12" xfId="0" applyFont="1" applyFill="1" applyBorder="1" applyAlignment="1">
      <alignment horizontal="center"/>
    </xf>
    <xf numFmtId="0" fontId="122" fillId="43" borderId="40" xfId="0" applyFont="1" applyFill="1" applyBorder="1" applyAlignment="1">
      <alignment horizontal="center"/>
    </xf>
    <xf numFmtId="0" fontId="122" fillId="43" borderId="41" xfId="0" applyFont="1" applyFill="1" applyBorder="1" applyAlignment="1">
      <alignment horizontal="center"/>
    </xf>
    <xf numFmtId="0" fontId="98" fillId="14" borderId="12" xfId="0" applyFont="1" applyFill="1" applyBorder="1" applyAlignment="1">
      <alignment horizontal="center" vertical="center" wrapText="1"/>
    </xf>
    <xf numFmtId="0" fontId="98" fillId="14" borderId="41" xfId="0" applyFont="1" applyFill="1" applyBorder="1" applyAlignment="1">
      <alignment horizontal="center" vertical="center" wrapText="1"/>
    </xf>
    <xf numFmtId="9" fontId="98" fillId="14" borderId="12" xfId="71" applyFont="1" applyFill="1" applyBorder="1" applyAlignment="1">
      <alignment horizontal="center" vertical="center" wrapText="1"/>
    </xf>
    <xf numFmtId="9" fontId="98" fillId="14" borderId="41" xfId="71" applyFont="1" applyFill="1" applyBorder="1" applyAlignment="1">
      <alignment horizontal="center" vertical="center" wrapText="1"/>
    </xf>
    <xf numFmtId="0" fontId="5" fillId="0" borderId="11" xfId="66" applyFont="1" applyFill="1" applyBorder="1" applyAlignment="1" applyProtection="1">
      <alignment horizontal="center" vertical="center" wrapText="1"/>
      <protection locked="0"/>
    </xf>
    <xf numFmtId="0" fontId="4" fillId="0" borderId="11" xfId="66" applyFont="1" applyFill="1" applyBorder="1" applyAlignment="1" applyProtection="1">
      <alignment horizontal="center" vertical="center" wrapText="1"/>
      <protection locked="0"/>
    </xf>
    <xf numFmtId="0" fontId="102" fillId="39" borderId="12" xfId="0" applyFont="1" applyFill="1" applyBorder="1" applyAlignment="1">
      <alignment vertical="center" wrapText="1"/>
    </xf>
    <xf numFmtId="0" fontId="102" fillId="39" borderId="40" xfId="0" applyFont="1" applyFill="1" applyBorder="1" applyAlignment="1">
      <alignment vertical="center" wrapText="1"/>
    </xf>
    <xf numFmtId="0" fontId="102" fillId="39" borderId="41" xfId="0" applyFont="1" applyFill="1" applyBorder="1" applyAlignment="1">
      <alignment vertical="center" wrapText="1"/>
    </xf>
    <xf numFmtId="9" fontId="5" fillId="0" borderId="11" xfId="72" applyFont="1" applyFill="1" applyBorder="1" applyAlignment="1">
      <alignment horizontal="center" vertical="center" wrapText="1"/>
    </xf>
    <xf numFmtId="187" fontId="5" fillId="39" borderId="11" xfId="72" applyNumberFormat="1" applyFont="1" applyFill="1" applyBorder="1" applyAlignment="1">
      <alignment horizontal="center" vertical="center" wrapText="1"/>
    </xf>
    <xf numFmtId="0" fontId="5" fillId="33" borderId="12" xfId="66" applyFont="1" applyFill="1" applyBorder="1" applyAlignment="1">
      <alignment horizontal="justify" vertical="center" wrapText="1"/>
      <protection/>
    </xf>
    <xf numFmtId="0" fontId="5" fillId="33" borderId="40" xfId="66" applyFont="1" applyFill="1" applyBorder="1" applyAlignment="1">
      <alignment horizontal="justify" vertical="center" wrapText="1"/>
      <protection/>
    </xf>
    <xf numFmtId="0" fontId="5" fillId="33" borderId="41" xfId="66" applyFont="1" applyFill="1" applyBorder="1" applyAlignment="1">
      <alignment horizontal="justify" vertical="center" wrapText="1"/>
      <protection/>
    </xf>
    <xf numFmtId="0" fontId="5" fillId="0" borderId="11" xfId="66" applyFont="1" applyBorder="1" applyAlignment="1">
      <alignment horizontal="left" vertical="center" wrapText="1"/>
      <protection/>
    </xf>
    <xf numFmtId="0" fontId="5" fillId="0" borderId="12" xfId="66" applyFont="1" applyFill="1" applyBorder="1" applyAlignment="1">
      <alignment horizontal="center" vertical="center" wrapText="1"/>
      <protection/>
    </xf>
    <xf numFmtId="0" fontId="5" fillId="0" borderId="40" xfId="66" applyFont="1" applyFill="1" applyBorder="1" applyAlignment="1">
      <alignment horizontal="center" vertical="center" wrapText="1"/>
      <protection/>
    </xf>
    <xf numFmtId="0" fontId="5" fillId="0" borderId="41" xfId="66" applyFont="1" applyFill="1" applyBorder="1" applyAlignment="1">
      <alignment horizontal="center" vertical="center" wrapText="1"/>
      <protection/>
    </xf>
    <xf numFmtId="0" fontId="122" fillId="43" borderId="12" xfId="0" applyFont="1" applyFill="1" applyBorder="1" applyAlignment="1">
      <alignment horizontal="center" vertical="center"/>
    </xf>
    <xf numFmtId="0" fontId="122" fillId="43" borderId="40" xfId="0" applyFont="1" applyFill="1" applyBorder="1" applyAlignment="1">
      <alignment horizontal="center" vertical="center"/>
    </xf>
    <xf numFmtId="0" fontId="122" fillId="43" borderId="41" xfId="0" applyFont="1" applyFill="1" applyBorder="1" applyAlignment="1">
      <alignment horizontal="center" vertical="center"/>
    </xf>
    <xf numFmtId="0" fontId="98" fillId="39" borderId="28" xfId="0" applyFont="1" applyFill="1" applyBorder="1" applyAlignment="1">
      <alignment horizontal="center" vertical="center"/>
    </xf>
    <xf numFmtId="0" fontId="98" fillId="39" borderId="33" xfId="0" applyFont="1" applyFill="1" applyBorder="1" applyAlignment="1">
      <alignment horizontal="center" vertical="center"/>
    </xf>
    <xf numFmtId="0" fontId="98" fillId="39" borderId="34" xfId="0" applyFont="1" applyFill="1" applyBorder="1" applyAlignment="1">
      <alignment horizontal="center" vertical="center"/>
    </xf>
    <xf numFmtId="0" fontId="5" fillId="33" borderId="12" xfId="66" applyFont="1" applyFill="1" applyBorder="1" applyAlignment="1">
      <alignment horizontal="center" vertical="center" wrapText="1"/>
      <protection/>
    </xf>
    <xf numFmtId="0" fontId="5" fillId="33" borderId="40" xfId="66" applyFont="1" applyFill="1" applyBorder="1" applyAlignment="1">
      <alignment horizontal="center" vertical="center" wrapText="1"/>
      <protection/>
    </xf>
    <xf numFmtId="0" fontId="5" fillId="33" borderId="41" xfId="66" applyFont="1" applyFill="1" applyBorder="1" applyAlignment="1">
      <alignment horizontal="center" vertical="center" wrapText="1"/>
      <protection/>
    </xf>
    <xf numFmtId="9" fontId="5" fillId="33" borderId="11" xfId="72" applyFont="1" applyFill="1" applyBorder="1" applyAlignment="1">
      <alignment horizontal="center" vertical="center" wrapText="1"/>
    </xf>
    <xf numFmtId="0" fontId="117" fillId="0" borderId="11" xfId="66" applyFont="1" applyFill="1" applyBorder="1" applyAlignment="1" applyProtection="1">
      <alignment horizontal="center" vertical="center" wrapText="1"/>
      <protection locked="0"/>
    </xf>
    <xf numFmtId="0" fontId="123" fillId="0" borderId="11" xfId="66" applyFont="1" applyFill="1" applyBorder="1" applyAlignment="1" applyProtection="1">
      <alignment horizontal="center" vertical="center" wrapText="1"/>
      <protection locked="0"/>
    </xf>
    <xf numFmtId="0" fontId="101" fillId="39" borderId="11" xfId="0"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10" fontId="0" fillId="0" borderId="27" xfId="71" applyNumberFormat="1" applyFont="1" applyFill="1" applyBorder="1" applyAlignment="1">
      <alignment horizontal="center" vertical="center"/>
    </xf>
    <xf numFmtId="10" fontId="0" fillId="0" borderId="39" xfId="71" applyNumberFormat="1" applyFont="1" applyFill="1" applyBorder="1" applyAlignment="1">
      <alignment horizontal="center" vertical="center"/>
    </xf>
    <xf numFmtId="10" fontId="0" fillId="0" borderId="38" xfId="71" applyNumberFormat="1" applyFont="1" applyFill="1" applyBorder="1" applyAlignment="1">
      <alignment horizontal="center" vertical="center"/>
    </xf>
    <xf numFmtId="10" fontId="0" fillId="39" borderId="11" xfId="71" applyNumberFormat="1" applyFont="1" applyFill="1" applyBorder="1" applyAlignment="1">
      <alignment horizontal="center" vertical="center" wrapText="1"/>
    </xf>
    <xf numFmtId="0" fontId="0" fillId="0" borderId="11" xfId="0" applyFont="1" applyBorder="1" applyAlignment="1">
      <alignment horizontal="center" vertical="center"/>
    </xf>
    <xf numFmtId="0" fontId="124" fillId="0" borderId="0" xfId="0" applyFont="1" applyAlignment="1">
      <alignment horizontal="justify" vertical="center" wrapText="1"/>
    </xf>
    <xf numFmtId="10" fontId="0" fillId="0" borderId="11" xfId="71" applyNumberFormat="1" applyFont="1" applyFill="1" applyBorder="1" applyAlignment="1">
      <alignment horizontal="center" vertical="center" wrapText="1"/>
    </xf>
    <xf numFmtId="0" fontId="3" fillId="34" borderId="11" xfId="65" applyFont="1" applyFill="1" applyBorder="1" applyAlignment="1">
      <alignment horizontal="center" vertical="center"/>
      <protection/>
    </xf>
    <xf numFmtId="0" fontId="3" fillId="0" borderId="31" xfId="68" applyFont="1" applyFill="1" applyBorder="1" applyAlignment="1">
      <alignment horizontal="center" vertical="center" wrapText="1"/>
      <protection/>
    </xf>
    <xf numFmtId="0" fontId="3" fillId="0" borderId="45" xfId="68" applyFont="1" applyFill="1" applyBorder="1" applyAlignment="1">
      <alignment horizontal="center" vertical="center" wrapText="1"/>
      <protection/>
    </xf>
    <xf numFmtId="0" fontId="3" fillId="0" borderId="32" xfId="68" applyFont="1" applyFill="1" applyBorder="1" applyAlignment="1">
      <alignment horizontal="center" vertical="center" wrapText="1"/>
      <protection/>
    </xf>
    <xf numFmtId="49" fontId="10" fillId="35" borderId="42" xfId="68" applyNumberFormat="1" applyFont="1" applyFill="1" applyBorder="1" applyAlignment="1">
      <alignment horizontal="center" vertical="center" wrapText="1"/>
      <protection/>
    </xf>
    <xf numFmtId="49" fontId="10" fillId="35" borderId="46" xfId="68" applyNumberFormat="1" applyFont="1" applyFill="1" applyBorder="1" applyAlignment="1">
      <alignment horizontal="center" vertical="center" wrapText="1"/>
      <protection/>
    </xf>
    <xf numFmtId="0" fontId="3" fillId="0" borderId="29" xfId="68" applyFont="1" applyBorder="1" applyAlignment="1">
      <alignment horizontal="center" vertical="center" wrapText="1"/>
      <protection/>
    </xf>
    <xf numFmtId="0" fontId="3" fillId="0" borderId="47" xfId="68" applyFont="1" applyBorder="1" applyAlignment="1">
      <alignment horizontal="center" vertical="center" wrapText="1"/>
      <protection/>
    </xf>
    <xf numFmtId="0" fontId="3" fillId="0" borderId="30" xfId="68" applyFont="1" applyBorder="1" applyAlignment="1">
      <alignment horizontal="center" vertical="center" wrapText="1"/>
      <protection/>
    </xf>
    <xf numFmtId="49" fontId="11" fillId="35" borderId="48" xfId="68" applyNumberFormat="1" applyFont="1" applyFill="1" applyBorder="1" applyAlignment="1">
      <alignment horizontal="center" vertical="center" wrapText="1"/>
      <protection/>
    </xf>
    <xf numFmtId="49" fontId="11" fillId="35" borderId="22" xfId="68" applyNumberFormat="1" applyFont="1" applyFill="1" applyBorder="1" applyAlignment="1">
      <alignment horizontal="center" vertical="center" wrapText="1"/>
      <protection/>
    </xf>
    <xf numFmtId="0" fontId="3" fillId="0" borderId="11" xfId="68" applyFont="1" applyBorder="1" applyAlignment="1">
      <alignment horizontal="center" vertical="center" wrapText="1"/>
      <protection/>
    </xf>
    <xf numFmtId="3" fontId="3" fillId="34" borderId="41" xfId="69" applyNumberFormat="1" applyFont="1" applyFill="1" applyBorder="1" applyAlignment="1">
      <alignment horizontal="center" vertical="center"/>
      <protection/>
    </xf>
    <xf numFmtId="3" fontId="3" fillId="34" borderId="11" xfId="69" applyNumberFormat="1" applyFont="1" applyFill="1" applyBorder="1" applyAlignment="1">
      <alignment horizontal="center" vertical="center"/>
      <protection/>
    </xf>
    <xf numFmtId="0" fontId="111" fillId="0" borderId="0" xfId="0" applyFont="1" applyFill="1" applyAlignment="1">
      <alignment/>
    </xf>
    <xf numFmtId="0" fontId="111" fillId="0" borderId="0" xfId="0" applyFont="1" applyAlignment="1">
      <alignment/>
    </xf>
    <xf numFmtId="0" fontId="125" fillId="0" borderId="0" xfId="0" applyFont="1" applyFill="1" applyBorder="1" applyAlignment="1" applyProtection="1">
      <alignment horizontal="center" vertical="center" wrapText="1"/>
      <protection locked="0"/>
    </xf>
    <xf numFmtId="0" fontId="125" fillId="0" borderId="0" xfId="66" applyFont="1" applyFill="1" applyBorder="1" applyAlignment="1" applyProtection="1">
      <alignment horizontal="center" vertical="center"/>
      <protection/>
    </xf>
    <xf numFmtId="0" fontId="125" fillId="0" borderId="0" xfId="66" applyFont="1" applyFill="1" applyBorder="1" applyAlignment="1">
      <alignment horizontal="center" vertical="center"/>
      <protection/>
    </xf>
    <xf numFmtId="0" fontId="126" fillId="0" borderId="0" xfId="66" applyFont="1" applyFill="1" applyBorder="1" applyAlignment="1">
      <alignment horizontal="center" vertical="center"/>
      <protection/>
    </xf>
    <xf numFmtId="0" fontId="127" fillId="0" borderId="0" xfId="66" applyFont="1" applyFill="1" applyBorder="1" applyAlignment="1">
      <alignment horizontal="center" vertical="top" wrapText="1"/>
      <protection/>
    </xf>
    <xf numFmtId="0" fontId="127" fillId="0" borderId="0" xfId="66" applyFont="1" applyFill="1" applyBorder="1" applyAlignment="1">
      <alignment horizontal="center" vertical="center"/>
      <protection/>
    </xf>
    <xf numFmtId="1" fontId="126" fillId="0" borderId="0" xfId="56" applyNumberFormat="1" applyFont="1" applyFill="1" applyBorder="1" applyAlignment="1">
      <alignment horizontal="center" vertical="center" wrapText="1"/>
    </xf>
    <xf numFmtId="0" fontId="126" fillId="0" borderId="0" xfId="72" applyNumberFormat="1" applyFont="1" applyFill="1" applyBorder="1" applyAlignment="1">
      <alignment horizontal="center" vertical="center" wrapText="1"/>
    </xf>
    <xf numFmtId="0" fontId="127" fillId="0" borderId="0" xfId="66" applyFont="1" applyFill="1" applyBorder="1" applyAlignment="1">
      <alignment horizontal="left" vertical="center" wrapText="1"/>
      <protection/>
    </xf>
    <xf numFmtId="0" fontId="127" fillId="0" borderId="0" xfId="66" applyFont="1" applyFill="1" applyBorder="1" applyAlignment="1">
      <alignment horizontal="center" vertical="center" wrapText="1"/>
      <protection/>
    </xf>
    <xf numFmtId="0" fontId="126" fillId="0" borderId="0" xfId="66" applyFont="1" applyFill="1" applyBorder="1" applyAlignment="1">
      <alignment horizontal="center" vertical="center" wrapText="1"/>
      <protection/>
    </xf>
    <xf numFmtId="0" fontId="128" fillId="0" borderId="0" xfId="66" applyFont="1" applyFill="1" applyBorder="1" applyAlignment="1">
      <alignment horizontal="center" vertical="center"/>
      <protection/>
    </xf>
    <xf numFmtId="9" fontId="126" fillId="0" borderId="0" xfId="72" applyFont="1" applyFill="1" applyBorder="1" applyAlignment="1">
      <alignment horizontal="center" vertical="center"/>
    </xf>
    <xf numFmtId="187" fontId="127" fillId="0" borderId="0" xfId="72" applyNumberFormat="1" applyFont="1" applyFill="1" applyBorder="1" applyAlignment="1">
      <alignment horizontal="center" vertical="top" wrapText="1"/>
    </xf>
    <xf numFmtId="9" fontId="127" fillId="0" borderId="0" xfId="72" applyFont="1" applyFill="1" applyBorder="1" applyAlignment="1">
      <alignment horizontal="center" vertical="top" wrapText="1"/>
    </xf>
    <xf numFmtId="9" fontId="127" fillId="0" borderId="0" xfId="71" applyFont="1" applyFill="1" applyBorder="1" applyAlignment="1">
      <alignment horizontal="center" vertical="center" wrapText="1"/>
    </xf>
    <xf numFmtId="175" fontId="111" fillId="0" borderId="0" xfId="53" applyFont="1" applyAlignment="1">
      <alignment/>
    </xf>
    <xf numFmtId="0" fontId="111" fillId="0" borderId="0" xfId="0" applyFont="1" applyFill="1" applyBorder="1" applyAlignment="1">
      <alignment horizontal="center" vertical="center"/>
    </xf>
    <xf numFmtId="0" fontId="125" fillId="0" borderId="0" xfId="66" applyFont="1" applyFill="1" applyBorder="1" applyAlignment="1" applyProtection="1">
      <alignment horizontal="center" vertical="center" wrapText="1"/>
      <protection locked="0"/>
    </xf>
    <xf numFmtId="0" fontId="111" fillId="0" borderId="0" xfId="66" applyFont="1" applyFill="1" applyBorder="1" applyAlignment="1" applyProtection="1">
      <alignment horizontal="center" vertical="center"/>
      <protection locked="0"/>
    </xf>
    <xf numFmtId="0" fontId="111" fillId="0" borderId="0" xfId="66" applyFont="1" applyFill="1" applyBorder="1" applyAlignment="1" applyProtection="1">
      <alignment vertical="center" wrapText="1"/>
      <protection locked="0"/>
    </xf>
    <xf numFmtId="0" fontId="129" fillId="0" borderId="0" xfId="0" applyFont="1" applyFill="1" applyAlignment="1" applyProtection="1">
      <alignment horizontal="center"/>
      <protection/>
    </xf>
    <xf numFmtId="0" fontId="111" fillId="0" borderId="0" xfId="66" applyFont="1" applyFill="1" applyAlignment="1">
      <alignment vertical="center"/>
      <protection/>
    </xf>
    <xf numFmtId="175" fontId="108" fillId="0" borderId="0" xfId="53" applyFont="1" applyFill="1" applyAlignment="1">
      <alignment/>
    </xf>
    <xf numFmtId="175" fontId="108" fillId="0" borderId="0" xfId="53" applyFont="1" applyFill="1" applyAlignment="1">
      <alignment vertical="center"/>
    </xf>
    <xf numFmtId="0" fontId="108" fillId="0" borderId="0" xfId="0" applyFont="1" applyFill="1" applyAlignment="1">
      <alignment vertical="center"/>
    </xf>
    <xf numFmtId="175" fontId="108" fillId="0" borderId="0" xfId="53" applyFont="1" applyFill="1" applyAlignment="1">
      <alignment horizontal="center" vertical="center"/>
    </xf>
    <xf numFmtId="0" fontId="130" fillId="0" borderId="0" xfId="0" applyFont="1" applyFill="1" applyAlignment="1">
      <alignment/>
    </xf>
    <xf numFmtId="175" fontId="108" fillId="0" borderId="0" xfId="53" applyFont="1" applyAlignment="1">
      <alignment/>
    </xf>
    <xf numFmtId="0" fontId="131" fillId="0" borderId="0" xfId="0" applyFont="1" applyFill="1" applyBorder="1" applyAlignment="1" applyProtection="1">
      <alignment horizontal="center" vertical="center" wrapText="1"/>
      <protection locked="0"/>
    </xf>
    <xf numFmtId="0" fontId="131" fillId="0" borderId="0" xfId="66" applyFont="1" applyFill="1" applyBorder="1" applyAlignment="1" applyProtection="1">
      <alignment horizontal="center" vertical="center"/>
      <protection/>
    </xf>
    <xf numFmtId="0" fontId="131" fillId="0" borderId="0" xfId="66" applyFont="1" applyFill="1" applyBorder="1" applyAlignment="1">
      <alignment horizontal="center" vertical="center"/>
      <protection/>
    </xf>
    <xf numFmtId="0" fontId="132" fillId="0" borderId="0" xfId="66" applyFont="1" applyFill="1" applyBorder="1" applyAlignment="1">
      <alignment horizontal="center" vertical="center"/>
      <protection/>
    </xf>
    <xf numFmtId="0" fontId="133" fillId="0" borderId="0" xfId="66" applyFont="1" applyFill="1" applyBorder="1" applyAlignment="1">
      <alignment horizontal="center" vertical="top" wrapText="1"/>
      <protection/>
    </xf>
    <xf numFmtId="0" fontId="133" fillId="0" borderId="0" xfId="66" applyFont="1" applyFill="1" applyBorder="1" applyAlignment="1">
      <alignment horizontal="center" vertical="center"/>
      <protection/>
    </xf>
    <xf numFmtId="1" fontId="132" fillId="0" borderId="0" xfId="56" applyNumberFormat="1" applyFont="1" applyFill="1" applyBorder="1" applyAlignment="1">
      <alignment horizontal="center" vertical="center" wrapText="1"/>
    </xf>
    <xf numFmtId="0" fontId="132" fillId="0" borderId="0" xfId="72" applyNumberFormat="1" applyFont="1" applyFill="1" applyBorder="1" applyAlignment="1">
      <alignment horizontal="center" vertical="center" wrapText="1"/>
    </xf>
    <xf numFmtId="0" fontId="133" fillId="0" borderId="0" xfId="66" applyFont="1" applyFill="1" applyBorder="1" applyAlignment="1">
      <alignment horizontal="left" vertical="center" wrapText="1"/>
      <protection/>
    </xf>
    <xf numFmtId="0" fontId="133" fillId="0" borderId="0" xfId="66" applyFont="1" applyFill="1" applyBorder="1" applyAlignment="1">
      <alignment horizontal="center" vertical="center" wrapText="1"/>
      <protection/>
    </xf>
    <xf numFmtId="0" fontId="132" fillId="0" borderId="0" xfId="66" applyFont="1" applyFill="1" applyBorder="1" applyAlignment="1">
      <alignment horizontal="center" vertical="center" wrapText="1"/>
      <protection/>
    </xf>
    <xf numFmtId="0" fontId="134" fillId="0" borderId="0" xfId="66" applyFont="1" applyFill="1" applyBorder="1" applyAlignment="1">
      <alignment horizontal="center" vertical="center"/>
      <protection/>
    </xf>
    <xf numFmtId="9" fontId="132" fillId="0" borderId="0" xfId="72" applyFont="1" applyFill="1" applyBorder="1" applyAlignment="1">
      <alignment horizontal="center" vertical="center"/>
    </xf>
    <xf numFmtId="187" fontId="133" fillId="0" borderId="0" xfId="72" applyNumberFormat="1" applyFont="1" applyFill="1" applyBorder="1" applyAlignment="1">
      <alignment horizontal="center" vertical="top" wrapText="1"/>
    </xf>
    <xf numFmtId="9" fontId="133" fillId="0" borderId="0" xfId="72" applyFont="1" applyFill="1" applyBorder="1" applyAlignment="1">
      <alignment horizontal="center" vertical="top" wrapText="1"/>
    </xf>
    <xf numFmtId="9" fontId="133" fillId="0" borderId="0" xfId="71" applyFont="1" applyFill="1" applyBorder="1" applyAlignment="1">
      <alignment horizontal="center" vertical="center" wrapText="1"/>
    </xf>
    <xf numFmtId="175" fontId="135" fillId="0" borderId="0" xfId="53" applyFont="1" applyAlignment="1">
      <alignment/>
    </xf>
    <xf numFmtId="0" fontId="130" fillId="0" borderId="0" xfId="66" applyFont="1" applyFill="1" applyBorder="1" applyAlignment="1" applyProtection="1">
      <alignment horizontal="center" vertical="center" wrapText="1"/>
      <protection locked="0"/>
    </xf>
    <xf numFmtId="0" fontId="130" fillId="0" borderId="0" xfId="0" applyFont="1" applyFill="1" applyBorder="1" applyAlignment="1">
      <alignment horizontal="center" vertical="center"/>
    </xf>
    <xf numFmtId="0" fontId="131" fillId="0" borderId="0" xfId="66" applyFont="1" applyFill="1" applyBorder="1" applyAlignment="1" applyProtection="1">
      <alignment horizontal="center" vertical="center" wrapText="1"/>
      <protection locked="0"/>
    </xf>
    <xf numFmtId="0" fontId="130" fillId="0" borderId="0" xfId="66" applyFont="1" applyFill="1" applyBorder="1" applyAlignment="1" applyProtection="1">
      <alignment horizontal="center" vertical="center"/>
      <protection locked="0"/>
    </xf>
    <xf numFmtId="0" fontId="130" fillId="0" borderId="0" xfId="66" applyFont="1" applyFill="1" applyBorder="1" applyAlignment="1" applyProtection="1">
      <alignment vertical="center" wrapText="1"/>
      <protection locked="0"/>
    </xf>
    <xf numFmtId="0" fontId="136" fillId="0" borderId="0" xfId="0" applyFont="1" applyFill="1" applyAlignment="1" applyProtection="1">
      <alignment horizontal="center"/>
      <protection/>
    </xf>
    <xf numFmtId="0" fontId="130" fillId="0" borderId="0" xfId="66" applyFont="1" applyFill="1" applyAlignment="1">
      <alignment vertical="center"/>
      <protection/>
    </xf>
    <xf numFmtId="175" fontId="137" fillId="44" borderId="0" xfId="53" applyFont="1" applyFill="1" applyAlignment="1">
      <alignment horizontal="center" vertical="center"/>
    </xf>
    <xf numFmtId="175" fontId="108" fillId="0" borderId="0" xfId="53" applyFont="1" applyAlignment="1">
      <alignment vertic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2" xfId="54"/>
    <cellStyle name="Millares 2 2" xfId="55"/>
    <cellStyle name="Millares 3" xfId="56"/>
    <cellStyle name="Currency" xfId="57"/>
    <cellStyle name="Currency [0]" xfId="58"/>
    <cellStyle name="Moneda 2" xfId="59"/>
    <cellStyle name="Moneda 2 2" xfId="60"/>
    <cellStyle name="Neutral" xfId="61"/>
    <cellStyle name="Normal 2" xfId="62"/>
    <cellStyle name="Normal 2 2" xfId="63"/>
    <cellStyle name="Normal 3" xfId="64"/>
    <cellStyle name="Normal 3 2" xfId="65"/>
    <cellStyle name="Normal 4" xfId="66"/>
    <cellStyle name="Normal 5"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75"/>
          <c:y val="-0.01"/>
          <c:w val="0.97675"/>
          <c:h val="0.88175"/>
        </c:manualLayout>
      </c:layout>
      <c:lineChart>
        <c:grouping val="standard"/>
        <c:varyColors val="0"/>
        <c:ser>
          <c:idx val="0"/>
          <c:order val="0"/>
          <c:tx>
            <c:strRef>
              <c:f>1!$D$29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1!$B$30:$B$41</c:f>
              <c:strCache/>
            </c:strRef>
          </c:cat>
          <c:val>
            <c:numRef>
              <c:f>1!$D$30:$D$41</c:f>
              <c:numCache/>
            </c:numRef>
          </c:val>
          <c:smooth val="0"/>
        </c:ser>
        <c:ser>
          <c:idx val="1"/>
          <c:order val="1"/>
          <c:tx>
            <c:strRef>
              <c:f>1!$F$29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1!$B$30:$B$41</c:f>
              <c:strCache/>
            </c:strRef>
          </c:cat>
          <c:val>
            <c:numRef>
              <c:f>1!$F$30:$F$41</c:f>
              <c:numCache/>
            </c:numRef>
          </c:val>
          <c:smooth val="0"/>
        </c:ser>
        <c:marker val="1"/>
        <c:axId val="38119339"/>
        <c:axId val="7529732"/>
      </c:lineChart>
      <c:catAx>
        <c:axId val="3811933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529732"/>
        <c:crosses val="autoZero"/>
        <c:auto val="1"/>
        <c:lblOffset val="100"/>
        <c:tickLblSkip val="1"/>
        <c:noMultiLvlLbl val="0"/>
      </c:catAx>
      <c:valAx>
        <c:axId val="75297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119339"/>
        <c:crossesAt val="1"/>
        <c:crossBetween val="between"/>
        <c:dispUnits/>
      </c:valAx>
      <c:spPr>
        <a:solidFill>
          <a:srgbClr val="FFFFFF"/>
        </a:solidFill>
        <a:ln w="3175">
          <a:noFill/>
        </a:ln>
      </c:spPr>
    </c:plotArea>
    <c:legend>
      <c:legendPos val="b"/>
      <c:layout>
        <c:manualLayout>
          <c:xMode val="edge"/>
          <c:yMode val="edge"/>
          <c:x val="0.1335"/>
          <c:y val="0.90675"/>
          <c:w val="0.72875"/>
          <c:h val="0.067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875"/>
          <c:w val="0.60925"/>
          <c:h val="0.99475"/>
        </c:manualLayout>
      </c:layout>
      <c:lineChart>
        <c:grouping val="standard"/>
        <c:varyColors val="0"/>
        <c:ser>
          <c:idx val="0"/>
          <c:order val="0"/>
          <c:tx>
            <c:strRef>
              <c:f>2!$D$29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2!$B$30:$B$41</c:f>
              <c:strCache/>
            </c:strRef>
          </c:cat>
          <c:val>
            <c:numRef>
              <c:f>2!$D$30:$D$41</c:f>
              <c:numCache/>
            </c:numRef>
          </c:val>
          <c:smooth val="0"/>
        </c:ser>
        <c:ser>
          <c:idx val="1"/>
          <c:order val="1"/>
          <c:tx>
            <c:strRef>
              <c:f>2!$F$29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2!$B$30:$B$41</c:f>
              <c:strCache/>
            </c:strRef>
          </c:cat>
          <c:val>
            <c:numRef>
              <c:f>2!$F$30:$F$41</c:f>
              <c:numCache/>
            </c:numRef>
          </c:val>
          <c:smooth val="0"/>
        </c:ser>
        <c:marker val="1"/>
        <c:axId val="658725"/>
        <c:axId val="5928526"/>
      </c:lineChart>
      <c:catAx>
        <c:axId val="65872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28526"/>
        <c:crosses val="autoZero"/>
        <c:auto val="1"/>
        <c:lblOffset val="100"/>
        <c:tickLblSkip val="2"/>
        <c:noMultiLvlLbl val="0"/>
      </c:catAx>
      <c:valAx>
        <c:axId val="592852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8725"/>
        <c:crossesAt val="1"/>
        <c:crossBetween val="between"/>
        <c:dispUnits/>
      </c:valAx>
      <c:spPr>
        <a:solidFill>
          <a:srgbClr val="FFFFFF"/>
        </a:solidFill>
        <a:ln w="3175">
          <a:noFill/>
        </a:ln>
      </c:spPr>
    </c:plotArea>
    <c:legend>
      <c:legendPos val="r"/>
      <c:layout>
        <c:manualLayout>
          <c:xMode val="edge"/>
          <c:yMode val="edge"/>
          <c:x val="0.646"/>
          <c:y val="0.42975"/>
          <c:w val="0.34325"/>
          <c:h val="0.129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25"/>
          <c:w val="0.9765"/>
          <c:h val="0.92625"/>
        </c:manualLayout>
      </c:layout>
      <c:lineChart>
        <c:grouping val="standard"/>
        <c:varyColors val="0"/>
        <c:ser>
          <c:idx val="0"/>
          <c:order val="0"/>
          <c:tx>
            <c:strRef>
              <c:f>3_PAAC!$D$29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3_PAAC!$B$30:$B$41</c:f>
              <c:strCache/>
            </c:strRef>
          </c:cat>
          <c:val>
            <c:numRef>
              <c:f>3_PAAC!$D$30:$D$41</c:f>
              <c:numCache/>
            </c:numRef>
          </c:val>
          <c:smooth val="0"/>
        </c:ser>
        <c:ser>
          <c:idx val="1"/>
          <c:order val="1"/>
          <c:tx>
            <c:strRef>
              <c:f>3_PAAC!$F$29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3_PAAC!$B$30:$B$41</c:f>
              <c:strCache/>
            </c:strRef>
          </c:cat>
          <c:val>
            <c:numRef>
              <c:f>3_PAAC!$F$30:$F$41</c:f>
              <c:numCache/>
            </c:numRef>
          </c:val>
          <c:smooth val="0"/>
        </c:ser>
        <c:marker val="1"/>
        <c:axId val="53356735"/>
        <c:axId val="10448568"/>
      </c:lineChart>
      <c:catAx>
        <c:axId val="5335673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0448568"/>
        <c:crosses val="autoZero"/>
        <c:auto val="1"/>
        <c:lblOffset val="100"/>
        <c:tickLblSkip val="1"/>
        <c:noMultiLvlLbl val="0"/>
      </c:catAx>
      <c:valAx>
        <c:axId val="1044856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3356735"/>
        <c:crossesAt val="1"/>
        <c:crossBetween val="between"/>
        <c:dispUnits/>
      </c:valAx>
      <c:spPr>
        <a:noFill/>
        <a:ln>
          <a:noFill/>
        </a:ln>
      </c:spPr>
    </c:plotArea>
    <c:legend>
      <c:legendPos val="b"/>
      <c:layout>
        <c:manualLayout>
          <c:xMode val="edge"/>
          <c:yMode val="edge"/>
          <c:x val="0.151"/>
          <c:y val="0.9045"/>
          <c:w val="0.69475"/>
          <c:h val="0.07575"/>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104775</xdr:rowOff>
    </xdr:from>
    <xdr:to>
      <xdr:col>1</xdr:col>
      <xdr:colOff>1600200</xdr:colOff>
      <xdr:row>4</xdr:row>
      <xdr:rowOff>285750</xdr:rowOff>
    </xdr:to>
    <xdr:pic>
      <xdr:nvPicPr>
        <xdr:cNvPr id="1" name="Imagen 3"/>
        <xdr:cNvPicPr preferRelativeResize="1">
          <a:picLocks noChangeAspect="1"/>
        </xdr:cNvPicPr>
      </xdr:nvPicPr>
      <xdr:blipFill>
        <a:blip r:embed="rId1"/>
        <a:stretch>
          <a:fillRect/>
        </a:stretch>
      </xdr:blipFill>
      <xdr:spPr>
        <a:xfrm>
          <a:off x="133350" y="304800"/>
          <a:ext cx="2076450" cy="2009775"/>
        </a:xfrm>
        <a:prstGeom prst="rect">
          <a:avLst/>
        </a:prstGeom>
        <a:noFill/>
        <a:ln w="9525" cmpd="sng">
          <a:noFill/>
        </a:ln>
      </xdr:spPr>
    </xdr:pic>
    <xdr:clientData/>
  </xdr:twoCellAnchor>
  <xdr:twoCellAnchor>
    <xdr:from>
      <xdr:col>0</xdr:col>
      <xdr:colOff>0</xdr:colOff>
      <xdr:row>1</xdr:row>
      <xdr:rowOff>104775</xdr:rowOff>
    </xdr:from>
    <xdr:to>
      <xdr:col>1</xdr:col>
      <xdr:colOff>1466850</xdr:colOff>
      <xdr:row>4</xdr:row>
      <xdr:rowOff>285750</xdr:rowOff>
    </xdr:to>
    <xdr:pic>
      <xdr:nvPicPr>
        <xdr:cNvPr id="2" name="Imagen 3"/>
        <xdr:cNvPicPr preferRelativeResize="1">
          <a:picLocks noChangeAspect="1"/>
        </xdr:cNvPicPr>
      </xdr:nvPicPr>
      <xdr:blipFill>
        <a:blip r:embed="rId1"/>
        <a:stretch>
          <a:fillRect/>
        </a:stretch>
      </xdr:blipFill>
      <xdr:spPr>
        <a:xfrm>
          <a:off x="0" y="304800"/>
          <a:ext cx="2076450" cy="2009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43</xdr:row>
      <xdr:rowOff>152400</xdr:rowOff>
    </xdr:from>
    <xdr:to>
      <xdr:col>7</xdr:col>
      <xdr:colOff>161925</xdr:colOff>
      <xdr:row>47</xdr:row>
      <xdr:rowOff>352425</xdr:rowOff>
    </xdr:to>
    <xdr:graphicFrame>
      <xdr:nvGraphicFramePr>
        <xdr:cNvPr id="1" name="3 Gráfico"/>
        <xdr:cNvGraphicFramePr/>
      </xdr:nvGraphicFramePr>
      <xdr:xfrm>
        <a:off x="3419475" y="15363825"/>
        <a:ext cx="4791075" cy="2333625"/>
      </xdr:xfrm>
      <a:graphic>
        <a:graphicData uri="http://schemas.openxmlformats.org/drawingml/2006/chart">
          <c:chart xmlns:c="http://schemas.openxmlformats.org/drawingml/2006/chart" r:id="rId1"/>
        </a:graphicData>
      </a:graphic>
    </xdr:graphicFrame>
    <xdr:clientData/>
  </xdr:twoCellAnchor>
  <xdr:twoCellAnchor>
    <xdr:from>
      <xdr:col>1</xdr:col>
      <xdr:colOff>361950</xdr:colOff>
      <xdr:row>1</xdr:row>
      <xdr:rowOff>76200</xdr:rowOff>
    </xdr:from>
    <xdr:to>
      <xdr:col>1</xdr:col>
      <xdr:colOff>1352550</xdr:colOff>
      <xdr:row>4</xdr:row>
      <xdr:rowOff>276225</xdr:rowOff>
    </xdr:to>
    <xdr:pic>
      <xdr:nvPicPr>
        <xdr:cNvPr id="2" name="Imagen 1"/>
        <xdr:cNvPicPr preferRelativeResize="1">
          <a:picLocks noChangeAspect="1"/>
        </xdr:cNvPicPr>
      </xdr:nvPicPr>
      <xdr:blipFill>
        <a:blip r:embed="rId2"/>
        <a:srcRect l="20408" t="8355" r="19293" b="10925"/>
        <a:stretch>
          <a:fillRect/>
        </a:stretch>
      </xdr:blipFill>
      <xdr:spPr>
        <a:xfrm>
          <a:off x="428625" y="152400"/>
          <a:ext cx="990600" cy="1171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1057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43</xdr:row>
      <xdr:rowOff>142875</xdr:rowOff>
    </xdr:from>
    <xdr:to>
      <xdr:col>6</xdr:col>
      <xdr:colOff>1257300</xdr:colOff>
      <xdr:row>47</xdr:row>
      <xdr:rowOff>476250</xdr:rowOff>
    </xdr:to>
    <xdr:graphicFrame>
      <xdr:nvGraphicFramePr>
        <xdr:cNvPr id="1" name="3 Gráfico"/>
        <xdr:cNvGraphicFramePr/>
      </xdr:nvGraphicFramePr>
      <xdr:xfrm>
        <a:off x="3543300" y="15573375"/>
        <a:ext cx="4552950" cy="2657475"/>
      </xdr:xfrm>
      <a:graphic>
        <a:graphicData uri="http://schemas.openxmlformats.org/drawingml/2006/chart">
          <c:chart xmlns:c="http://schemas.openxmlformats.org/drawingml/2006/chart" r:id="rId1"/>
        </a:graphicData>
      </a:graphic>
    </xdr:graphicFrame>
    <xdr:clientData/>
  </xdr:twoCellAnchor>
  <xdr:twoCellAnchor>
    <xdr:from>
      <xdr:col>1</xdr:col>
      <xdr:colOff>361950</xdr:colOff>
      <xdr:row>1</xdr:row>
      <xdr:rowOff>76200</xdr:rowOff>
    </xdr:from>
    <xdr:to>
      <xdr:col>1</xdr:col>
      <xdr:colOff>1352550</xdr:colOff>
      <xdr:row>4</xdr:row>
      <xdr:rowOff>276225</xdr:rowOff>
    </xdr:to>
    <xdr:pic>
      <xdr:nvPicPr>
        <xdr:cNvPr id="2" name="Imagen 1"/>
        <xdr:cNvPicPr preferRelativeResize="1">
          <a:picLocks noChangeAspect="1"/>
        </xdr:cNvPicPr>
      </xdr:nvPicPr>
      <xdr:blipFill>
        <a:blip r:embed="rId2"/>
        <a:srcRect l="20408" t="8355" r="19293" b="10925"/>
        <a:stretch>
          <a:fillRect/>
        </a:stretch>
      </xdr:blipFill>
      <xdr:spPr>
        <a:xfrm>
          <a:off x="428625" y="152400"/>
          <a:ext cx="990600" cy="1171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1057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43</xdr:row>
      <xdr:rowOff>228600</xdr:rowOff>
    </xdr:from>
    <xdr:to>
      <xdr:col>7</xdr:col>
      <xdr:colOff>533400</xdr:colOff>
      <xdr:row>47</xdr:row>
      <xdr:rowOff>381000</xdr:rowOff>
    </xdr:to>
    <xdr:graphicFrame>
      <xdr:nvGraphicFramePr>
        <xdr:cNvPr id="1" name="Gráfico 1"/>
        <xdr:cNvGraphicFramePr/>
      </xdr:nvGraphicFramePr>
      <xdr:xfrm>
        <a:off x="3200400" y="15573375"/>
        <a:ext cx="5638800" cy="2476500"/>
      </xdr:xfrm>
      <a:graphic>
        <a:graphicData uri="http://schemas.openxmlformats.org/drawingml/2006/chart">
          <c:chart xmlns:c="http://schemas.openxmlformats.org/drawingml/2006/chart" r:id="rId1"/>
        </a:graphicData>
      </a:graphic>
    </xdr:graphicFrame>
    <xdr:clientData/>
  </xdr:twoCellAnchor>
  <xdr:twoCellAnchor>
    <xdr:from>
      <xdr:col>1</xdr:col>
      <xdr:colOff>361950</xdr:colOff>
      <xdr:row>1</xdr:row>
      <xdr:rowOff>76200</xdr:rowOff>
    </xdr:from>
    <xdr:to>
      <xdr:col>1</xdr:col>
      <xdr:colOff>1352550</xdr:colOff>
      <xdr:row>4</xdr:row>
      <xdr:rowOff>276225</xdr:rowOff>
    </xdr:to>
    <xdr:pic>
      <xdr:nvPicPr>
        <xdr:cNvPr id="2" name="Imagen 1"/>
        <xdr:cNvPicPr preferRelativeResize="1">
          <a:picLocks noChangeAspect="1"/>
        </xdr:cNvPicPr>
      </xdr:nvPicPr>
      <xdr:blipFill>
        <a:blip r:embed="rId2"/>
        <a:srcRect l="20408" t="8355" r="19293" b="10925"/>
        <a:stretch>
          <a:fillRect/>
        </a:stretch>
      </xdr:blipFill>
      <xdr:spPr>
        <a:xfrm>
          <a:off x="428625" y="152400"/>
          <a:ext cx="990600" cy="1171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0</xdr:row>
      <xdr:rowOff>28575</xdr:rowOff>
    </xdr:from>
    <xdr:to>
      <xdr:col>1</xdr:col>
      <xdr:colOff>1200150</xdr:colOff>
      <xdr:row>3</xdr:row>
      <xdr:rowOff>171450</xdr:rowOff>
    </xdr:to>
    <xdr:pic>
      <xdr:nvPicPr>
        <xdr:cNvPr id="1" name="Imagen 1"/>
        <xdr:cNvPicPr preferRelativeResize="1">
          <a:picLocks noChangeAspect="1"/>
        </xdr:cNvPicPr>
      </xdr:nvPicPr>
      <xdr:blipFill>
        <a:blip r:embed="rId1"/>
        <a:stretch>
          <a:fillRect/>
        </a:stretch>
      </xdr:blipFill>
      <xdr:spPr>
        <a:xfrm>
          <a:off x="285750" y="28575"/>
          <a:ext cx="1000125" cy="1057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xdr:cNvPicPr preferRelativeResize="1">
          <a:picLocks noChangeAspect="1"/>
        </xdr:cNvPicPr>
      </xdr:nvPicPr>
      <xdr:blipFill>
        <a:blip r:embed="rId1"/>
        <a:stretch>
          <a:fillRect/>
        </a:stretch>
      </xdr:blipFill>
      <xdr:spPr>
        <a:xfrm>
          <a:off x="0" y="335280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movilidad.movilidadbogota.gov.co/intranet/sites/default/files/2017-08-23/F11%20v.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aissy\Downloads\NUEVOS%20INDICADORES%20GES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1"/>
      <sheetName val="Act_1"/>
      <sheetName val="3"/>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ctividad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JE_MIPG"/>
      <sheetName val="Anexo_actividades_MIPG"/>
      <sheetName val="EJE_PLAN_GEREN"/>
      <sheetName val="Anexo_actividades_PLAN_GER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2:W21"/>
  <sheetViews>
    <sheetView showGridLines="0" zoomScale="55" zoomScaleNormal="55" workbookViewId="0" topLeftCell="C1">
      <selection activeCell="C19" sqref="C19:C21"/>
    </sheetView>
  </sheetViews>
  <sheetFormatPr defaultColWidth="11.421875" defaultRowHeight="15"/>
  <cols>
    <col min="1" max="1" width="9.140625" style="5" customWidth="1"/>
    <col min="2" max="2" width="24.00390625" style="5" customWidth="1"/>
    <col min="3" max="3" width="23.8515625" style="5" customWidth="1"/>
    <col min="4" max="4" width="33.57421875" style="5" customWidth="1"/>
    <col min="5" max="5" width="18.57421875" style="5" customWidth="1"/>
    <col min="6" max="6" width="35.8515625" style="5" customWidth="1"/>
    <col min="7" max="7" width="19.00390625" style="5" customWidth="1"/>
    <col min="8" max="8" width="24.7109375" style="5" customWidth="1"/>
    <col min="9" max="20" width="19.8515625" style="5" customWidth="1"/>
    <col min="21" max="21" width="25.8515625" style="5" customWidth="1"/>
    <col min="22" max="23" width="23.8515625" style="5" customWidth="1"/>
    <col min="24" max="16384" width="11.421875" style="5" customWidth="1"/>
  </cols>
  <sheetData>
    <row r="1" ht="15.75" thickBot="1"/>
    <row r="2" spans="1:20" ht="48" customHeight="1" thickBot="1">
      <c r="A2" s="236"/>
      <c r="B2" s="237"/>
      <c r="C2" s="242" t="s">
        <v>369</v>
      </c>
      <c r="D2" s="243"/>
      <c r="E2" s="243"/>
      <c r="F2" s="243"/>
      <c r="G2" s="243"/>
      <c r="H2" s="243"/>
      <c r="I2" s="243"/>
      <c r="J2" s="243"/>
      <c r="K2" s="243"/>
      <c r="L2" s="243"/>
      <c r="M2" s="243"/>
      <c r="N2" s="243"/>
      <c r="O2" s="243"/>
      <c r="P2" s="243"/>
      <c r="Q2" s="243"/>
      <c r="R2" s="243"/>
      <c r="S2" s="243"/>
      <c r="T2" s="244"/>
    </row>
    <row r="3" spans="1:20" ht="48" customHeight="1" thickBot="1">
      <c r="A3" s="238"/>
      <c r="B3" s="239"/>
      <c r="C3" s="242" t="s">
        <v>16</v>
      </c>
      <c r="D3" s="243"/>
      <c r="E3" s="243"/>
      <c r="F3" s="243"/>
      <c r="G3" s="243"/>
      <c r="H3" s="243"/>
      <c r="I3" s="243"/>
      <c r="J3" s="243"/>
      <c r="K3" s="243"/>
      <c r="L3" s="243"/>
      <c r="M3" s="243"/>
      <c r="N3" s="243"/>
      <c r="O3" s="243"/>
      <c r="P3" s="243"/>
      <c r="Q3" s="243"/>
      <c r="R3" s="243"/>
      <c r="S3" s="243"/>
      <c r="T3" s="244"/>
    </row>
    <row r="4" spans="1:20" ht="48" customHeight="1" thickBot="1">
      <c r="A4" s="238"/>
      <c r="B4" s="239"/>
      <c r="C4" s="242" t="s">
        <v>292</v>
      </c>
      <c r="D4" s="243"/>
      <c r="E4" s="243"/>
      <c r="F4" s="243"/>
      <c r="G4" s="243"/>
      <c r="H4" s="243"/>
      <c r="I4" s="243"/>
      <c r="J4" s="243"/>
      <c r="K4" s="243"/>
      <c r="L4" s="243"/>
      <c r="M4" s="243"/>
      <c r="N4" s="243"/>
      <c r="O4" s="243"/>
      <c r="P4" s="243"/>
      <c r="Q4" s="243"/>
      <c r="R4" s="243"/>
      <c r="S4" s="243"/>
      <c r="T4" s="244"/>
    </row>
    <row r="5" spans="1:20" ht="48" customHeight="1" thickBot="1">
      <c r="A5" s="240"/>
      <c r="B5" s="241"/>
      <c r="C5" s="245" t="s">
        <v>20</v>
      </c>
      <c r="D5" s="246"/>
      <c r="E5" s="246"/>
      <c r="F5" s="246"/>
      <c r="G5" s="246"/>
      <c r="H5" s="247"/>
      <c r="I5" s="248" t="s">
        <v>370</v>
      </c>
      <c r="J5" s="249"/>
      <c r="K5" s="249"/>
      <c r="L5" s="249"/>
      <c r="M5" s="249"/>
      <c r="N5" s="249"/>
      <c r="O5" s="249"/>
      <c r="P5" s="249"/>
      <c r="Q5" s="249"/>
      <c r="R5" s="249"/>
      <c r="S5" s="249"/>
      <c r="T5" s="250"/>
    </row>
    <row r="6" spans="3:23" s="1" customFormat="1" ht="30" customHeight="1" thickBot="1">
      <c r="C6" s="3"/>
      <c r="D6" s="3"/>
      <c r="E6" s="3"/>
      <c r="F6" s="3"/>
      <c r="G6" s="7"/>
      <c r="H6" s="7"/>
      <c r="I6" s="7"/>
      <c r="J6" s="7"/>
      <c r="K6" s="3"/>
      <c r="L6" s="3"/>
      <c r="M6" s="3"/>
      <c r="N6" s="3"/>
      <c r="O6" s="3"/>
      <c r="P6" s="6"/>
      <c r="Q6" s="6"/>
      <c r="R6" s="6"/>
      <c r="S6" s="6"/>
      <c r="T6" s="4"/>
      <c r="U6" s="4"/>
      <c r="V6" s="2"/>
      <c r="W6" s="2"/>
    </row>
    <row r="7" spans="2:23" s="1" customFormat="1" ht="48" customHeight="1" thickBot="1">
      <c r="B7" s="8" t="s">
        <v>24</v>
      </c>
      <c r="C7" s="270" t="s">
        <v>245</v>
      </c>
      <c r="D7" s="271"/>
      <c r="E7" s="271"/>
      <c r="F7" s="271"/>
      <c r="G7" s="272"/>
      <c r="H7" s="3"/>
      <c r="I7" s="3"/>
      <c r="J7" s="3"/>
      <c r="K7" s="3"/>
      <c r="L7" s="3"/>
      <c r="M7" s="3"/>
      <c r="N7" s="3"/>
      <c r="O7" s="3"/>
      <c r="P7" s="6"/>
      <c r="Q7" s="6"/>
      <c r="R7" s="6"/>
      <c r="S7" s="6"/>
      <c r="T7" s="4"/>
      <c r="U7" s="4"/>
      <c r="V7" s="2"/>
      <c r="W7" s="2"/>
    </row>
    <row r="8" s="1" customFormat="1" ht="39.75" customHeight="1"/>
    <row r="9" s="1" customFormat="1" ht="15"/>
    <row r="10" spans="1:23" s="32" customFormat="1" ht="45" customHeight="1">
      <c r="A10" s="267" t="s">
        <v>23</v>
      </c>
      <c r="B10" s="268"/>
      <c r="C10" s="268"/>
      <c r="D10" s="268"/>
      <c r="E10" s="268"/>
      <c r="F10" s="268"/>
      <c r="G10" s="268"/>
      <c r="H10" s="268"/>
      <c r="I10" s="268"/>
      <c r="J10" s="268"/>
      <c r="K10" s="268"/>
      <c r="L10" s="268"/>
      <c r="M10" s="268"/>
      <c r="N10" s="268"/>
      <c r="O10" s="268"/>
      <c r="P10" s="268"/>
      <c r="Q10" s="268"/>
      <c r="R10" s="268"/>
      <c r="S10" s="268"/>
      <c r="T10" s="268"/>
      <c r="U10" s="268"/>
      <c r="V10" s="268"/>
      <c r="W10" s="269"/>
    </row>
    <row r="11" spans="1:23" s="33" customFormat="1" ht="38.25" customHeight="1">
      <c r="A11" s="252" t="s">
        <v>7</v>
      </c>
      <c r="B11" s="258" t="s">
        <v>8</v>
      </c>
      <c r="C11" s="259"/>
      <c r="D11" s="260"/>
      <c r="E11" s="262" t="s">
        <v>19</v>
      </c>
      <c r="F11" s="262" t="s">
        <v>129</v>
      </c>
      <c r="G11" s="252" t="s">
        <v>15</v>
      </c>
      <c r="H11" s="252" t="s">
        <v>130</v>
      </c>
      <c r="I11" s="258" t="s">
        <v>383</v>
      </c>
      <c r="J11" s="259"/>
      <c r="K11" s="259"/>
      <c r="L11" s="259"/>
      <c r="M11" s="259"/>
      <c r="N11" s="259"/>
      <c r="O11" s="259"/>
      <c r="P11" s="259"/>
      <c r="Q11" s="259"/>
      <c r="R11" s="259"/>
      <c r="S11" s="259"/>
      <c r="T11" s="259"/>
      <c r="U11" s="259"/>
      <c r="V11" s="259"/>
      <c r="W11" s="260"/>
    </row>
    <row r="12" spans="1:23" s="33" customFormat="1" ht="46.5" customHeight="1">
      <c r="A12" s="252"/>
      <c r="B12" s="34" t="s">
        <v>22</v>
      </c>
      <c r="C12" s="34" t="s">
        <v>9</v>
      </c>
      <c r="D12" s="156" t="s">
        <v>272</v>
      </c>
      <c r="E12" s="263"/>
      <c r="F12" s="263"/>
      <c r="G12" s="252"/>
      <c r="H12" s="252"/>
      <c r="I12" s="35" t="s">
        <v>13</v>
      </c>
      <c r="J12" s="35" t="s">
        <v>14</v>
      </c>
      <c r="K12" s="35" t="s">
        <v>10</v>
      </c>
      <c r="L12" s="35" t="s">
        <v>11</v>
      </c>
      <c r="M12" s="35" t="s">
        <v>12</v>
      </c>
      <c r="N12" s="35" t="s">
        <v>0</v>
      </c>
      <c r="O12" s="35" t="s">
        <v>1</v>
      </c>
      <c r="P12" s="35" t="s">
        <v>2</v>
      </c>
      <c r="Q12" s="35" t="s">
        <v>3</v>
      </c>
      <c r="R12" s="35" t="s">
        <v>4</v>
      </c>
      <c r="S12" s="35" t="s">
        <v>5</v>
      </c>
      <c r="T12" s="35" t="s">
        <v>6</v>
      </c>
      <c r="U12" s="35" t="s">
        <v>17</v>
      </c>
      <c r="V12" s="257" t="s">
        <v>18</v>
      </c>
      <c r="W12" s="257"/>
    </row>
    <row r="13" spans="1:23" s="36" customFormat="1" ht="45">
      <c r="A13" s="254">
        <v>1</v>
      </c>
      <c r="B13" s="255" t="s">
        <v>162</v>
      </c>
      <c r="C13" s="255" t="str">
        <f>+1!C13:I13</f>
        <v>8. Contar con un excelente equipo humano y condiciones laborales que hagan de la Secretaría Distrital de Movilidad un lugar atractivo para trabajar y desarrollarse profesionalmente</v>
      </c>
      <c r="D13" s="264" t="s">
        <v>275</v>
      </c>
      <c r="E13" s="261" t="s">
        <v>21</v>
      </c>
      <c r="F13" s="256" t="str">
        <f>+1!F9</f>
        <v>Alcanzar 98% de la ejecución presupuestal de los proyectos de inversión a cargo de la Subsecretaría de Gestión Corporativa.</v>
      </c>
      <c r="G13" s="251" t="str">
        <f>+1!C15</f>
        <v>Ejecución Presupuestal</v>
      </c>
      <c r="H13" s="122" t="str">
        <f>+1!C22</f>
        <v>Presupuesto ejecutado de los proyectos de inversión</v>
      </c>
      <c r="I13" s="154">
        <f>+1!C30</f>
        <v>26525800</v>
      </c>
      <c r="J13" s="154">
        <f>+1!C31</f>
        <v>790024013</v>
      </c>
      <c r="K13" s="154">
        <f>+1!C32</f>
        <v>989317589</v>
      </c>
      <c r="L13" s="154">
        <f>+1!C33</f>
        <v>0</v>
      </c>
      <c r="M13" s="154">
        <f>+1!C34</f>
        <v>0</v>
      </c>
      <c r="N13" s="154">
        <f>+1!C35</f>
        <v>0</v>
      </c>
      <c r="O13" s="154">
        <f>+1!C36</f>
        <v>0</v>
      </c>
      <c r="P13" s="154">
        <f>+1!C37</f>
        <v>0</v>
      </c>
      <c r="Q13" s="154">
        <f>+1!C38</f>
        <v>0</v>
      </c>
      <c r="R13" s="154">
        <f>+1!C39</f>
        <v>0</v>
      </c>
      <c r="S13" s="154">
        <f>+1!C40</f>
        <v>0</v>
      </c>
      <c r="T13" s="154">
        <f>+1!C41</f>
        <v>0</v>
      </c>
      <c r="U13" s="155">
        <f>+SUM(I13:T13)</f>
        <v>1805867402</v>
      </c>
      <c r="V13" s="253" t="str">
        <f>+1!C49</f>
        <v>Durante el primer trimestre se evidencia una gestión que asciende a $1,805 millones, lo cual representa el 4,7% del presupuesto apropiado para los proyectos de inversión 965-967 y 6094 a cargo de la Subsecretaría de Gestión Corporativa - Unidad Ejecutora 01.</v>
      </c>
      <c r="W13" s="253"/>
    </row>
    <row r="14" spans="1:23" s="36" customFormat="1" ht="60" customHeight="1">
      <c r="A14" s="254"/>
      <c r="B14" s="255"/>
      <c r="C14" s="255"/>
      <c r="D14" s="265"/>
      <c r="E14" s="261"/>
      <c r="F14" s="256"/>
      <c r="G14" s="251"/>
      <c r="H14" s="122" t="str">
        <f>+1!F22</f>
        <v>Presupuesto vigente de los proyectos de inversión de la SGC</v>
      </c>
      <c r="I14" s="154">
        <f>+1!E30</f>
        <v>39190318000</v>
      </c>
      <c r="J14" s="154">
        <f>+1!E31</f>
        <v>39190318000</v>
      </c>
      <c r="K14" s="154">
        <f>+1!E32</f>
        <v>39190318000</v>
      </c>
      <c r="L14" s="154">
        <f>+1!E33</f>
        <v>39190318000</v>
      </c>
      <c r="M14" s="154">
        <f>+1!E34</f>
        <v>39190318000</v>
      </c>
      <c r="N14" s="154">
        <f>+1!E35</f>
        <v>39190318000</v>
      </c>
      <c r="O14" s="154">
        <f>+1!E36</f>
        <v>39190318000</v>
      </c>
      <c r="P14" s="154">
        <f>+1!E37</f>
        <v>39190318000</v>
      </c>
      <c r="Q14" s="154">
        <f>+1!E38</f>
        <v>39190318000</v>
      </c>
      <c r="R14" s="154">
        <f>+1!E39</f>
        <v>39190318000</v>
      </c>
      <c r="S14" s="154">
        <f>+1!E40</f>
        <v>39190318000</v>
      </c>
      <c r="T14" s="154">
        <f>+1!E41</f>
        <v>39190318000</v>
      </c>
      <c r="U14" s="155">
        <f>+T14</f>
        <v>39190318000</v>
      </c>
      <c r="V14" s="253"/>
      <c r="W14" s="253"/>
    </row>
    <row r="15" spans="1:23" s="36" customFormat="1" ht="69.75" customHeight="1">
      <c r="A15" s="254"/>
      <c r="B15" s="255"/>
      <c r="C15" s="255"/>
      <c r="D15" s="266"/>
      <c r="E15" s="261"/>
      <c r="F15" s="256"/>
      <c r="G15" s="251"/>
      <c r="H15" s="123" t="s">
        <v>131</v>
      </c>
      <c r="I15" s="121">
        <f>+I13/I14</f>
        <v>0.0006768457454211012</v>
      </c>
      <c r="J15" s="121">
        <f aca="true" t="shared" si="0" ref="J15:U15">+J13/J14</f>
        <v>0.02015865278255716</v>
      </c>
      <c r="K15" s="177">
        <f t="shared" si="0"/>
        <v>0.025243928589709325</v>
      </c>
      <c r="L15" s="177">
        <f t="shared" si="0"/>
        <v>0</v>
      </c>
      <c r="M15" s="177">
        <f t="shared" si="0"/>
        <v>0</v>
      </c>
      <c r="N15" s="177">
        <f t="shared" si="0"/>
        <v>0</v>
      </c>
      <c r="O15" s="177">
        <f t="shared" si="0"/>
        <v>0</v>
      </c>
      <c r="P15" s="177">
        <f t="shared" si="0"/>
        <v>0</v>
      </c>
      <c r="Q15" s="177">
        <f t="shared" si="0"/>
        <v>0</v>
      </c>
      <c r="R15" s="177">
        <f t="shared" si="0"/>
        <v>0</v>
      </c>
      <c r="S15" s="177">
        <f t="shared" si="0"/>
        <v>0</v>
      </c>
      <c r="T15" s="177">
        <f t="shared" si="0"/>
        <v>0</v>
      </c>
      <c r="U15" s="177">
        <f t="shared" si="0"/>
        <v>0.04607942711768759</v>
      </c>
      <c r="V15" s="253"/>
      <c r="W15" s="253"/>
    </row>
    <row r="16" spans="1:23" s="36" customFormat="1" ht="102" customHeight="1">
      <c r="A16" s="254">
        <v>2</v>
      </c>
      <c r="B16" s="255" t="s">
        <v>162</v>
      </c>
      <c r="C16" s="255" t="str">
        <f>+2!C13</f>
        <v>7. Prestar servicios eficientes, oportunos y de calidad a la ciudadanía, tanto en gestión como en trámites de la movilidad </v>
      </c>
      <c r="D16" s="264" t="s">
        <v>275</v>
      </c>
      <c r="E16" s="261" t="s">
        <v>21</v>
      </c>
      <c r="F16" s="256" t="str">
        <f>+2!F9</f>
        <v>Garantizar el 95% de la ejecución presupuestal de los recursos asignados para funcionamiento en la SDM.</v>
      </c>
      <c r="G16" s="251" t="str">
        <f>+2!C15</f>
        <v>Ejecución Presupuesto de funcionamiento</v>
      </c>
      <c r="H16" s="122" t="str">
        <f>+2!C22</f>
        <v>Presupuesto ejecutado de funcionamiento</v>
      </c>
      <c r="I16" s="154">
        <f>+2!C30</f>
        <v>1468606390</v>
      </c>
      <c r="J16" s="154">
        <f>+2!C31</f>
        <v>1978599561</v>
      </c>
      <c r="K16" s="154">
        <f>+2!C32</f>
        <v>2548068860</v>
      </c>
      <c r="L16" s="154">
        <f>+2!C33</f>
        <v>0</v>
      </c>
      <c r="M16" s="154">
        <f>+2!C34</f>
        <v>0</v>
      </c>
      <c r="N16" s="154">
        <f>+2!C35</f>
        <v>0</v>
      </c>
      <c r="O16" s="154">
        <f>+2!C36</f>
        <v>0</v>
      </c>
      <c r="P16" s="154">
        <f>+2!C37</f>
        <v>0</v>
      </c>
      <c r="Q16" s="154">
        <f>+2!C38</f>
        <v>0</v>
      </c>
      <c r="R16" s="154">
        <f>+2!C39</f>
        <v>0</v>
      </c>
      <c r="S16" s="154">
        <f>+2!C40</f>
        <v>0</v>
      </c>
      <c r="T16" s="154">
        <f>+2!C41</f>
        <v>0</v>
      </c>
      <c r="U16" s="155">
        <f>+SUM(I16:T16)</f>
        <v>5995274811</v>
      </c>
      <c r="V16" s="253" t="str">
        <f>+2!C49</f>
        <v>Durante el primer trimestre del año se evidencia una ejecución de $5,995 millones lo cual equivale a un 9.32% en la ejecución de recursos apropiados para los gastos de funcionamiento para la entidad.</v>
      </c>
      <c r="W16" s="253"/>
    </row>
    <row r="17" spans="1:23" s="36" customFormat="1" ht="60" customHeight="1">
      <c r="A17" s="254"/>
      <c r="B17" s="255"/>
      <c r="C17" s="255"/>
      <c r="D17" s="265"/>
      <c r="E17" s="261"/>
      <c r="F17" s="256"/>
      <c r="G17" s="251"/>
      <c r="H17" s="122" t="str">
        <f>+2!F22</f>
        <v>Presupuesto vigente de funcionamiento</v>
      </c>
      <c r="I17" s="154">
        <f>+2!E30</f>
        <v>64338940000</v>
      </c>
      <c r="J17" s="154">
        <f>+2!E31</f>
        <v>64338940000</v>
      </c>
      <c r="K17" s="154">
        <f>+2!E32</f>
        <v>64338940000</v>
      </c>
      <c r="L17" s="154">
        <f>+2!E33</f>
        <v>64338940000</v>
      </c>
      <c r="M17" s="154">
        <f>+2!E34</f>
        <v>64338940000</v>
      </c>
      <c r="N17" s="154">
        <f>+2!E35</f>
        <v>64338940000</v>
      </c>
      <c r="O17" s="154">
        <f>+2!F35</f>
        <v>64338940000</v>
      </c>
      <c r="P17" s="154">
        <v>38007464000</v>
      </c>
      <c r="Q17" s="154">
        <v>38007464000</v>
      </c>
      <c r="R17" s="154">
        <f>+2!E39</f>
        <v>64338940000</v>
      </c>
      <c r="S17" s="154">
        <f>+2!E40</f>
        <v>64338940000</v>
      </c>
      <c r="T17" s="154">
        <f>+2!E41</f>
        <v>64338940000</v>
      </c>
      <c r="U17" s="155">
        <f>+T17</f>
        <v>64338940000</v>
      </c>
      <c r="V17" s="253"/>
      <c r="W17" s="253"/>
    </row>
    <row r="18" spans="1:23" s="36" customFormat="1" ht="60" customHeight="1">
      <c r="A18" s="254"/>
      <c r="B18" s="255"/>
      <c r="C18" s="255"/>
      <c r="D18" s="266"/>
      <c r="E18" s="261"/>
      <c r="F18" s="256"/>
      <c r="G18" s="251"/>
      <c r="H18" s="123" t="s">
        <v>131</v>
      </c>
      <c r="I18" s="121">
        <f>+I16/I17</f>
        <v>0.022826089301440155</v>
      </c>
      <c r="J18" s="121">
        <f aca="true" t="shared" si="1" ref="J18:U18">+J16/J17</f>
        <v>0.030752753480240737</v>
      </c>
      <c r="K18" s="177">
        <f t="shared" si="1"/>
        <v>0.03960383649466404</v>
      </c>
      <c r="L18" s="177">
        <f t="shared" si="1"/>
        <v>0</v>
      </c>
      <c r="M18" s="177">
        <f t="shared" si="1"/>
        <v>0</v>
      </c>
      <c r="N18" s="177">
        <f t="shared" si="1"/>
        <v>0</v>
      </c>
      <c r="O18" s="177">
        <f t="shared" si="1"/>
        <v>0</v>
      </c>
      <c r="P18" s="177">
        <f t="shared" si="1"/>
        <v>0</v>
      </c>
      <c r="Q18" s="177">
        <f t="shared" si="1"/>
        <v>0</v>
      </c>
      <c r="R18" s="177">
        <f t="shared" si="1"/>
        <v>0</v>
      </c>
      <c r="S18" s="177">
        <f t="shared" si="1"/>
        <v>0</v>
      </c>
      <c r="T18" s="177">
        <f t="shared" si="1"/>
        <v>0</v>
      </c>
      <c r="U18" s="177">
        <f t="shared" si="1"/>
        <v>0.09318267927634494</v>
      </c>
      <c r="V18" s="253"/>
      <c r="W18" s="253"/>
    </row>
    <row r="19" spans="1:23" s="36" customFormat="1" ht="77.25" customHeight="1">
      <c r="A19" s="254">
        <v>3</v>
      </c>
      <c r="B19" s="255" t="s">
        <v>162</v>
      </c>
      <c r="C19" s="255" t="str">
        <f>+3_PAAC!C13:I13</f>
        <v>7. Prestar servicios eficientes, oportunos y de calidad a la ciudadanía, tanto en gestión como en trámites de la movilidad </v>
      </c>
      <c r="D19" s="264" t="s">
        <v>275</v>
      </c>
      <c r="E19" s="261" t="s">
        <v>21</v>
      </c>
      <c r="F19" s="256" t="str">
        <f>+3_PAAC!F9:I9</f>
        <v>Realizar el 100% de las actividades programadas en el Plan Anticorrupción y de Atención al Ciudadano de la vigencia por la Subsecretaría de Gestión Corporativa</v>
      </c>
      <c r="G19" s="251" t="str">
        <f>+3_PAAC!C15</f>
        <v>Cumplimiento del P.A.A.C</v>
      </c>
      <c r="H19" s="122" t="str">
        <f>+3_PAAC!C22</f>
        <v>Total actividades ejecutadas </v>
      </c>
      <c r="I19" s="154">
        <f>+3_PAAC!C30</f>
        <v>0</v>
      </c>
      <c r="J19" s="154">
        <f>+3_PAAC!C31</f>
        <v>0</v>
      </c>
      <c r="K19" s="154">
        <f>+3_PAAC!C32</f>
        <v>0</v>
      </c>
      <c r="L19" s="154">
        <f>+3_PAAC!C33</f>
        <v>0</v>
      </c>
      <c r="M19" s="154">
        <f>+3_PAAC!C34</f>
        <v>0</v>
      </c>
      <c r="N19" s="154">
        <f>+3_PAAC!C35</f>
        <v>0</v>
      </c>
      <c r="O19" s="154">
        <f>+3_PAAC!C36</f>
        <v>0</v>
      </c>
      <c r="P19" s="154">
        <f>+3_PAAC!C37</f>
        <v>0</v>
      </c>
      <c r="Q19" s="154">
        <f>+3_PAAC!C38</f>
        <v>0</v>
      </c>
      <c r="R19" s="154">
        <f>+3_PAAC!C39</f>
        <v>0</v>
      </c>
      <c r="S19" s="154">
        <f>+3_PAAC!C40</f>
        <v>0</v>
      </c>
      <c r="T19" s="154">
        <f>+3_PAAC!C41</f>
        <v>0</v>
      </c>
      <c r="U19" s="155">
        <f>+SUM(I19:T19)</f>
        <v>0</v>
      </c>
      <c r="V19" s="253" t="str">
        <f>+3_PAAC!C49</f>
        <v>Para el primer trimestre del año, no se tienen programadas acciones </v>
      </c>
      <c r="W19" s="253"/>
    </row>
    <row r="20" spans="1:23" s="36" customFormat="1" ht="65.25" customHeight="1">
      <c r="A20" s="254"/>
      <c r="B20" s="255"/>
      <c r="C20" s="255"/>
      <c r="D20" s="265"/>
      <c r="E20" s="261"/>
      <c r="F20" s="256"/>
      <c r="G20" s="251"/>
      <c r="H20" s="122" t="str">
        <f>+3_PAAC!F22</f>
        <v>Total actividades programadas</v>
      </c>
      <c r="I20" s="154">
        <f>+3_PAAC!E30</f>
        <v>0</v>
      </c>
      <c r="J20" s="154">
        <f>+3_PAAC!E31</f>
        <v>0</v>
      </c>
      <c r="K20" s="154">
        <f>+3_PAAC!E32</f>
        <v>0</v>
      </c>
      <c r="L20" s="154">
        <f>+3_PAAC!E33</f>
        <v>0</v>
      </c>
      <c r="M20" s="154">
        <f>+3_PAAC!E34</f>
        <v>2</v>
      </c>
      <c r="N20" s="154">
        <f>+3_PAAC!E35</f>
        <v>0</v>
      </c>
      <c r="O20" s="154">
        <f>+3_PAAC!E36</f>
        <v>0</v>
      </c>
      <c r="P20" s="154">
        <f>+3_PAAC!E37</f>
        <v>1</v>
      </c>
      <c r="Q20" s="154">
        <f>+3_PAAC!E38</f>
        <v>1</v>
      </c>
      <c r="R20" s="154">
        <f>+3_PAAC!E39</f>
        <v>0</v>
      </c>
      <c r="S20" s="154">
        <f>+3_PAAC!E40</f>
        <v>1</v>
      </c>
      <c r="T20" s="154">
        <f>+3_PAAC!E41</f>
        <v>1</v>
      </c>
      <c r="U20" s="155">
        <f>+SUM(I20:T20)</f>
        <v>6</v>
      </c>
      <c r="V20" s="253"/>
      <c r="W20" s="253"/>
    </row>
    <row r="21" spans="1:23" s="36" customFormat="1" ht="65.25" customHeight="1">
      <c r="A21" s="254"/>
      <c r="B21" s="255"/>
      <c r="C21" s="255"/>
      <c r="D21" s="266"/>
      <c r="E21" s="261"/>
      <c r="F21" s="256"/>
      <c r="G21" s="251"/>
      <c r="H21" s="123" t="s">
        <v>131</v>
      </c>
      <c r="I21" s="121" t="e">
        <f>+I19/I20</f>
        <v>#DIV/0!</v>
      </c>
      <c r="J21" s="121" t="e">
        <f aca="true" t="shared" si="2" ref="J21:U21">+J19/J20</f>
        <v>#DIV/0!</v>
      </c>
      <c r="K21" s="177" t="e">
        <f t="shared" si="2"/>
        <v>#DIV/0!</v>
      </c>
      <c r="L21" s="177" t="e">
        <f t="shared" si="2"/>
        <v>#DIV/0!</v>
      </c>
      <c r="M21" s="177">
        <f t="shared" si="2"/>
        <v>0</v>
      </c>
      <c r="N21" s="177" t="e">
        <f t="shared" si="2"/>
        <v>#DIV/0!</v>
      </c>
      <c r="O21" s="177" t="e">
        <f t="shared" si="2"/>
        <v>#DIV/0!</v>
      </c>
      <c r="P21" s="177">
        <f t="shared" si="2"/>
        <v>0</v>
      </c>
      <c r="Q21" s="177">
        <f t="shared" si="2"/>
        <v>0</v>
      </c>
      <c r="R21" s="177" t="e">
        <f t="shared" si="2"/>
        <v>#DIV/0!</v>
      </c>
      <c r="S21" s="177">
        <f t="shared" si="2"/>
        <v>0</v>
      </c>
      <c r="T21" s="177">
        <f t="shared" si="2"/>
        <v>0</v>
      </c>
      <c r="U21" s="177">
        <f t="shared" si="2"/>
        <v>0</v>
      </c>
      <c r="V21" s="253"/>
      <c r="W21" s="253"/>
    </row>
  </sheetData>
  <sheetProtection/>
  <mergeCells count="40">
    <mergeCell ref="A10:W10"/>
    <mergeCell ref="C7:G7"/>
    <mergeCell ref="G19:G21"/>
    <mergeCell ref="V19:W21"/>
    <mergeCell ref="A19:A21"/>
    <mergeCell ref="B19:B21"/>
    <mergeCell ref="C19:C21"/>
    <mergeCell ref="D19:D21"/>
    <mergeCell ref="E19:E21"/>
    <mergeCell ref="V13:W15"/>
    <mergeCell ref="G13:G15"/>
    <mergeCell ref="B11:D11"/>
    <mergeCell ref="D13:D15"/>
    <mergeCell ref="H11:H12"/>
    <mergeCell ref="G11:G12"/>
    <mergeCell ref="F11:F12"/>
    <mergeCell ref="F19:F21"/>
    <mergeCell ref="F16:F18"/>
    <mergeCell ref="E16:E18"/>
    <mergeCell ref="E11:E12"/>
    <mergeCell ref="D16:D18"/>
    <mergeCell ref="B13:B15"/>
    <mergeCell ref="C16:C18"/>
    <mergeCell ref="E13:E15"/>
    <mergeCell ref="G16:G18"/>
    <mergeCell ref="A11:A12"/>
    <mergeCell ref="V16:W18"/>
    <mergeCell ref="A16:A18"/>
    <mergeCell ref="B16:B18"/>
    <mergeCell ref="F13:F15"/>
    <mergeCell ref="V12:W12"/>
    <mergeCell ref="A13:A15"/>
    <mergeCell ref="I11:W11"/>
    <mergeCell ref="C13:C15"/>
    <mergeCell ref="A2:B5"/>
    <mergeCell ref="C2:T2"/>
    <mergeCell ref="C3:T3"/>
    <mergeCell ref="C4:T4"/>
    <mergeCell ref="C5:H5"/>
    <mergeCell ref="I5:T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7" scale="39"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H14"/>
  <sheetViews>
    <sheetView zoomScalePageLayoutView="0" workbookViewId="0" topLeftCell="A1">
      <selection activeCell="H14" sqref="H14"/>
    </sheetView>
  </sheetViews>
  <sheetFormatPr defaultColWidth="11.421875" defaultRowHeight="15"/>
  <cols>
    <col min="1" max="1" width="1.8515625" style="222" customWidth="1"/>
    <col min="2" max="2" width="8.57421875" style="222" customWidth="1"/>
    <col min="3" max="3" width="23.00390625" style="222" customWidth="1"/>
    <col min="4" max="4" width="14.57421875" style="222" customWidth="1"/>
    <col min="5" max="5" width="14.7109375" style="222" customWidth="1"/>
    <col min="6" max="6" width="14.57421875" style="222" customWidth="1"/>
    <col min="7" max="11" width="8.28125" style="222" customWidth="1"/>
    <col min="12" max="12" width="16.140625" style="222" customWidth="1"/>
    <col min="13" max="16384" width="11.421875" style="222" customWidth="1"/>
  </cols>
  <sheetData>
    <row r="1" ht="11.25"/>
    <row r="2" spans="2:60" s="221" customFormat="1" ht="21.75" customHeight="1">
      <c r="B2" s="281"/>
      <c r="C2" s="281"/>
      <c r="D2" s="273" t="s">
        <v>369</v>
      </c>
      <c r="E2" s="273"/>
      <c r="F2" s="273"/>
      <c r="G2" s="273"/>
      <c r="H2" s="273"/>
      <c r="I2" s="273"/>
      <c r="J2" s="273"/>
      <c r="K2" s="273"/>
      <c r="L2" s="273"/>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row>
    <row r="3" spans="2:60" s="221" customFormat="1" ht="18" customHeight="1">
      <c r="B3" s="281"/>
      <c r="C3" s="281"/>
      <c r="D3" s="273" t="s">
        <v>16</v>
      </c>
      <c r="E3" s="273"/>
      <c r="F3" s="273"/>
      <c r="G3" s="273"/>
      <c r="H3" s="273"/>
      <c r="I3" s="273"/>
      <c r="J3" s="273"/>
      <c r="K3" s="273"/>
      <c r="L3" s="273"/>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row>
    <row r="4" spans="2:60" s="221" customFormat="1" ht="18" customHeight="1">
      <c r="B4" s="281"/>
      <c r="C4" s="281"/>
      <c r="D4" s="273" t="s">
        <v>292</v>
      </c>
      <c r="E4" s="273"/>
      <c r="F4" s="273"/>
      <c r="G4" s="273"/>
      <c r="H4" s="273"/>
      <c r="I4" s="273"/>
      <c r="J4" s="273"/>
      <c r="K4" s="273"/>
      <c r="L4" s="273"/>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row>
    <row r="5" spans="2:60" s="221" customFormat="1" ht="18" customHeight="1">
      <c r="B5" s="281"/>
      <c r="C5" s="281"/>
      <c r="D5" s="274" t="s">
        <v>375</v>
      </c>
      <c r="E5" s="274"/>
      <c r="F5" s="274"/>
      <c r="G5" s="274"/>
      <c r="H5" s="274" t="s">
        <v>376</v>
      </c>
      <c r="I5" s="274"/>
      <c r="J5" s="274"/>
      <c r="K5" s="274"/>
      <c r="L5" s="274"/>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row>
    <row r="6" spans="13:60" s="221" customFormat="1" ht="33.75" customHeight="1" thickBot="1">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row>
    <row r="7" spans="1:12" ht="24.75" customHeight="1" thickBot="1">
      <c r="A7" s="223"/>
      <c r="B7" s="275" t="s">
        <v>24</v>
      </c>
      <c r="C7" s="276"/>
      <c r="D7" s="275" t="s">
        <v>245</v>
      </c>
      <c r="E7" s="277"/>
      <c r="F7" s="276"/>
      <c r="G7" s="221"/>
      <c r="H7" s="221"/>
      <c r="I7" s="221"/>
      <c r="J7" s="221"/>
      <c r="K7" s="221"/>
      <c r="L7" s="221"/>
    </row>
    <row r="8" spans="1:12" ht="30" customHeight="1" thickBot="1">
      <c r="A8" s="223"/>
      <c r="B8" s="275" t="s">
        <v>377</v>
      </c>
      <c r="C8" s="276"/>
      <c r="D8" s="275" t="s">
        <v>245</v>
      </c>
      <c r="E8" s="277"/>
      <c r="F8" s="276"/>
      <c r="G8" s="221"/>
      <c r="H8" s="221"/>
      <c r="I8" s="221"/>
      <c r="J8" s="221"/>
      <c r="K8" s="221"/>
      <c r="L8" s="221"/>
    </row>
    <row r="9" spans="1:12" ht="24.75" customHeight="1">
      <c r="A9" s="223"/>
      <c r="B9" s="221"/>
      <c r="C9" s="221"/>
      <c r="D9" s="221"/>
      <c r="E9" s="221"/>
      <c r="F9" s="221"/>
      <c r="G9" s="221"/>
      <c r="H9" s="221"/>
      <c r="I9" s="221"/>
      <c r="J9" s="221"/>
      <c r="K9" s="221"/>
      <c r="L9" s="221"/>
    </row>
    <row r="10" spans="2:60" s="224" customFormat="1" ht="36.75" customHeight="1">
      <c r="B10" s="278" t="s">
        <v>378</v>
      </c>
      <c r="C10" s="278"/>
      <c r="D10" s="278"/>
      <c r="E10" s="278"/>
      <c r="F10" s="278"/>
      <c r="G10" s="278"/>
      <c r="H10" s="278"/>
      <c r="I10" s="278"/>
      <c r="J10" s="278"/>
      <c r="K10" s="278"/>
      <c r="L10" s="279" t="s">
        <v>379</v>
      </c>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row>
    <row r="11" spans="2:60" s="224" customFormat="1" ht="38.25" customHeight="1">
      <c r="B11" s="225" t="s">
        <v>7</v>
      </c>
      <c r="C11" s="225" t="s">
        <v>129</v>
      </c>
      <c r="D11" s="225" t="s">
        <v>380</v>
      </c>
      <c r="E11" s="225" t="s">
        <v>381</v>
      </c>
      <c r="F11" s="225" t="s">
        <v>382</v>
      </c>
      <c r="G11" s="225" t="s">
        <v>384</v>
      </c>
      <c r="H11" s="225" t="s">
        <v>385</v>
      </c>
      <c r="I11" s="225" t="s">
        <v>386</v>
      </c>
      <c r="J11" s="225" t="s">
        <v>387</v>
      </c>
      <c r="K11" s="225" t="s">
        <v>388</v>
      </c>
      <c r="L11" s="280"/>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row>
    <row r="12" spans="2:60" s="226" customFormat="1" ht="96.75" customHeight="1">
      <c r="B12" s="227">
        <v>1</v>
      </c>
      <c r="C12" s="228" t="str">
        <f>+'Sección 1. Metas - Magnitud'!F13</f>
        <v>Alcanzar 98% de la ejecución presupuestal de los proyectos de inversión a cargo de la Subsecretaría de Gestión Corporativa.</v>
      </c>
      <c r="D12" s="228" t="str">
        <f>+1!H16</f>
        <v>Constante</v>
      </c>
      <c r="E12" s="233" t="s">
        <v>389</v>
      </c>
      <c r="F12" s="231">
        <v>0.98</v>
      </c>
      <c r="G12" s="232" t="s">
        <v>390</v>
      </c>
      <c r="H12" s="234">
        <v>0.985</v>
      </c>
      <c r="I12" s="234">
        <v>0.988</v>
      </c>
      <c r="J12" s="235">
        <v>0.98</v>
      </c>
      <c r="K12" s="231">
        <v>0.98</v>
      </c>
      <c r="L12" s="229"/>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row>
    <row r="13" spans="2:12" s="226" customFormat="1" ht="67.5" customHeight="1">
      <c r="B13" s="227">
        <v>2</v>
      </c>
      <c r="C13" s="228" t="str">
        <f>+'Sección 1. Metas - Magnitud'!F16</f>
        <v>Garantizar el 95% de la ejecución presupuestal de los recursos asignados para funcionamiento en la SDM.</v>
      </c>
      <c r="D13" s="228" t="str">
        <f>+2!H16</f>
        <v>Constante</v>
      </c>
      <c r="E13" s="233" t="s">
        <v>389</v>
      </c>
      <c r="F13" s="231">
        <v>0.95</v>
      </c>
      <c r="G13" s="232" t="s">
        <v>390</v>
      </c>
      <c r="H13" s="234">
        <v>0.946</v>
      </c>
      <c r="I13" s="232">
        <v>0.924</v>
      </c>
      <c r="J13" s="231">
        <v>0.95</v>
      </c>
      <c r="K13" s="231">
        <v>0.95</v>
      </c>
      <c r="L13" s="230"/>
    </row>
    <row r="14" spans="2:12" s="226" customFormat="1" ht="67.5" customHeight="1">
      <c r="B14" s="227">
        <v>3</v>
      </c>
      <c r="C14" s="228" t="str">
        <f>+'Sección 1. Metas - Magnitud'!F19</f>
        <v>Realizar el 100% de las actividades programadas en el Plan Anticorrupción y de Atención al Ciudadano de la vigencia por la Subsecretaría de Gestión Corporativa</v>
      </c>
      <c r="D14" s="228" t="str">
        <f>+3_PAAC!H16</f>
        <v>Constante</v>
      </c>
      <c r="E14" s="233" t="s">
        <v>389</v>
      </c>
      <c r="F14" s="231">
        <v>1</v>
      </c>
      <c r="G14" s="232" t="s">
        <v>390</v>
      </c>
      <c r="H14" s="232" t="s">
        <v>390</v>
      </c>
      <c r="I14" s="232">
        <v>1</v>
      </c>
      <c r="J14" s="231">
        <v>1</v>
      </c>
      <c r="K14" s="231">
        <v>1</v>
      </c>
      <c r="L14" s="230"/>
    </row>
    <row r="15" s="226" customFormat="1" ht="11.25"/>
    <row r="16" s="226" customFormat="1" ht="11.25"/>
    <row r="17" ht="11.25"/>
    <row r="18" ht="11.25"/>
    <row r="19" ht="11.25"/>
    <row r="20" ht="11.25"/>
    <row r="21" ht="11.25"/>
    <row r="22" ht="11.25"/>
    <row r="23" ht="11.25"/>
    <row r="24" ht="11.25"/>
    <row r="25" ht="11.25"/>
    <row r="26" ht="11.25"/>
    <row r="27" ht="11.25"/>
    <row r="28" ht="11.25"/>
    <row r="29" ht="11.25"/>
  </sheetData>
  <sheetProtection/>
  <mergeCells count="12">
    <mergeCell ref="B10:K10"/>
    <mergeCell ref="L10:L11"/>
    <mergeCell ref="B2:C5"/>
    <mergeCell ref="D2:L2"/>
    <mergeCell ref="D3:L3"/>
    <mergeCell ref="D4:L4"/>
    <mergeCell ref="D5:G5"/>
    <mergeCell ref="H5:L5"/>
    <mergeCell ref="B7:C7"/>
    <mergeCell ref="D7:F7"/>
    <mergeCell ref="B8:C8"/>
    <mergeCell ref="D8:F8"/>
  </mergeCells>
  <printOptions/>
  <pageMargins left="1" right="1" top="1" bottom="1" header="0.5" footer="0.5"/>
  <pageSetup fitToHeight="1" fitToWidth="1" horizontalDpi="600" verticalDpi="600" orientation="landscape" scale="54" r:id="rId4"/>
  <drawing r:id="rId3"/>
  <legacyDrawing r:id="rId2"/>
</worksheet>
</file>

<file path=xl/worksheets/sheet3.xml><?xml version="1.0" encoding="utf-8"?>
<worksheet xmlns="http://schemas.openxmlformats.org/spreadsheetml/2006/main" xmlns:r="http://schemas.openxmlformats.org/officeDocument/2006/relationships">
  <dimension ref="B2:P81"/>
  <sheetViews>
    <sheetView zoomScalePageLayoutView="0" workbookViewId="0" topLeftCell="A1">
      <selection activeCell="B52" sqref="B52:I52"/>
    </sheetView>
  </sheetViews>
  <sheetFormatPr defaultColWidth="11.421875" defaultRowHeight="15"/>
  <cols>
    <col min="1" max="1" width="0.9921875" style="81" customWidth="1"/>
    <col min="2" max="2" width="25.421875" style="80" customWidth="1"/>
    <col min="3" max="3" width="19.28125" style="81" customWidth="1"/>
    <col min="4" max="4" width="20.140625" style="81" customWidth="1"/>
    <col min="5" max="6" width="16.421875" style="81" customWidth="1"/>
    <col min="7" max="7" width="22.00390625" style="82" customWidth="1"/>
    <col min="8" max="8" width="20.57421875" style="81" customWidth="1"/>
    <col min="9" max="9" width="22.421875" style="81" customWidth="1"/>
    <col min="10" max="10" width="22.421875" style="399" customWidth="1"/>
    <col min="11" max="11" width="5.00390625" style="428" bestFit="1" customWidth="1"/>
    <col min="12" max="12" width="16.140625" style="424" customWidth="1"/>
    <col min="13" max="13" width="17.57421875" style="424" customWidth="1"/>
    <col min="14" max="14" width="15.7109375" style="429" customWidth="1"/>
    <col min="15" max="15" width="15.421875" style="429" customWidth="1"/>
    <col min="16" max="16" width="19.7109375" style="429" customWidth="1"/>
    <col min="17" max="17" width="11.421875" style="400" customWidth="1"/>
    <col min="18" max="16384" width="11.421875" style="81" customWidth="1"/>
  </cols>
  <sheetData>
    <row r="1" ht="6" customHeight="1"/>
    <row r="2" spans="2:11" ht="25.5" customHeight="1">
      <c r="B2" s="318"/>
      <c r="C2" s="316" t="s">
        <v>371</v>
      </c>
      <c r="D2" s="316"/>
      <c r="E2" s="316"/>
      <c r="F2" s="316"/>
      <c r="G2" s="316"/>
      <c r="H2" s="316"/>
      <c r="I2" s="316"/>
      <c r="J2" s="401"/>
      <c r="K2" s="430"/>
    </row>
    <row r="3" spans="2:11" ht="25.5" customHeight="1">
      <c r="B3" s="318"/>
      <c r="C3" s="317" t="s">
        <v>16</v>
      </c>
      <c r="D3" s="317"/>
      <c r="E3" s="317"/>
      <c r="F3" s="317"/>
      <c r="G3" s="317"/>
      <c r="H3" s="317"/>
      <c r="I3" s="317"/>
      <c r="J3" s="401"/>
      <c r="K3" s="430"/>
    </row>
    <row r="4" spans="2:11" ht="25.5" customHeight="1">
      <c r="B4" s="318"/>
      <c r="C4" s="317" t="s">
        <v>163</v>
      </c>
      <c r="D4" s="317"/>
      <c r="E4" s="317"/>
      <c r="F4" s="317"/>
      <c r="G4" s="317"/>
      <c r="H4" s="317"/>
      <c r="I4" s="317"/>
      <c r="J4" s="401"/>
      <c r="K4" s="430"/>
    </row>
    <row r="5" spans="2:11" ht="25.5" customHeight="1">
      <c r="B5" s="318"/>
      <c r="C5" s="317" t="s">
        <v>164</v>
      </c>
      <c r="D5" s="317"/>
      <c r="E5" s="317"/>
      <c r="F5" s="317"/>
      <c r="G5" s="319" t="s">
        <v>372</v>
      </c>
      <c r="H5" s="319"/>
      <c r="I5" s="319"/>
      <c r="J5" s="401"/>
      <c r="K5" s="430"/>
    </row>
    <row r="6" spans="2:11" ht="23.25" customHeight="1">
      <c r="B6" s="314" t="s">
        <v>165</v>
      </c>
      <c r="C6" s="314"/>
      <c r="D6" s="314"/>
      <c r="E6" s="314"/>
      <c r="F6" s="314"/>
      <c r="G6" s="314"/>
      <c r="H6" s="314"/>
      <c r="I6" s="314"/>
      <c r="J6" s="402"/>
      <c r="K6" s="431"/>
    </row>
    <row r="7" spans="2:11" ht="24" customHeight="1">
      <c r="B7" s="291" t="s">
        <v>166</v>
      </c>
      <c r="C7" s="291"/>
      <c r="D7" s="291"/>
      <c r="E7" s="291"/>
      <c r="F7" s="291"/>
      <c r="G7" s="291"/>
      <c r="H7" s="291"/>
      <c r="I7" s="291"/>
      <c r="J7" s="403"/>
      <c r="K7" s="432"/>
    </row>
    <row r="8" spans="2:11" ht="24" customHeight="1">
      <c r="B8" s="290" t="s">
        <v>167</v>
      </c>
      <c r="C8" s="290"/>
      <c r="D8" s="290"/>
      <c r="E8" s="290"/>
      <c r="F8" s="290"/>
      <c r="G8" s="290"/>
      <c r="H8" s="290"/>
      <c r="I8" s="290"/>
      <c r="J8" s="404"/>
      <c r="K8" s="433"/>
    </row>
    <row r="9" spans="2:11" ht="30.75" customHeight="1">
      <c r="B9" s="218" t="s">
        <v>361</v>
      </c>
      <c r="C9" s="217">
        <v>1</v>
      </c>
      <c r="D9" s="315" t="s">
        <v>362</v>
      </c>
      <c r="E9" s="315"/>
      <c r="F9" s="295" t="s">
        <v>354</v>
      </c>
      <c r="G9" s="295"/>
      <c r="H9" s="295"/>
      <c r="I9" s="295"/>
      <c r="J9" s="405"/>
      <c r="K9" s="434"/>
    </row>
    <row r="10" spans="2:11" ht="30.75" customHeight="1">
      <c r="B10" s="218" t="s">
        <v>169</v>
      </c>
      <c r="C10" s="133" t="s">
        <v>170</v>
      </c>
      <c r="D10" s="315" t="s">
        <v>171</v>
      </c>
      <c r="E10" s="315"/>
      <c r="F10" s="297" t="s">
        <v>247</v>
      </c>
      <c r="G10" s="297"/>
      <c r="H10" s="125" t="s">
        <v>172</v>
      </c>
      <c r="I10" s="133" t="s">
        <v>170</v>
      </c>
      <c r="J10" s="406"/>
      <c r="K10" s="435"/>
    </row>
    <row r="11" spans="2:11" ht="30.75" customHeight="1">
      <c r="B11" s="218" t="s">
        <v>173</v>
      </c>
      <c r="C11" s="308" t="s">
        <v>241</v>
      </c>
      <c r="D11" s="308"/>
      <c r="E11" s="308"/>
      <c r="F11" s="308"/>
      <c r="G11" s="125" t="s">
        <v>174</v>
      </c>
      <c r="H11" s="309" t="s">
        <v>241</v>
      </c>
      <c r="I11" s="309"/>
      <c r="J11" s="407"/>
      <c r="K11" s="436"/>
    </row>
    <row r="12" spans="2:11" ht="30.75" customHeight="1">
      <c r="B12" s="218" t="s">
        <v>176</v>
      </c>
      <c r="C12" s="310" t="s">
        <v>396</v>
      </c>
      <c r="D12" s="310"/>
      <c r="E12" s="310"/>
      <c r="F12" s="310"/>
      <c r="G12" s="125" t="s">
        <v>177</v>
      </c>
      <c r="H12" s="311" t="s">
        <v>391</v>
      </c>
      <c r="I12" s="311"/>
      <c r="J12" s="408"/>
      <c r="K12" s="437"/>
    </row>
    <row r="13" spans="2:11" ht="30.75" customHeight="1">
      <c r="B13" s="218" t="s">
        <v>178</v>
      </c>
      <c r="C13" s="312" t="s">
        <v>161</v>
      </c>
      <c r="D13" s="312"/>
      <c r="E13" s="312"/>
      <c r="F13" s="312"/>
      <c r="G13" s="312"/>
      <c r="H13" s="312"/>
      <c r="I13" s="312"/>
      <c r="J13" s="409"/>
      <c r="K13" s="438"/>
    </row>
    <row r="14" spans="2:11" ht="30.75" customHeight="1">
      <c r="B14" s="218" t="s">
        <v>179</v>
      </c>
      <c r="C14" s="313" t="s">
        <v>241</v>
      </c>
      <c r="D14" s="313"/>
      <c r="E14" s="313"/>
      <c r="F14" s="313"/>
      <c r="G14" s="313"/>
      <c r="H14" s="313"/>
      <c r="I14" s="313"/>
      <c r="J14" s="406"/>
      <c r="K14" s="435"/>
    </row>
    <row r="15" spans="2:11" ht="30.75" customHeight="1">
      <c r="B15" s="218" t="s">
        <v>180</v>
      </c>
      <c r="C15" s="295" t="s">
        <v>242</v>
      </c>
      <c r="D15" s="295"/>
      <c r="E15" s="295"/>
      <c r="F15" s="295"/>
      <c r="G15" s="125" t="s">
        <v>181</v>
      </c>
      <c r="H15" s="297" t="s">
        <v>194</v>
      </c>
      <c r="I15" s="297"/>
      <c r="J15" s="406"/>
      <c r="K15" s="435"/>
    </row>
    <row r="16" spans="2:11" ht="30.75" customHeight="1">
      <c r="B16" s="218" t="s">
        <v>183</v>
      </c>
      <c r="C16" s="307" t="s">
        <v>363</v>
      </c>
      <c r="D16" s="307"/>
      <c r="E16" s="307"/>
      <c r="F16" s="307"/>
      <c r="G16" s="125" t="s">
        <v>184</v>
      </c>
      <c r="H16" s="297" t="s">
        <v>168</v>
      </c>
      <c r="I16" s="297"/>
      <c r="J16" s="406"/>
      <c r="K16" s="435"/>
    </row>
    <row r="17" spans="2:11" ht="40.5" customHeight="1">
      <c r="B17" s="218" t="s">
        <v>185</v>
      </c>
      <c r="C17" s="295" t="s">
        <v>248</v>
      </c>
      <c r="D17" s="295"/>
      <c r="E17" s="295"/>
      <c r="F17" s="295"/>
      <c r="G17" s="295"/>
      <c r="H17" s="295"/>
      <c r="I17" s="295"/>
      <c r="J17" s="409"/>
      <c r="K17" s="438"/>
    </row>
    <row r="18" spans="2:11" ht="30.75" customHeight="1">
      <c r="B18" s="218" t="s">
        <v>187</v>
      </c>
      <c r="C18" s="295" t="s">
        <v>243</v>
      </c>
      <c r="D18" s="295"/>
      <c r="E18" s="295"/>
      <c r="F18" s="295"/>
      <c r="G18" s="295"/>
      <c r="H18" s="295"/>
      <c r="I18" s="295"/>
      <c r="J18" s="410"/>
      <c r="K18" s="439"/>
    </row>
    <row r="19" spans="2:11" ht="30.75" customHeight="1">
      <c r="B19" s="218" t="s">
        <v>188</v>
      </c>
      <c r="C19" s="302" t="s">
        <v>249</v>
      </c>
      <c r="D19" s="302"/>
      <c r="E19" s="302"/>
      <c r="F19" s="302"/>
      <c r="G19" s="302"/>
      <c r="H19" s="302"/>
      <c r="I19" s="302"/>
      <c r="J19" s="411"/>
      <c r="K19" s="440"/>
    </row>
    <row r="20" spans="2:11" ht="30.75" customHeight="1">
      <c r="B20" s="218" t="s">
        <v>189</v>
      </c>
      <c r="C20" s="303" t="s">
        <v>190</v>
      </c>
      <c r="D20" s="303"/>
      <c r="E20" s="303"/>
      <c r="F20" s="303"/>
      <c r="G20" s="303"/>
      <c r="H20" s="303"/>
      <c r="I20" s="303"/>
      <c r="J20" s="412"/>
      <c r="K20" s="441"/>
    </row>
    <row r="21" spans="2:11" ht="27.75" customHeight="1">
      <c r="B21" s="304" t="s">
        <v>191</v>
      </c>
      <c r="C21" s="305" t="s">
        <v>192</v>
      </c>
      <c r="D21" s="305"/>
      <c r="E21" s="305"/>
      <c r="F21" s="306" t="s">
        <v>193</v>
      </c>
      <c r="G21" s="306"/>
      <c r="H21" s="306"/>
      <c r="I21" s="306"/>
      <c r="J21" s="413"/>
      <c r="K21" s="442"/>
    </row>
    <row r="22" spans="2:11" ht="27" customHeight="1">
      <c r="B22" s="304"/>
      <c r="C22" s="302" t="s">
        <v>246</v>
      </c>
      <c r="D22" s="302"/>
      <c r="E22" s="302"/>
      <c r="F22" s="302" t="s">
        <v>250</v>
      </c>
      <c r="G22" s="302"/>
      <c r="H22" s="302"/>
      <c r="I22" s="302"/>
      <c r="J22" s="411"/>
      <c r="K22" s="440"/>
    </row>
    <row r="23" spans="2:11" ht="39.75" customHeight="1">
      <c r="B23" s="218" t="s">
        <v>195</v>
      </c>
      <c r="C23" s="297" t="s">
        <v>244</v>
      </c>
      <c r="D23" s="297"/>
      <c r="E23" s="297"/>
      <c r="F23" s="297" t="s">
        <v>244</v>
      </c>
      <c r="G23" s="297"/>
      <c r="H23" s="297"/>
      <c r="I23" s="297"/>
      <c r="J23" s="406"/>
      <c r="K23" s="435"/>
    </row>
    <row r="24" spans="2:11" ht="44.25" customHeight="1">
      <c r="B24" s="218" t="s">
        <v>196</v>
      </c>
      <c r="C24" s="301" t="s">
        <v>251</v>
      </c>
      <c r="D24" s="301"/>
      <c r="E24" s="301"/>
      <c r="F24" s="302" t="s">
        <v>323</v>
      </c>
      <c r="G24" s="302"/>
      <c r="H24" s="302"/>
      <c r="I24" s="302"/>
      <c r="J24" s="410"/>
      <c r="K24" s="439"/>
    </row>
    <row r="25" spans="2:11" ht="29.25" customHeight="1">
      <c r="B25" s="218" t="s">
        <v>197</v>
      </c>
      <c r="C25" s="294">
        <v>43497</v>
      </c>
      <c r="D25" s="295"/>
      <c r="E25" s="295"/>
      <c r="F25" s="125" t="s">
        <v>198</v>
      </c>
      <c r="G25" s="296">
        <v>0.988</v>
      </c>
      <c r="H25" s="296"/>
      <c r="I25" s="296"/>
      <c r="J25" s="414"/>
      <c r="K25" s="443"/>
    </row>
    <row r="26" spans="2:11" ht="27" customHeight="1">
      <c r="B26" s="218" t="s">
        <v>199</v>
      </c>
      <c r="C26" s="294">
        <v>43829</v>
      </c>
      <c r="D26" s="295"/>
      <c r="E26" s="295"/>
      <c r="F26" s="125" t="s">
        <v>200</v>
      </c>
      <c r="G26" s="296">
        <v>0.98</v>
      </c>
      <c r="H26" s="296"/>
      <c r="I26" s="296"/>
      <c r="J26" s="415"/>
      <c r="K26" s="444"/>
    </row>
    <row r="27" spans="2:11" ht="47.25" customHeight="1">
      <c r="B27" s="218" t="s">
        <v>201</v>
      </c>
      <c r="C27" s="297" t="s">
        <v>186</v>
      </c>
      <c r="D27" s="297"/>
      <c r="E27" s="297"/>
      <c r="F27" s="138" t="s">
        <v>202</v>
      </c>
      <c r="G27" s="298" t="s">
        <v>390</v>
      </c>
      <c r="H27" s="298"/>
      <c r="I27" s="298"/>
      <c r="J27" s="413"/>
      <c r="K27" s="442"/>
    </row>
    <row r="28" spans="2:11" ht="30" customHeight="1">
      <c r="B28" s="299" t="s">
        <v>203</v>
      </c>
      <c r="C28" s="299"/>
      <c r="D28" s="299"/>
      <c r="E28" s="299"/>
      <c r="F28" s="299"/>
      <c r="G28" s="299"/>
      <c r="H28" s="299"/>
      <c r="I28" s="299"/>
      <c r="J28" s="404"/>
      <c r="K28" s="433"/>
    </row>
    <row r="29" spans="2:11" ht="56.25" customHeight="1">
      <c r="B29" s="220" t="s">
        <v>204</v>
      </c>
      <c r="C29" s="220" t="s">
        <v>205</v>
      </c>
      <c r="D29" s="180" t="s">
        <v>206</v>
      </c>
      <c r="E29" s="220" t="s">
        <v>207</v>
      </c>
      <c r="F29" s="220" t="s">
        <v>208</v>
      </c>
      <c r="G29" s="128" t="s">
        <v>209</v>
      </c>
      <c r="H29" s="128" t="s">
        <v>210</v>
      </c>
      <c r="I29" s="220" t="s">
        <v>211</v>
      </c>
      <c r="J29" s="411"/>
      <c r="K29" s="440"/>
    </row>
    <row r="30" spans="2:16" ht="19.5" customHeight="1">
      <c r="B30" s="219" t="s">
        <v>212</v>
      </c>
      <c r="C30" s="181">
        <f>+M34</f>
        <v>26525800</v>
      </c>
      <c r="D30" s="182">
        <f>+C30</f>
        <v>26525800</v>
      </c>
      <c r="E30" s="181">
        <f>+L31+L32+L33</f>
        <v>39190318000</v>
      </c>
      <c r="F30" s="183">
        <f>+E30</f>
        <v>39190318000</v>
      </c>
      <c r="G30" s="142">
        <f>+C30/E30</f>
        <v>0.0006768457454211012</v>
      </c>
      <c r="H30" s="142">
        <f>+D30/F30</f>
        <v>0.0006768457454211012</v>
      </c>
      <c r="I30" s="212">
        <f>+H30/$G$26</f>
        <v>0.0006906589238990828</v>
      </c>
      <c r="J30" s="416"/>
      <c r="K30" s="445"/>
      <c r="L30" s="427"/>
      <c r="M30" s="454" t="s">
        <v>412</v>
      </c>
      <c r="N30" s="454" t="s">
        <v>213</v>
      </c>
      <c r="O30" s="454" t="s">
        <v>214</v>
      </c>
      <c r="P30" s="454" t="s">
        <v>33</v>
      </c>
    </row>
    <row r="31" spans="2:16" ht="19.5" customHeight="1">
      <c r="B31" s="219" t="s">
        <v>213</v>
      </c>
      <c r="C31" s="181">
        <f>+N34</f>
        <v>790024013</v>
      </c>
      <c r="D31" s="182">
        <f>+C31+D30</f>
        <v>816549813</v>
      </c>
      <c r="E31" s="181">
        <v>39190318000</v>
      </c>
      <c r="F31" s="183">
        <f aca="true" t="shared" si="0" ref="F31:F41">+E31</f>
        <v>39190318000</v>
      </c>
      <c r="G31" s="142">
        <f aca="true" t="shared" si="1" ref="G31:G41">+C31/E31</f>
        <v>0.02015865278255716</v>
      </c>
      <c r="H31" s="142">
        <f aca="true" t="shared" si="2" ref="H31:H41">+D31/F31</f>
        <v>0.020835498527978263</v>
      </c>
      <c r="I31" s="212">
        <f aca="true" t="shared" si="3" ref="I31:I41">+H31/$G$26</f>
        <v>0.021260712783651287</v>
      </c>
      <c r="J31" s="417"/>
      <c r="K31" s="426">
        <v>965</v>
      </c>
      <c r="L31" s="425">
        <v>169258000</v>
      </c>
      <c r="M31" s="425">
        <v>0</v>
      </c>
      <c r="N31" s="455">
        <v>0</v>
      </c>
      <c r="O31" s="455">
        <v>0</v>
      </c>
      <c r="P31" s="455">
        <f>+SUM(M31:O31)</f>
        <v>0</v>
      </c>
    </row>
    <row r="32" spans="2:16" ht="19.5" customHeight="1">
      <c r="B32" s="219" t="s">
        <v>214</v>
      </c>
      <c r="C32" s="181">
        <f>+O34</f>
        <v>989317589</v>
      </c>
      <c r="D32" s="182">
        <f aca="true" t="shared" si="4" ref="D32:D41">+C32+D31</f>
        <v>1805867402</v>
      </c>
      <c r="E32" s="181">
        <v>39190318000</v>
      </c>
      <c r="F32" s="183">
        <f t="shared" si="0"/>
        <v>39190318000</v>
      </c>
      <c r="G32" s="142">
        <f t="shared" si="1"/>
        <v>0.025243928589709325</v>
      </c>
      <c r="H32" s="142">
        <f t="shared" si="2"/>
        <v>0.04607942711768759</v>
      </c>
      <c r="I32" s="212">
        <f t="shared" si="3"/>
        <v>0.04701982358947713</v>
      </c>
      <c r="J32" s="417"/>
      <c r="K32" s="426">
        <v>6094</v>
      </c>
      <c r="L32" s="425">
        <v>31105362000</v>
      </c>
      <c r="M32" s="425">
        <v>3785952</v>
      </c>
      <c r="N32" s="455">
        <v>380062641</v>
      </c>
      <c r="O32" s="455">
        <v>682273534</v>
      </c>
      <c r="P32" s="455">
        <f>+SUM(M32:O32)</f>
        <v>1066122127</v>
      </c>
    </row>
    <row r="33" spans="2:16" ht="19.5" customHeight="1">
      <c r="B33" s="219" t="s">
        <v>215</v>
      </c>
      <c r="C33" s="181">
        <v>0</v>
      </c>
      <c r="D33" s="182">
        <f t="shared" si="4"/>
        <v>1805867402</v>
      </c>
      <c r="E33" s="181">
        <v>39190318000</v>
      </c>
      <c r="F33" s="183">
        <f t="shared" si="0"/>
        <v>39190318000</v>
      </c>
      <c r="G33" s="142">
        <f t="shared" si="1"/>
        <v>0</v>
      </c>
      <c r="H33" s="142">
        <f t="shared" si="2"/>
        <v>0.04607942711768759</v>
      </c>
      <c r="I33" s="212">
        <f t="shared" si="3"/>
        <v>0.04701982358947713</v>
      </c>
      <c r="J33" s="417"/>
      <c r="K33" s="426">
        <v>967</v>
      </c>
      <c r="L33" s="425">
        <v>7915698000</v>
      </c>
      <c r="M33" s="425">
        <v>22739848</v>
      </c>
      <c r="N33" s="455">
        <v>409961372</v>
      </c>
      <c r="O33" s="455">
        <v>307044055</v>
      </c>
      <c r="P33" s="455">
        <f>+SUM(M33:O33)</f>
        <v>739745275</v>
      </c>
    </row>
    <row r="34" spans="2:16" ht="19.5" customHeight="1">
      <c r="B34" s="219" t="s">
        <v>216</v>
      </c>
      <c r="C34" s="181">
        <v>0</v>
      </c>
      <c r="D34" s="182">
        <f t="shared" si="4"/>
        <v>1805867402</v>
      </c>
      <c r="E34" s="181">
        <v>39190318000</v>
      </c>
      <c r="F34" s="183">
        <f t="shared" si="0"/>
        <v>39190318000</v>
      </c>
      <c r="G34" s="142">
        <f t="shared" si="1"/>
        <v>0</v>
      </c>
      <c r="H34" s="142">
        <f t="shared" si="2"/>
        <v>0.04607942711768759</v>
      </c>
      <c r="I34" s="212">
        <f t="shared" si="3"/>
        <v>0.04701982358947713</v>
      </c>
      <c r="J34" s="416"/>
      <c r="K34" s="445"/>
      <c r="L34" s="425">
        <f>+SUM(L31:L33)</f>
        <v>39190318000</v>
      </c>
      <c r="M34" s="425">
        <f>+SUM(M31:M33)</f>
        <v>26525800</v>
      </c>
      <c r="N34" s="425">
        <f>+SUM(N31:N33)</f>
        <v>790024013</v>
      </c>
      <c r="O34" s="425">
        <f>+SUM(O31:O33)</f>
        <v>989317589</v>
      </c>
      <c r="P34" s="425">
        <f>+SUM(P31:P33)</f>
        <v>1805867402</v>
      </c>
    </row>
    <row r="35" spans="2:11" ht="19.5" customHeight="1">
      <c r="B35" s="219" t="s">
        <v>217</v>
      </c>
      <c r="C35" s="181">
        <v>0</v>
      </c>
      <c r="D35" s="182">
        <f t="shared" si="4"/>
        <v>1805867402</v>
      </c>
      <c r="E35" s="181">
        <v>39190318000</v>
      </c>
      <c r="F35" s="183">
        <f t="shared" si="0"/>
        <v>39190318000</v>
      </c>
      <c r="G35" s="142">
        <f t="shared" si="1"/>
        <v>0</v>
      </c>
      <c r="H35" s="142">
        <f t="shared" si="2"/>
        <v>0.04607942711768759</v>
      </c>
      <c r="I35" s="212">
        <f t="shared" si="3"/>
        <v>0.04701982358947713</v>
      </c>
      <c r="J35" s="416"/>
      <c r="K35" s="445"/>
    </row>
    <row r="36" spans="2:11" ht="19.5" customHeight="1">
      <c r="B36" s="219" t="s">
        <v>218</v>
      </c>
      <c r="C36" s="181">
        <v>0</v>
      </c>
      <c r="D36" s="182">
        <f t="shared" si="4"/>
        <v>1805867402</v>
      </c>
      <c r="E36" s="181">
        <v>39190318000</v>
      </c>
      <c r="F36" s="183">
        <f t="shared" si="0"/>
        <v>39190318000</v>
      </c>
      <c r="G36" s="142">
        <f t="shared" si="1"/>
        <v>0</v>
      </c>
      <c r="H36" s="142">
        <f t="shared" si="2"/>
        <v>0.04607942711768759</v>
      </c>
      <c r="I36" s="212">
        <f t="shared" si="3"/>
        <v>0.04701982358947713</v>
      </c>
      <c r="J36" s="416"/>
      <c r="K36" s="445"/>
    </row>
    <row r="37" spans="2:11" ht="19.5" customHeight="1">
      <c r="B37" s="219" t="s">
        <v>219</v>
      </c>
      <c r="C37" s="181">
        <v>0</v>
      </c>
      <c r="D37" s="182">
        <f t="shared" si="4"/>
        <v>1805867402</v>
      </c>
      <c r="E37" s="181">
        <v>39190318000</v>
      </c>
      <c r="F37" s="183">
        <f t="shared" si="0"/>
        <v>39190318000</v>
      </c>
      <c r="G37" s="142">
        <f t="shared" si="1"/>
        <v>0</v>
      </c>
      <c r="H37" s="142">
        <f t="shared" si="2"/>
        <v>0.04607942711768759</v>
      </c>
      <c r="I37" s="212">
        <f t="shared" si="3"/>
        <v>0.04701982358947713</v>
      </c>
      <c r="J37" s="416"/>
      <c r="K37" s="91"/>
    </row>
    <row r="38" spans="2:12" ht="19.5" customHeight="1">
      <c r="B38" s="219" t="s">
        <v>220</v>
      </c>
      <c r="C38" s="181">
        <v>0</v>
      </c>
      <c r="D38" s="182">
        <f t="shared" si="4"/>
        <v>1805867402</v>
      </c>
      <c r="E38" s="181">
        <v>39190318000</v>
      </c>
      <c r="F38" s="183">
        <f t="shared" si="0"/>
        <v>39190318000</v>
      </c>
      <c r="G38" s="142">
        <f t="shared" si="1"/>
        <v>0</v>
      </c>
      <c r="H38" s="142">
        <f t="shared" si="2"/>
        <v>0.04607942711768759</v>
      </c>
      <c r="I38" s="212">
        <f t="shared" si="3"/>
        <v>0.04701982358947713</v>
      </c>
      <c r="J38" s="416"/>
      <c r="K38" s="91"/>
      <c r="L38" s="446"/>
    </row>
    <row r="39" spans="2:11" ht="19.5" customHeight="1">
      <c r="B39" s="219" t="s">
        <v>221</v>
      </c>
      <c r="C39" s="181">
        <v>0</v>
      </c>
      <c r="D39" s="182">
        <f t="shared" si="4"/>
        <v>1805867402</v>
      </c>
      <c r="E39" s="181">
        <v>39190318000</v>
      </c>
      <c r="F39" s="183">
        <f t="shared" si="0"/>
        <v>39190318000</v>
      </c>
      <c r="G39" s="142">
        <f t="shared" si="1"/>
        <v>0</v>
      </c>
      <c r="H39" s="142">
        <f t="shared" si="2"/>
        <v>0.04607942711768759</v>
      </c>
      <c r="I39" s="212">
        <f t="shared" si="3"/>
        <v>0.04701982358947713</v>
      </c>
      <c r="J39" s="416"/>
      <c r="K39" s="91"/>
    </row>
    <row r="40" spans="2:11" ht="19.5" customHeight="1">
      <c r="B40" s="219" t="s">
        <v>222</v>
      </c>
      <c r="C40" s="181">
        <v>0</v>
      </c>
      <c r="D40" s="182">
        <f t="shared" si="4"/>
        <v>1805867402</v>
      </c>
      <c r="E40" s="181">
        <v>39190318000</v>
      </c>
      <c r="F40" s="183">
        <f t="shared" si="0"/>
        <v>39190318000</v>
      </c>
      <c r="G40" s="142">
        <f t="shared" si="1"/>
        <v>0</v>
      </c>
      <c r="H40" s="142">
        <f t="shared" si="2"/>
        <v>0.04607942711768759</v>
      </c>
      <c r="I40" s="212">
        <f t="shared" si="3"/>
        <v>0.04701982358947713</v>
      </c>
      <c r="J40" s="416"/>
      <c r="K40" s="445"/>
    </row>
    <row r="41" spans="2:11" ht="19.5" customHeight="1">
      <c r="B41" s="219" t="s">
        <v>223</v>
      </c>
      <c r="C41" s="181">
        <v>0</v>
      </c>
      <c r="D41" s="182">
        <f t="shared" si="4"/>
        <v>1805867402</v>
      </c>
      <c r="E41" s="181">
        <v>39190318000</v>
      </c>
      <c r="F41" s="183">
        <f t="shared" si="0"/>
        <v>39190318000</v>
      </c>
      <c r="G41" s="142">
        <f t="shared" si="1"/>
        <v>0</v>
      </c>
      <c r="H41" s="142">
        <f t="shared" si="2"/>
        <v>0.04607942711768759</v>
      </c>
      <c r="I41" s="212">
        <f t="shared" si="3"/>
        <v>0.04701982358947713</v>
      </c>
      <c r="J41" s="416"/>
      <c r="K41" s="445"/>
    </row>
    <row r="42" spans="2:11" ht="48" customHeight="1">
      <c r="B42" s="214" t="s">
        <v>224</v>
      </c>
      <c r="C42" s="300"/>
      <c r="D42" s="300"/>
      <c r="E42" s="300"/>
      <c r="F42" s="300"/>
      <c r="G42" s="300"/>
      <c r="H42" s="300"/>
      <c r="I42" s="300"/>
      <c r="J42" s="106"/>
      <c r="K42" s="447"/>
    </row>
    <row r="43" spans="2:11" ht="29.25" customHeight="1">
      <c r="B43" s="290" t="s">
        <v>225</v>
      </c>
      <c r="C43" s="290"/>
      <c r="D43" s="290"/>
      <c r="E43" s="290"/>
      <c r="F43" s="290"/>
      <c r="G43" s="290"/>
      <c r="H43" s="290"/>
      <c r="I43" s="290"/>
      <c r="J43" s="404"/>
      <c r="K43" s="433"/>
    </row>
    <row r="44" spans="2:11" ht="42" customHeight="1">
      <c r="B44" s="291"/>
      <c r="C44" s="291"/>
      <c r="D44" s="291"/>
      <c r="E44" s="291"/>
      <c r="F44" s="291"/>
      <c r="G44" s="291"/>
      <c r="H44" s="291"/>
      <c r="I44" s="291"/>
      <c r="J44" s="404"/>
      <c r="K44" s="433"/>
    </row>
    <row r="45" spans="2:11" ht="42" customHeight="1">
      <c r="B45" s="291"/>
      <c r="C45" s="291"/>
      <c r="D45" s="291"/>
      <c r="E45" s="291"/>
      <c r="F45" s="291"/>
      <c r="G45" s="291"/>
      <c r="H45" s="291"/>
      <c r="I45" s="291"/>
      <c r="J45" s="106"/>
      <c r="K45" s="447"/>
    </row>
    <row r="46" spans="2:11" ht="42" customHeight="1">
      <c r="B46" s="291"/>
      <c r="C46" s="291"/>
      <c r="D46" s="291"/>
      <c r="E46" s="291"/>
      <c r="F46" s="291"/>
      <c r="G46" s="291"/>
      <c r="H46" s="291"/>
      <c r="I46" s="291"/>
      <c r="J46" s="106"/>
      <c r="K46" s="447"/>
    </row>
    <row r="47" spans="2:11" ht="42" customHeight="1">
      <c r="B47" s="291"/>
      <c r="C47" s="291"/>
      <c r="D47" s="291"/>
      <c r="E47" s="291"/>
      <c r="F47" s="291"/>
      <c r="G47" s="291"/>
      <c r="H47" s="291"/>
      <c r="I47" s="291"/>
      <c r="J47" s="106"/>
      <c r="K47" s="447"/>
    </row>
    <row r="48" spans="2:11" ht="42" customHeight="1">
      <c r="B48" s="291"/>
      <c r="C48" s="291"/>
      <c r="D48" s="291"/>
      <c r="E48" s="291"/>
      <c r="F48" s="291"/>
      <c r="G48" s="291"/>
      <c r="H48" s="291"/>
      <c r="I48" s="291"/>
      <c r="J48" s="403"/>
      <c r="K48" s="432"/>
    </row>
    <row r="49" spans="2:11" ht="37.5" customHeight="1">
      <c r="B49" s="218" t="s">
        <v>226</v>
      </c>
      <c r="C49" s="292" t="s">
        <v>413</v>
      </c>
      <c r="D49" s="293"/>
      <c r="E49" s="293"/>
      <c r="F49" s="293"/>
      <c r="G49" s="293"/>
      <c r="H49" s="293"/>
      <c r="I49" s="293"/>
      <c r="J49" s="418"/>
      <c r="K49" s="448"/>
    </row>
    <row r="50" spans="2:11" ht="37.5" customHeight="1">
      <c r="B50" s="218" t="s">
        <v>227</v>
      </c>
      <c r="C50" s="293" t="s">
        <v>410</v>
      </c>
      <c r="D50" s="293"/>
      <c r="E50" s="293"/>
      <c r="F50" s="293"/>
      <c r="G50" s="293"/>
      <c r="H50" s="293"/>
      <c r="I50" s="293"/>
      <c r="J50" s="418"/>
      <c r="K50" s="448"/>
    </row>
    <row r="51" spans="2:11" ht="37.5" customHeight="1">
      <c r="B51" s="215" t="s">
        <v>228</v>
      </c>
      <c r="C51" s="292" t="s">
        <v>414</v>
      </c>
      <c r="D51" s="293"/>
      <c r="E51" s="293"/>
      <c r="F51" s="293"/>
      <c r="G51" s="293"/>
      <c r="H51" s="293"/>
      <c r="I51" s="293"/>
      <c r="J51" s="418"/>
      <c r="K51" s="448"/>
    </row>
    <row r="52" spans="2:11" ht="29.25" customHeight="1">
      <c r="B52" s="290" t="s">
        <v>229</v>
      </c>
      <c r="C52" s="290"/>
      <c r="D52" s="290"/>
      <c r="E52" s="290"/>
      <c r="F52" s="290"/>
      <c r="G52" s="290"/>
      <c r="H52" s="290"/>
      <c r="I52" s="290"/>
      <c r="J52" s="418"/>
      <c r="K52" s="448"/>
    </row>
    <row r="53" spans="2:11" ht="33" customHeight="1">
      <c r="B53" s="286" t="s">
        <v>230</v>
      </c>
      <c r="C53" s="216" t="s">
        <v>231</v>
      </c>
      <c r="D53" s="287" t="s">
        <v>232</v>
      </c>
      <c r="E53" s="287"/>
      <c r="F53" s="287"/>
      <c r="G53" s="287" t="s">
        <v>233</v>
      </c>
      <c r="H53" s="287"/>
      <c r="I53" s="287"/>
      <c r="J53" s="419"/>
      <c r="K53" s="449"/>
    </row>
    <row r="54" spans="2:11" ht="31.5" customHeight="1">
      <c r="B54" s="286"/>
      <c r="C54" s="135"/>
      <c r="D54" s="282"/>
      <c r="E54" s="282"/>
      <c r="F54" s="282"/>
      <c r="G54" s="288"/>
      <c r="H54" s="288"/>
      <c r="I54" s="288"/>
      <c r="J54" s="419"/>
      <c r="K54" s="449"/>
    </row>
    <row r="55" spans="2:11" ht="31.5" customHeight="1">
      <c r="B55" s="215" t="s">
        <v>234</v>
      </c>
      <c r="C55" s="284" t="s">
        <v>268</v>
      </c>
      <c r="D55" s="284"/>
      <c r="E55" s="289" t="s">
        <v>235</v>
      </c>
      <c r="F55" s="289"/>
      <c r="G55" s="284" t="s">
        <v>268</v>
      </c>
      <c r="H55" s="284"/>
      <c r="I55" s="284"/>
      <c r="J55" s="420"/>
      <c r="K55" s="450"/>
    </row>
    <row r="56" spans="2:11" ht="31.5" customHeight="1">
      <c r="B56" s="215" t="s">
        <v>236</v>
      </c>
      <c r="C56" s="282" t="s">
        <v>241</v>
      </c>
      <c r="D56" s="282"/>
      <c r="E56" s="283" t="s">
        <v>237</v>
      </c>
      <c r="F56" s="283"/>
      <c r="G56" s="284" t="s">
        <v>252</v>
      </c>
      <c r="H56" s="284"/>
      <c r="I56" s="284"/>
      <c r="J56" s="420"/>
      <c r="K56" s="450"/>
    </row>
    <row r="57" spans="2:11" ht="31.5" customHeight="1">
      <c r="B57" s="215" t="s">
        <v>238</v>
      </c>
      <c r="C57" s="282"/>
      <c r="D57" s="282"/>
      <c r="E57" s="285" t="s">
        <v>239</v>
      </c>
      <c r="F57" s="285"/>
      <c r="G57" s="282"/>
      <c r="H57" s="282"/>
      <c r="I57" s="282"/>
      <c r="J57" s="421"/>
      <c r="K57" s="451"/>
    </row>
    <row r="58" spans="2:11" ht="31.5" customHeight="1">
      <c r="B58" s="215" t="s">
        <v>240</v>
      </c>
      <c r="C58" s="282"/>
      <c r="D58" s="282"/>
      <c r="E58" s="285"/>
      <c r="F58" s="285"/>
      <c r="G58" s="282"/>
      <c r="H58" s="282"/>
      <c r="I58" s="282"/>
      <c r="J58" s="421"/>
      <c r="K58" s="451"/>
    </row>
    <row r="59" spans="2:11" ht="15" hidden="1">
      <c r="B59" s="112"/>
      <c r="C59" s="112"/>
      <c r="D59" s="5"/>
      <c r="E59" s="5"/>
      <c r="F59" s="5"/>
      <c r="G59" s="5"/>
      <c r="H59" s="5"/>
      <c r="I59" s="113"/>
      <c r="J59" s="422"/>
      <c r="K59" s="452"/>
    </row>
    <row r="60" spans="2:11" ht="12.75" hidden="1">
      <c r="B60" s="115"/>
      <c r="C60" s="116"/>
      <c r="D60" s="116"/>
      <c r="E60" s="117"/>
      <c r="F60" s="117"/>
      <c r="G60" s="118"/>
      <c r="H60" s="119"/>
      <c r="I60" s="116"/>
      <c r="J60" s="423"/>
      <c r="K60" s="453"/>
    </row>
    <row r="61" spans="2:11" ht="12.75" hidden="1">
      <c r="B61" s="115"/>
      <c r="C61" s="116"/>
      <c r="D61" s="116"/>
      <c r="E61" s="117"/>
      <c r="F61" s="117"/>
      <c r="G61" s="118"/>
      <c r="H61" s="119"/>
      <c r="I61" s="116"/>
      <c r="J61" s="423"/>
      <c r="K61" s="453"/>
    </row>
    <row r="62" spans="2:11" ht="12.75" hidden="1">
      <c r="B62" s="115"/>
      <c r="C62" s="116"/>
      <c r="D62" s="116"/>
      <c r="E62" s="117"/>
      <c r="F62" s="117"/>
      <c r="G62" s="118"/>
      <c r="H62" s="119"/>
      <c r="I62" s="116"/>
      <c r="J62" s="423"/>
      <c r="K62" s="453"/>
    </row>
    <row r="63" spans="2:11" ht="12.75" hidden="1">
      <c r="B63" s="115"/>
      <c r="C63" s="116"/>
      <c r="D63" s="116"/>
      <c r="E63" s="117"/>
      <c r="F63" s="117"/>
      <c r="G63" s="118"/>
      <c r="H63" s="119"/>
      <c r="I63" s="116"/>
      <c r="J63" s="423"/>
      <c r="K63" s="453"/>
    </row>
    <row r="64" spans="2:11" ht="12.75" hidden="1">
      <c r="B64" s="115"/>
      <c r="C64" s="116"/>
      <c r="D64" s="116"/>
      <c r="E64" s="117"/>
      <c r="F64" s="117"/>
      <c r="G64" s="118"/>
      <c r="H64" s="119"/>
      <c r="I64" s="116"/>
      <c r="J64" s="423"/>
      <c r="K64" s="453"/>
    </row>
    <row r="65" spans="2:11" ht="12.75" hidden="1">
      <c r="B65" s="115"/>
      <c r="C65" s="116"/>
      <c r="D65" s="116"/>
      <c r="E65" s="117"/>
      <c r="F65" s="117"/>
      <c r="G65" s="118"/>
      <c r="H65" s="119"/>
      <c r="I65" s="116"/>
      <c r="J65" s="423"/>
      <c r="K65" s="453"/>
    </row>
    <row r="66" spans="2:11" ht="12.75" hidden="1">
      <c r="B66" s="115"/>
      <c r="C66" s="116"/>
      <c r="D66" s="116"/>
      <c r="E66" s="117"/>
      <c r="F66" s="117"/>
      <c r="G66" s="118"/>
      <c r="H66" s="119"/>
      <c r="I66" s="116"/>
      <c r="J66" s="423"/>
      <c r="K66" s="453"/>
    </row>
    <row r="67" spans="2:11" ht="12.75" hidden="1">
      <c r="B67" s="115"/>
      <c r="C67" s="116"/>
      <c r="D67" s="116"/>
      <c r="E67" s="117"/>
      <c r="F67" s="117"/>
      <c r="G67" s="118"/>
      <c r="H67" s="119"/>
      <c r="I67" s="116"/>
      <c r="J67" s="423"/>
      <c r="K67" s="453"/>
    </row>
    <row r="78" ht="12.75">
      <c r="E78" s="187"/>
    </row>
    <row r="79" ht="12.75">
      <c r="E79" s="187"/>
    </row>
    <row r="80" ht="12.75">
      <c r="E80" s="187"/>
    </row>
    <row r="81" ht="12.75">
      <c r="E81" s="188"/>
    </row>
  </sheetData>
  <sheetProtection/>
  <mergeCells count="65">
    <mergeCell ref="C2:I2"/>
    <mergeCell ref="C3:I3"/>
    <mergeCell ref="C4:I4"/>
    <mergeCell ref="B2:B5"/>
    <mergeCell ref="C5:F5"/>
    <mergeCell ref="G5:I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7">
    <dataValidation type="list" allowBlank="1" showInputMessage="1" showErrorMessage="1" sqref="C27:E27">
      <formula1>1!#REF!</formula1>
    </dataValidation>
    <dataValidation type="list" allowBlank="1" showInputMessage="1" showErrorMessage="1" sqref="C12:F12">
      <formula1>1!#REF!</formula1>
    </dataValidation>
    <dataValidation type="list" allowBlank="1" showInputMessage="1" showErrorMessage="1" sqref="H15:K15">
      <formula1>1!#REF!</formula1>
    </dataValidation>
    <dataValidation type="list" allowBlank="1" showInputMessage="1" showErrorMessage="1" sqref="J13:K13">
      <formula1>1!#REF!</formula1>
    </dataValidation>
    <dataValidation type="list" allowBlank="1" showInputMessage="1" showErrorMessage="1" sqref="C13:I13">
      <formula1>1!#REF!</formula1>
    </dataValidation>
    <dataValidation type="list" allowBlank="1" showInputMessage="1" showErrorMessage="1" sqref="H16:I16">
      <formula1>1!#REF!</formula1>
    </dataValidation>
    <dataValidation type="list" allowBlank="1" showInputMessage="1" showErrorMessage="1" sqref="C10 I10">
      <formula1>1!#REF!</formula1>
    </dataValidation>
  </dataValidation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B1:N30"/>
  <sheetViews>
    <sheetView zoomScalePageLayoutView="0" workbookViewId="0" topLeftCell="A16">
      <selection activeCell="H17" sqref="H17"/>
    </sheetView>
  </sheetViews>
  <sheetFormatPr defaultColWidth="11.421875" defaultRowHeight="15"/>
  <cols>
    <col min="1" max="1" width="1.28515625" style="0" customWidth="1"/>
    <col min="2" max="2" width="21.8515625" style="153" customWidth="1"/>
    <col min="3" max="3" width="34.57421875" style="0" customWidth="1"/>
    <col min="4" max="4" width="16.28125" style="0" customWidth="1"/>
    <col min="5" max="5" width="5.8515625" style="0" customWidth="1"/>
    <col min="6" max="6" width="47.00390625" style="0" customWidth="1"/>
    <col min="7" max="7" width="16.140625" style="0" customWidth="1"/>
    <col min="8" max="8" width="20.57421875" style="0" customWidth="1"/>
    <col min="9" max="9" width="16.28125" style="0" customWidth="1"/>
    <col min="10" max="10" width="15.7109375" style="0" customWidth="1"/>
    <col min="11" max="11" width="32.00390625" style="0" customWidth="1"/>
    <col min="12" max="12" width="10.28125" style="0" customWidth="1"/>
    <col min="108" max="108" width="11.421875" style="0" customWidth="1"/>
    <col min="198" max="198" width="1.421875" style="0" customWidth="1"/>
  </cols>
  <sheetData>
    <row r="1" spans="2:10" ht="24" customHeight="1" thickBot="1">
      <c r="B1" s="320"/>
      <c r="C1" s="323" t="s">
        <v>373</v>
      </c>
      <c r="D1" s="324"/>
      <c r="E1" s="324"/>
      <c r="F1" s="324"/>
      <c r="G1" s="324"/>
      <c r="H1" s="324"/>
      <c r="I1" s="324"/>
      <c r="J1" s="325"/>
    </row>
    <row r="2" spans="2:10" ht="24" customHeight="1" thickBot="1">
      <c r="B2" s="321"/>
      <c r="C2" s="326" t="s">
        <v>16</v>
      </c>
      <c r="D2" s="327"/>
      <c r="E2" s="327"/>
      <c r="F2" s="327"/>
      <c r="G2" s="327"/>
      <c r="H2" s="327"/>
      <c r="I2" s="327"/>
      <c r="J2" s="328"/>
    </row>
    <row r="3" spans="2:10" ht="24" customHeight="1" thickBot="1">
      <c r="B3" s="321"/>
      <c r="C3" s="326" t="s">
        <v>282</v>
      </c>
      <c r="D3" s="327"/>
      <c r="E3" s="327"/>
      <c r="F3" s="327"/>
      <c r="G3" s="327"/>
      <c r="H3" s="327"/>
      <c r="I3" s="327"/>
      <c r="J3" s="328"/>
    </row>
    <row r="4" spans="2:10" ht="24" customHeight="1" thickBot="1">
      <c r="B4" s="322"/>
      <c r="C4" s="326" t="s">
        <v>374</v>
      </c>
      <c r="D4" s="327"/>
      <c r="E4" s="327"/>
      <c r="F4" s="327"/>
      <c r="G4" s="327"/>
      <c r="H4" s="329" t="s">
        <v>372</v>
      </c>
      <c r="I4" s="330"/>
      <c r="J4" s="331"/>
    </row>
    <row r="5" spans="2:10" ht="18" customHeight="1" thickBot="1">
      <c r="B5" s="145"/>
      <c r="C5" s="146"/>
      <c r="D5" s="146"/>
      <c r="E5" s="146"/>
      <c r="F5" s="146"/>
      <c r="G5" s="146"/>
      <c r="H5" s="146"/>
      <c r="I5" s="146"/>
      <c r="J5" s="147"/>
    </row>
    <row r="6" spans="2:10" ht="51.75" customHeight="1" thickBot="1">
      <c r="B6" s="168" t="s">
        <v>293</v>
      </c>
      <c r="C6" s="335" t="s">
        <v>408</v>
      </c>
      <c r="D6" s="336"/>
      <c r="E6" s="337"/>
      <c r="F6" s="148"/>
      <c r="G6" s="146"/>
      <c r="H6" s="146"/>
      <c r="I6" s="146"/>
      <c r="J6" s="147"/>
    </row>
    <row r="7" spans="2:10" ht="48.75" customHeight="1" thickBot="1">
      <c r="B7" s="8" t="s">
        <v>24</v>
      </c>
      <c r="C7" s="335" t="s">
        <v>245</v>
      </c>
      <c r="D7" s="336"/>
      <c r="E7" s="337"/>
      <c r="F7" s="148"/>
      <c r="G7" s="146"/>
      <c r="H7" s="146"/>
      <c r="I7" s="146"/>
      <c r="J7" s="147"/>
    </row>
    <row r="8" spans="2:10" ht="32.25" customHeight="1" thickBot="1">
      <c r="B8" s="8" t="s">
        <v>260</v>
      </c>
      <c r="C8" s="335" t="s">
        <v>245</v>
      </c>
      <c r="D8" s="336"/>
      <c r="E8" s="337"/>
      <c r="F8" s="149"/>
      <c r="G8" s="146"/>
      <c r="H8" s="146"/>
      <c r="I8" s="146"/>
      <c r="J8" s="147"/>
    </row>
    <row r="9" spans="2:10" ht="33.75" customHeight="1" thickBot="1">
      <c r="B9" s="8" t="s">
        <v>261</v>
      </c>
      <c r="C9" s="335" t="s">
        <v>283</v>
      </c>
      <c r="D9" s="336"/>
      <c r="E9" s="337"/>
      <c r="F9" s="148"/>
      <c r="G9" s="146"/>
      <c r="H9" s="146"/>
      <c r="I9" s="146"/>
      <c r="J9" s="147"/>
    </row>
    <row r="10" spans="2:10" ht="53.25" customHeight="1" thickBot="1">
      <c r="B10" s="8" t="s">
        <v>284</v>
      </c>
      <c r="C10" s="340" t="str">
        <f>+1!F9</f>
        <v>Alcanzar 98% de la ejecución presupuestal de los proyectos de inversión a cargo de la Subsecretaría de Gestión Corporativa.</v>
      </c>
      <c r="D10" s="341"/>
      <c r="E10" s="342"/>
      <c r="F10" s="148"/>
      <c r="G10" s="146"/>
      <c r="H10" s="146"/>
      <c r="I10" s="146"/>
      <c r="J10" s="147"/>
    </row>
    <row r="12" spans="2:11" ht="15">
      <c r="B12" s="343" t="s">
        <v>364</v>
      </c>
      <c r="C12" s="344"/>
      <c r="D12" s="344"/>
      <c r="E12" s="344"/>
      <c r="F12" s="344"/>
      <c r="G12" s="344"/>
      <c r="H12" s="345"/>
      <c r="I12" s="332" t="s">
        <v>262</v>
      </c>
      <c r="J12" s="333"/>
      <c r="K12" s="333"/>
    </row>
    <row r="13" spans="2:11" s="150" customFormat="1" ht="56.25" customHeight="1">
      <c r="B13" s="163" t="s">
        <v>263</v>
      </c>
      <c r="C13" s="163" t="s">
        <v>264</v>
      </c>
      <c r="D13" s="163" t="s">
        <v>285</v>
      </c>
      <c r="E13" s="163" t="s">
        <v>265</v>
      </c>
      <c r="F13" s="163" t="s">
        <v>266</v>
      </c>
      <c r="G13" s="163" t="s">
        <v>286</v>
      </c>
      <c r="H13" s="163" t="s">
        <v>287</v>
      </c>
      <c r="I13" s="157" t="s">
        <v>288</v>
      </c>
      <c r="J13" s="157" t="s">
        <v>289</v>
      </c>
      <c r="K13" s="157" t="s">
        <v>290</v>
      </c>
    </row>
    <row r="14" spans="2:14" ht="45">
      <c r="B14" s="338">
        <v>1</v>
      </c>
      <c r="C14" s="334" t="s">
        <v>269</v>
      </c>
      <c r="D14" s="339"/>
      <c r="E14" s="186">
        <v>1</v>
      </c>
      <c r="F14" s="151" t="s">
        <v>336</v>
      </c>
      <c r="G14" s="195">
        <v>0</v>
      </c>
      <c r="H14" s="196">
        <v>43525</v>
      </c>
      <c r="I14" s="164"/>
      <c r="J14" s="197">
        <v>43525</v>
      </c>
      <c r="K14" s="179"/>
      <c r="L14" s="178">
        <f>+G14/4</f>
        <v>0</v>
      </c>
      <c r="M14" s="184"/>
      <c r="N14" s="184"/>
    </row>
    <row r="15" spans="2:14" ht="45">
      <c r="B15" s="338"/>
      <c r="C15" s="334"/>
      <c r="D15" s="339"/>
      <c r="E15" s="186">
        <v>2</v>
      </c>
      <c r="F15" s="151" t="s">
        <v>337</v>
      </c>
      <c r="G15" s="195">
        <v>0</v>
      </c>
      <c r="H15" s="196">
        <v>43617</v>
      </c>
      <c r="I15" s="164"/>
      <c r="J15" s="197"/>
      <c r="K15" s="179"/>
      <c r="L15" s="178">
        <f>+G15/4</f>
        <v>0</v>
      </c>
      <c r="M15" s="184"/>
      <c r="N15" s="184"/>
    </row>
    <row r="16" spans="2:14" ht="45">
      <c r="B16" s="338"/>
      <c r="C16" s="334"/>
      <c r="D16" s="339"/>
      <c r="E16" s="186">
        <v>3</v>
      </c>
      <c r="F16" s="151" t="s">
        <v>338</v>
      </c>
      <c r="G16" s="195">
        <v>0</v>
      </c>
      <c r="H16" s="197">
        <v>43709</v>
      </c>
      <c r="I16" s="164"/>
      <c r="J16" s="197"/>
      <c r="K16" s="179"/>
      <c r="L16" s="178">
        <f>+G16/4</f>
        <v>0</v>
      </c>
      <c r="M16" s="184"/>
      <c r="N16" s="184"/>
    </row>
    <row r="17" spans="2:14" ht="45">
      <c r="B17" s="338"/>
      <c r="C17" s="334"/>
      <c r="D17" s="339"/>
      <c r="E17" s="186">
        <v>4</v>
      </c>
      <c r="F17" s="151" t="s">
        <v>339</v>
      </c>
      <c r="G17" s="195">
        <v>0</v>
      </c>
      <c r="H17" s="196">
        <v>43800</v>
      </c>
      <c r="I17" s="164"/>
      <c r="J17" s="197"/>
      <c r="K17" s="179"/>
      <c r="L17" s="178">
        <f>+G17/4</f>
        <v>0</v>
      </c>
      <c r="M17" s="184"/>
      <c r="N17" s="184"/>
    </row>
    <row r="18" spans="2:14" s="152" customFormat="1" ht="30">
      <c r="B18" s="338">
        <v>2</v>
      </c>
      <c r="C18" s="334" t="s">
        <v>270</v>
      </c>
      <c r="D18" s="339"/>
      <c r="E18" s="186">
        <v>1</v>
      </c>
      <c r="F18" s="151" t="s">
        <v>340</v>
      </c>
      <c r="G18" s="195">
        <v>0</v>
      </c>
      <c r="H18" s="196">
        <v>43525</v>
      </c>
      <c r="I18" s="164"/>
      <c r="J18" s="197">
        <v>43525</v>
      </c>
      <c r="K18" s="179"/>
      <c r="N18" s="185"/>
    </row>
    <row r="19" spans="2:11" ht="30">
      <c r="B19" s="338"/>
      <c r="C19" s="334"/>
      <c r="D19" s="339"/>
      <c r="E19" s="186">
        <v>2</v>
      </c>
      <c r="F19" s="151" t="s">
        <v>341</v>
      </c>
      <c r="G19" s="195">
        <v>0</v>
      </c>
      <c r="H19" s="196">
        <v>43617</v>
      </c>
      <c r="I19" s="164"/>
      <c r="J19" s="197"/>
      <c r="K19" s="179"/>
    </row>
    <row r="20" spans="2:11" ht="30">
      <c r="B20" s="338"/>
      <c r="C20" s="334"/>
      <c r="D20" s="339"/>
      <c r="E20" s="186">
        <v>3</v>
      </c>
      <c r="F20" s="151" t="s">
        <v>342</v>
      </c>
      <c r="G20" s="195">
        <v>0</v>
      </c>
      <c r="H20" s="197">
        <v>43709</v>
      </c>
      <c r="I20" s="164"/>
      <c r="J20" s="197"/>
      <c r="K20" s="179"/>
    </row>
    <row r="21" spans="2:11" ht="30">
      <c r="B21" s="338"/>
      <c r="C21" s="334"/>
      <c r="D21" s="339"/>
      <c r="E21" s="186">
        <v>4</v>
      </c>
      <c r="F21" s="151" t="s">
        <v>343</v>
      </c>
      <c r="G21" s="195">
        <v>0</v>
      </c>
      <c r="H21" s="196">
        <v>43800</v>
      </c>
      <c r="I21" s="164"/>
      <c r="J21" s="197"/>
      <c r="K21" s="179"/>
    </row>
    <row r="22" spans="2:11" ht="15">
      <c r="B22" s="338">
        <v>3</v>
      </c>
      <c r="C22" s="334" t="s">
        <v>345</v>
      </c>
      <c r="D22" s="339"/>
      <c r="E22" s="186">
        <v>1</v>
      </c>
      <c r="F22" s="151" t="s">
        <v>344</v>
      </c>
      <c r="G22" s="195">
        <v>0</v>
      </c>
      <c r="H22" s="196">
        <v>43525</v>
      </c>
      <c r="I22" s="164"/>
      <c r="J22" s="197">
        <v>43525</v>
      </c>
      <c r="K22" s="179"/>
    </row>
    <row r="23" spans="2:11" ht="15">
      <c r="B23" s="338"/>
      <c r="C23" s="334"/>
      <c r="D23" s="339"/>
      <c r="E23" s="186">
        <v>2</v>
      </c>
      <c r="F23" s="151" t="s">
        <v>346</v>
      </c>
      <c r="G23" s="195">
        <v>0</v>
      </c>
      <c r="H23" s="196">
        <v>43617</v>
      </c>
      <c r="I23" s="164"/>
      <c r="J23" s="197"/>
      <c r="K23" s="179"/>
    </row>
    <row r="24" spans="2:11" ht="15">
      <c r="B24" s="338"/>
      <c r="C24" s="334"/>
      <c r="D24" s="339"/>
      <c r="E24" s="186">
        <v>3</v>
      </c>
      <c r="F24" s="151" t="s">
        <v>347</v>
      </c>
      <c r="G24" s="195">
        <v>0</v>
      </c>
      <c r="H24" s="197">
        <v>43709</v>
      </c>
      <c r="I24" s="164"/>
      <c r="J24" s="197"/>
      <c r="K24" s="179"/>
    </row>
    <row r="25" spans="2:11" ht="15">
      <c r="B25" s="338"/>
      <c r="C25" s="334"/>
      <c r="D25" s="339"/>
      <c r="E25" s="186">
        <v>4</v>
      </c>
      <c r="F25" s="151" t="s">
        <v>348</v>
      </c>
      <c r="G25" s="195">
        <v>0</v>
      </c>
      <c r="H25" s="196">
        <v>43800</v>
      </c>
      <c r="I25" s="164"/>
      <c r="J25" s="197"/>
      <c r="K25" s="179"/>
    </row>
    <row r="26" spans="2:11" ht="30">
      <c r="B26" s="338">
        <v>4</v>
      </c>
      <c r="C26" s="334" t="s">
        <v>271</v>
      </c>
      <c r="D26" s="339"/>
      <c r="E26" s="186">
        <v>1</v>
      </c>
      <c r="F26" s="151" t="s">
        <v>349</v>
      </c>
      <c r="G26" s="195">
        <v>0</v>
      </c>
      <c r="H26" s="196">
        <v>43525</v>
      </c>
      <c r="I26" s="164"/>
      <c r="J26" s="197">
        <v>43525</v>
      </c>
      <c r="K26" s="179"/>
    </row>
    <row r="27" spans="2:11" ht="30">
      <c r="B27" s="338"/>
      <c r="C27" s="334"/>
      <c r="D27" s="339"/>
      <c r="E27" s="186">
        <v>2</v>
      </c>
      <c r="F27" s="151" t="s">
        <v>350</v>
      </c>
      <c r="G27" s="195">
        <v>0</v>
      </c>
      <c r="H27" s="196">
        <v>43617</v>
      </c>
      <c r="I27" s="164"/>
      <c r="J27" s="197"/>
      <c r="K27" s="179"/>
    </row>
    <row r="28" spans="2:11" ht="30">
      <c r="B28" s="338"/>
      <c r="C28" s="334"/>
      <c r="D28" s="339"/>
      <c r="E28" s="186">
        <v>3</v>
      </c>
      <c r="F28" s="151" t="s">
        <v>351</v>
      </c>
      <c r="G28" s="195">
        <v>0</v>
      </c>
      <c r="H28" s="197">
        <v>43709</v>
      </c>
      <c r="I28" s="164"/>
      <c r="J28" s="197"/>
      <c r="K28" s="179"/>
    </row>
    <row r="29" spans="2:11" ht="30">
      <c r="B29" s="338"/>
      <c r="C29" s="334"/>
      <c r="D29" s="339"/>
      <c r="E29" s="186">
        <v>4</v>
      </c>
      <c r="F29" s="151" t="s">
        <v>352</v>
      </c>
      <c r="G29" s="195">
        <v>0</v>
      </c>
      <c r="H29" s="196">
        <v>43800</v>
      </c>
      <c r="I29" s="164"/>
      <c r="J29" s="197"/>
      <c r="K29" s="179"/>
    </row>
    <row r="30" spans="2:11" ht="15">
      <c r="B30" s="346" t="s">
        <v>291</v>
      </c>
      <c r="C30" s="347"/>
      <c r="D30" s="165">
        <f>SUM(D14:D29)</f>
        <v>0</v>
      </c>
      <c r="E30" s="348" t="s">
        <v>267</v>
      </c>
      <c r="F30" s="349"/>
      <c r="G30" s="165">
        <f>SUM(G14:G29)</f>
        <v>0</v>
      </c>
      <c r="H30" s="158"/>
      <c r="I30" s="166">
        <f>SUM(I14:I29)</f>
        <v>0</v>
      </c>
      <c r="J30" s="167"/>
      <c r="K30" s="167"/>
    </row>
  </sheetData>
  <sheetProtection selectLockedCells="1" selectUnlockedCells="1"/>
  <mergeCells count="27">
    <mergeCell ref="B30:C30"/>
    <mergeCell ref="E30:F30"/>
    <mergeCell ref="B22:B25"/>
    <mergeCell ref="C22:C25"/>
    <mergeCell ref="D22:D25"/>
    <mergeCell ref="B26:B29"/>
    <mergeCell ref="B14:B17"/>
    <mergeCell ref="C14:C17"/>
    <mergeCell ref="D14:D17"/>
    <mergeCell ref="C10:E10"/>
    <mergeCell ref="B12:H12"/>
    <mergeCell ref="D26:D29"/>
    <mergeCell ref="B18:B21"/>
    <mergeCell ref="C18:C21"/>
    <mergeCell ref="D18:D21"/>
    <mergeCell ref="I12:K12"/>
    <mergeCell ref="C26:C29"/>
    <mergeCell ref="C6:E6"/>
    <mergeCell ref="C7:E7"/>
    <mergeCell ref="C8:E8"/>
    <mergeCell ref="C9:E9"/>
    <mergeCell ref="B1:B4"/>
    <mergeCell ref="C1:J1"/>
    <mergeCell ref="C2:J2"/>
    <mergeCell ref="C3:J3"/>
    <mergeCell ref="C4:G4"/>
    <mergeCell ref="H4:J4"/>
  </mergeCell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B2:N67"/>
  <sheetViews>
    <sheetView zoomScalePageLayoutView="0" workbookViewId="0" topLeftCell="A48">
      <selection activeCell="B52" sqref="B52:I52"/>
    </sheetView>
  </sheetViews>
  <sheetFormatPr defaultColWidth="11.421875" defaultRowHeight="15"/>
  <cols>
    <col min="1" max="1" width="0.9921875" style="81" customWidth="1"/>
    <col min="2" max="2" width="25.421875" style="80" customWidth="1"/>
    <col min="3" max="3" width="14.57421875" style="81" customWidth="1"/>
    <col min="4" max="4" width="20.140625" style="81" customWidth="1"/>
    <col min="5" max="5" width="16.421875" style="81" customWidth="1"/>
    <col min="6" max="6" width="25.00390625" style="81" customWidth="1"/>
    <col min="7" max="7" width="22.00390625" style="82" customWidth="1"/>
    <col min="8" max="8" width="20.57421875" style="81" customWidth="1"/>
    <col min="9" max="9" width="22.421875" style="81" customWidth="1"/>
    <col min="10" max="11" width="9.00390625" style="83" customWidth="1"/>
    <col min="12" max="15" width="9.00390625" style="84" customWidth="1"/>
    <col min="16" max="21" width="11.421875" style="84" customWidth="1"/>
    <col min="22" max="24" width="11.421875" style="85" customWidth="1"/>
    <col min="25" max="16384" width="11.421875" style="81" customWidth="1"/>
  </cols>
  <sheetData>
    <row r="1" ht="6" customHeight="1"/>
    <row r="2" spans="2:12" ht="25.5" customHeight="1">
      <c r="B2" s="318"/>
      <c r="C2" s="316" t="s">
        <v>371</v>
      </c>
      <c r="D2" s="316"/>
      <c r="E2" s="316"/>
      <c r="F2" s="316"/>
      <c r="G2" s="316"/>
      <c r="H2" s="316"/>
      <c r="I2" s="316"/>
      <c r="J2" s="86"/>
      <c r="K2" s="86"/>
      <c r="L2" s="87" t="s">
        <v>392</v>
      </c>
    </row>
    <row r="3" spans="2:12" ht="25.5" customHeight="1">
      <c r="B3" s="318"/>
      <c r="C3" s="317" t="s">
        <v>16</v>
      </c>
      <c r="D3" s="317"/>
      <c r="E3" s="317"/>
      <c r="F3" s="317"/>
      <c r="G3" s="317"/>
      <c r="H3" s="317"/>
      <c r="I3" s="317"/>
      <c r="J3" s="86"/>
      <c r="K3" s="86"/>
      <c r="L3" s="87" t="s">
        <v>393</v>
      </c>
    </row>
    <row r="4" spans="2:12" ht="25.5" customHeight="1">
      <c r="B4" s="318"/>
      <c r="C4" s="317" t="s">
        <v>163</v>
      </c>
      <c r="D4" s="317"/>
      <c r="E4" s="317"/>
      <c r="F4" s="317"/>
      <c r="G4" s="317"/>
      <c r="H4" s="317"/>
      <c r="I4" s="317"/>
      <c r="J4" s="86"/>
      <c r="K4" s="86"/>
      <c r="L4" s="87" t="s">
        <v>394</v>
      </c>
    </row>
    <row r="5" spans="2:12" ht="25.5" customHeight="1">
      <c r="B5" s="318"/>
      <c r="C5" s="317" t="s">
        <v>164</v>
      </c>
      <c r="D5" s="317"/>
      <c r="E5" s="317"/>
      <c r="F5" s="317"/>
      <c r="G5" s="319" t="s">
        <v>372</v>
      </c>
      <c r="H5" s="319"/>
      <c r="I5" s="319"/>
      <c r="J5" s="86"/>
      <c r="K5" s="86"/>
      <c r="L5" s="87" t="s">
        <v>395</v>
      </c>
    </row>
    <row r="6" spans="2:11" ht="23.25" customHeight="1">
      <c r="B6" s="314" t="s">
        <v>165</v>
      </c>
      <c r="C6" s="314"/>
      <c r="D6" s="314"/>
      <c r="E6" s="314"/>
      <c r="F6" s="314"/>
      <c r="G6" s="314"/>
      <c r="H6" s="314"/>
      <c r="I6" s="314"/>
      <c r="J6" s="88"/>
      <c r="K6" s="88"/>
    </row>
    <row r="7" spans="2:11" ht="24" customHeight="1">
      <c r="B7" s="291" t="s">
        <v>166</v>
      </c>
      <c r="C7" s="291"/>
      <c r="D7" s="291"/>
      <c r="E7" s="291"/>
      <c r="F7" s="291"/>
      <c r="G7" s="291"/>
      <c r="H7" s="291"/>
      <c r="I7" s="291"/>
      <c r="J7" s="89"/>
      <c r="K7" s="89"/>
    </row>
    <row r="8" spans="2:14" ht="24" customHeight="1">
      <c r="B8" s="290" t="s">
        <v>167</v>
      </c>
      <c r="C8" s="290"/>
      <c r="D8" s="290"/>
      <c r="E8" s="290"/>
      <c r="F8" s="290"/>
      <c r="G8" s="290"/>
      <c r="H8" s="290"/>
      <c r="I8" s="290"/>
      <c r="J8" s="90"/>
      <c r="K8" s="90"/>
      <c r="N8" s="91" t="s">
        <v>168</v>
      </c>
    </row>
    <row r="9" spans="2:14" ht="30.75" customHeight="1">
      <c r="B9" s="213" t="s">
        <v>361</v>
      </c>
      <c r="C9" s="126">
        <v>2</v>
      </c>
      <c r="D9" s="315" t="s">
        <v>362</v>
      </c>
      <c r="E9" s="315"/>
      <c r="F9" s="361" t="s">
        <v>324</v>
      </c>
      <c r="G9" s="362"/>
      <c r="H9" s="362"/>
      <c r="I9" s="363"/>
      <c r="J9" s="92"/>
      <c r="K9" s="92"/>
      <c r="M9" s="87" t="s">
        <v>396</v>
      </c>
      <c r="N9" s="91" t="s">
        <v>397</v>
      </c>
    </row>
    <row r="10" spans="2:14" ht="30.75" customHeight="1">
      <c r="B10" s="124" t="s">
        <v>169</v>
      </c>
      <c r="C10" s="133" t="s">
        <v>170</v>
      </c>
      <c r="D10" s="315" t="s">
        <v>171</v>
      </c>
      <c r="E10" s="315"/>
      <c r="F10" s="297" t="s">
        <v>247</v>
      </c>
      <c r="G10" s="297"/>
      <c r="H10" s="125" t="s">
        <v>172</v>
      </c>
      <c r="I10" s="133" t="s">
        <v>170</v>
      </c>
      <c r="J10" s="93"/>
      <c r="K10" s="93"/>
      <c r="M10" s="87" t="s">
        <v>398</v>
      </c>
      <c r="N10" s="91" t="s">
        <v>399</v>
      </c>
    </row>
    <row r="11" spans="2:14" ht="30.75" customHeight="1">
      <c r="B11" s="124" t="s">
        <v>173</v>
      </c>
      <c r="C11" s="360" t="s">
        <v>241</v>
      </c>
      <c r="D11" s="360"/>
      <c r="E11" s="360"/>
      <c r="F11" s="360"/>
      <c r="G11" s="125" t="s">
        <v>174</v>
      </c>
      <c r="H11" s="309" t="s">
        <v>241</v>
      </c>
      <c r="I11" s="309"/>
      <c r="J11" s="94"/>
      <c r="K11" s="94"/>
      <c r="M11" s="87" t="s">
        <v>175</v>
      </c>
      <c r="N11" s="91" t="s">
        <v>400</v>
      </c>
    </row>
    <row r="12" spans="2:13" ht="30.75" customHeight="1">
      <c r="B12" s="124" t="s">
        <v>176</v>
      </c>
      <c r="C12" s="310" t="s">
        <v>396</v>
      </c>
      <c r="D12" s="310"/>
      <c r="E12" s="310"/>
      <c r="F12" s="310"/>
      <c r="G12" s="125" t="s">
        <v>177</v>
      </c>
      <c r="H12" s="311" t="s">
        <v>391</v>
      </c>
      <c r="I12" s="311"/>
      <c r="J12" s="95"/>
      <c r="K12" s="95"/>
      <c r="M12" s="96" t="s">
        <v>401</v>
      </c>
    </row>
    <row r="13" spans="2:13" ht="30.75" customHeight="1">
      <c r="B13" s="124" t="s">
        <v>178</v>
      </c>
      <c r="C13" s="312" t="s">
        <v>160</v>
      </c>
      <c r="D13" s="312"/>
      <c r="E13" s="312"/>
      <c r="F13" s="312"/>
      <c r="G13" s="312"/>
      <c r="H13" s="312"/>
      <c r="I13" s="312"/>
      <c r="J13" s="97"/>
      <c r="K13" s="97"/>
      <c r="M13" s="96"/>
    </row>
    <row r="14" spans="2:14" ht="30.75" customHeight="1">
      <c r="B14" s="124" t="s">
        <v>179</v>
      </c>
      <c r="C14" s="313" t="s">
        <v>241</v>
      </c>
      <c r="D14" s="313"/>
      <c r="E14" s="313"/>
      <c r="F14" s="313"/>
      <c r="G14" s="313"/>
      <c r="H14" s="313"/>
      <c r="I14" s="313"/>
      <c r="J14" s="93"/>
      <c r="K14" s="93"/>
      <c r="M14" s="96"/>
      <c r="N14" s="91" t="s">
        <v>402</v>
      </c>
    </row>
    <row r="15" spans="2:14" ht="30.75" customHeight="1">
      <c r="B15" s="124" t="s">
        <v>180</v>
      </c>
      <c r="C15" s="295" t="s">
        <v>253</v>
      </c>
      <c r="D15" s="295"/>
      <c r="E15" s="295"/>
      <c r="F15" s="295"/>
      <c r="G15" s="125" t="s">
        <v>181</v>
      </c>
      <c r="H15" s="297" t="s">
        <v>194</v>
      </c>
      <c r="I15" s="297"/>
      <c r="J15" s="93"/>
      <c r="K15" s="93"/>
      <c r="M15" s="96" t="s">
        <v>403</v>
      </c>
      <c r="N15" s="91" t="s">
        <v>170</v>
      </c>
    </row>
    <row r="16" spans="2:13" ht="30.75" customHeight="1">
      <c r="B16" s="124" t="s">
        <v>183</v>
      </c>
      <c r="C16" s="307" t="s">
        <v>363</v>
      </c>
      <c r="D16" s="307"/>
      <c r="E16" s="307"/>
      <c r="F16" s="307"/>
      <c r="G16" s="125" t="s">
        <v>184</v>
      </c>
      <c r="H16" s="297" t="s">
        <v>168</v>
      </c>
      <c r="I16" s="297"/>
      <c r="J16" s="93"/>
      <c r="K16" s="93"/>
      <c r="M16" s="96" t="s">
        <v>404</v>
      </c>
    </row>
    <row r="17" spans="2:14" ht="40.5" customHeight="1">
      <c r="B17" s="124" t="s">
        <v>185</v>
      </c>
      <c r="C17" s="357" t="s">
        <v>254</v>
      </c>
      <c r="D17" s="358"/>
      <c r="E17" s="358"/>
      <c r="F17" s="358"/>
      <c r="G17" s="358"/>
      <c r="H17" s="358"/>
      <c r="I17" s="359"/>
      <c r="J17" s="97"/>
      <c r="K17" s="97"/>
      <c r="M17" s="96" t="s">
        <v>186</v>
      </c>
      <c r="N17" s="91" t="s">
        <v>150</v>
      </c>
    </row>
    <row r="18" spans="2:14" ht="30.75" customHeight="1">
      <c r="B18" s="124" t="s">
        <v>187</v>
      </c>
      <c r="C18" s="295" t="s">
        <v>243</v>
      </c>
      <c r="D18" s="295"/>
      <c r="E18" s="295"/>
      <c r="F18" s="295"/>
      <c r="G18" s="295"/>
      <c r="H18" s="295"/>
      <c r="I18" s="295"/>
      <c r="J18" s="98"/>
      <c r="K18" s="98"/>
      <c r="M18" s="96" t="s">
        <v>405</v>
      </c>
      <c r="N18" s="91" t="s">
        <v>152</v>
      </c>
    </row>
    <row r="19" spans="2:14" ht="30.75" customHeight="1">
      <c r="B19" s="124" t="s">
        <v>188</v>
      </c>
      <c r="C19" s="302" t="s">
        <v>255</v>
      </c>
      <c r="D19" s="302"/>
      <c r="E19" s="302"/>
      <c r="F19" s="302"/>
      <c r="G19" s="302"/>
      <c r="H19" s="302"/>
      <c r="I19" s="302"/>
      <c r="J19" s="99"/>
      <c r="K19" s="99"/>
      <c r="M19" s="96"/>
      <c r="N19" s="91" t="s">
        <v>406</v>
      </c>
    </row>
    <row r="20" spans="2:14" ht="30.75" customHeight="1">
      <c r="B20" s="124" t="s">
        <v>189</v>
      </c>
      <c r="C20" s="303" t="s">
        <v>190</v>
      </c>
      <c r="D20" s="303"/>
      <c r="E20" s="303"/>
      <c r="F20" s="303"/>
      <c r="G20" s="303"/>
      <c r="H20" s="303"/>
      <c r="I20" s="303"/>
      <c r="J20" s="100"/>
      <c r="K20" s="100"/>
      <c r="M20" s="96" t="s">
        <v>182</v>
      </c>
      <c r="N20" s="91" t="s">
        <v>156</v>
      </c>
    </row>
    <row r="21" spans="2:14" ht="27.75" customHeight="1">
      <c r="B21" s="304" t="s">
        <v>191</v>
      </c>
      <c r="C21" s="305" t="s">
        <v>192</v>
      </c>
      <c r="D21" s="305"/>
      <c r="E21" s="305"/>
      <c r="F21" s="306" t="s">
        <v>193</v>
      </c>
      <c r="G21" s="306"/>
      <c r="H21" s="306"/>
      <c r="I21" s="306"/>
      <c r="J21" s="101"/>
      <c r="K21" s="101"/>
      <c r="M21" s="96" t="s">
        <v>194</v>
      </c>
      <c r="N21" s="91" t="s">
        <v>294</v>
      </c>
    </row>
    <row r="22" spans="2:14" ht="27" customHeight="1">
      <c r="B22" s="304"/>
      <c r="C22" s="302" t="s">
        <v>256</v>
      </c>
      <c r="D22" s="302"/>
      <c r="E22" s="302"/>
      <c r="F22" s="302" t="s">
        <v>257</v>
      </c>
      <c r="G22" s="302"/>
      <c r="H22" s="302"/>
      <c r="I22" s="302"/>
      <c r="J22" s="99"/>
      <c r="K22" s="99"/>
      <c r="M22" s="96" t="s">
        <v>407</v>
      </c>
      <c r="N22" s="91" t="s">
        <v>159</v>
      </c>
    </row>
    <row r="23" spans="2:14" ht="39.75" customHeight="1">
      <c r="B23" s="124" t="s">
        <v>195</v>
      </c>
      <c r="C23" s="297" t="s">
        <v>244</v>
      </c>
      <c r="D23" s="297"/>
      <c r="E23" s="297"/>
      <c r="F23" s="297" t="s">
        <v>244</v>
      </c>
      <c r="G23" s="297"/>
      <c r="H23" s="297"/>
      <c r="I23" s="297"/>
      <c r="J23" s="93"/>
      <c r="K23" s="93"/>
      <c r="M23" s="96"/>
      <c r="N23" s="91" t="s">
        <v>160</v>
      </c>
    </row>
    <row r="24" spans="2:14" ht="55.5" customHeight="1">
      <c r="B24" s="124" t="s">
        <v>196</v>
      </c>
      <c r="C24" s="301" t="s">
        <v>258</v>
      </c>
      <c r="D24" s="301"/>
      <c r="E24" s="301"/>
      <c r="F24" s="302" t="s">
        <v>259</v>
      </c>
      <c r="G24" s="302"/>
      <c r="H24" s="302"/>
      <c r="I24" s="302"/>
      <c r="J24" s="98"/>
      <c r="K24" s="98"/>
      <c r="M24" s="102"/>
      <c r="N24" s="91" t="s">
        <v>161</v>
      </c>
    </row>
    <row r="25" spans="2:13" ht="29.25" customHeight="1">
      <c r="B25" s="124" t="s">
        <v>197</v>
      </c>
      <c r="C25" s="294">
        <v>43497</v>
      </c>
      <c r="D25" s="295"/>
      <c r="E25" s="295"/>
      <c r="F25" s="125" t="s">
        <v>198</v>
      </c>
      <c r="G25" s="356">
        <v>0.924</v>
      </c>
      <c r="H25" s="356"/>
      <c r="I25" s="356"/>
      <c r="J25" s="140"/>
      <c r="K25" s="103"/>
      <c r="M25" s="102"/>
    </row>
    <row r="26" spans="2:13" ht="27" customHeight="1">
      <c r="B26" s="124" t="s">
        <v>199</v>
      </c>
      <c r="C26" s="294">
        <v>43830</v>
      </c>
      <c r="D26" s="295"/>
      <c r="E26" s="295"/>
      <c r="F26" s="125" t="s">
        <v>200</v>
      </c>
      <c r="G26" s="355">
        <v>0.95</v>
      </c>
      <c r="H26" s="355"/>
      <c r="I26" s="355"/>
      <c r="J26" s="141"/>
      <c r="K26" s="104"/>
      <c r="M26" s="102"/>
    </row>
    <row r="27" spans="2:13" ht="47.25" customHeight="1">
      <c r="B27" s="124" t="s">
        <v>201</v>
      </c>
      <c r="C27" s="297" t="s">
        <v>186</v>
      </c>
      <c r="D27" s="297"/>
      <c r="E27" s="297"/>
      <c r="F27" s="138" t="s">
        <v>202</v>
      </c>
      <c r="G27" s="298" t="s">
        <v>390</v>
      </c>
      <c r="H27" s="298"/>
      <c r="I27" s="298"/>
      <c r="J27" s="101"/>
      <c r="K27" s="101"/>
      <c r="M27" s="102"/>
    </row>
    <row r="28" spans="2:13" ht="30" customHeight="1">
      <c r="B28" s="299" t="s">
        <v>203</v>
      </c>
      <c r="C28" s="299"/>
      <c r="D28" s="299"/>
      <c r="E28" s="299"/>
      <c r="F28" s="299"/>
      <c r="G28" s="299"/>
      <c r="H28" s="299"/>
      <c r="I28" s="299"/>
      <c r="J28" s="90"/>
      <c r="K28" s="90"/>
      <c r="M28" s="102"/>
    </row>
    <row r="29" spans="2:13" ht="56.25" customHeight="1">
      <c r="B29" s="127" t="s">
        <v>204</v>
      </c>
      <c r="C29" s="127" t="s">
        <v>205</v>
      </c>
      <c r="D29" s="127" t="s">
        <v>206</v>
      </c>
      <c r="E29" s="127" t="s">
        <v>207</v>
      </c>
      <c r="F29" s="127" t="s">
        <v>208</v>
      </c>
      <c r="G29" s="128" t="s">
        <v>209</v>
      </c>
      <c r="H29" s="128" t="s">
        <v>210</v>
      </c>
      <c r="I29" s="127" t="s">
        <v>211</v>
      </c>
      <c r="J29" s="99"/>
      <c r="K29" s="99"/>
      <c r="M29" s="102"/>
    </row>
    <row r="30" spans="2:13" ht="19.5" customHeight="1">
      <c r="B30" s="139" t="s">
        <v>212</v>
      </c>
      <c r="C30" s="129">
        <v>1468606390</v>
      </c>
      <c r="D30" s="130">
        <f>+C30</f>
        <v>1468606390</v>
      </c>
      <c r="E30" s="137">
        <v>64338940000</v>
      </c>
      <c r="F30" s="131">
        <f>+E30</f>
        <v>64338940000</v>
      </c>
      <c r="G30" s="142">
        <f>+C30/E30</f>
        <v>0.022826089301440155</v>
      </c>
      <c r="H30" s="143">
        <f>+D30/F30</f>
        <v>0.022826089301440155</v>
      </c>
      <c r="I30" s="144">
        <f>+(D30/F30)/$G$26</f>
        <v>0.024027462422568584</v>
      </c>
      <c r="J30" s="105"/>
      <c r="K30" s="105"/>
      <c r="M30" s="102"/>
    </row>
    <row r="31" spans="2:13" ht="19.5" customHeight="1">
      <c r="B31" s="139" t="s">
        <v>213</v>
      </c>
      <c r="C31" s="129">
        <v>1978599561</v>
      </c>
      <c r="D31" s="130">
        <f>+D30+C31</f>
        <v>3447205951</v>
      </c>
      <c r="E31" s="137">
        <v>64338940000</v>
      </c>
      <c r="F31" s="131">
        <f aca="true" t="shared" si="0" ref="F31:F41">+E31</f>
        <v>64338940000</v>
      </c>
      <c r="G31" s="142">
        <f aca="true" t="shared" si="1" ref="G31:G41">+C31/E31</f>
        <v>0.030752753480240737</v>
      </c>
      <c r="H31" s="143">
        <f aca="true" t="shared" si="2" ref="H31:H41">+D31/F31</f>
        <v>0.053578842781680895</v>
      </c>
      <c r="I31" s="144">
        <f aca="true" t="shared" si="3" ref="I31:I41">+(D31/F31)/$G$26</f>
        <v>0.05639878187545358</v>
      </c>
      <c r="J31" s="105"/>
      <c r="K31" s="105"/>
      <c r="M31" s="102"/>
    </row>
    <row r="32" spans="2:13" ht="19.5" customHeight="1">
      <c r="B32" s="139" t="s">
        <v>214</v>
      </c>
      <c r="C32" s="129">
        <v>2548068860</v>
      </c>
      <c r="D32" s="130">
        <f aca="true" t="shared" si="4" ref="D32:D41">+D31+C32</f>
        <v>5995274811</v>
      </c>
      <c r="E32" s="137">
        <v>64338940000</v>
      </c>
      <c r="F32" s="131">
        <f t="shared" si="0"/>
        <v>64338940000</v>
      </c>
      <c r="G32" s="142">
        <f t="shared" si="1"/>
        <v>0.03960383649466404</v>
      </c>
      <c r="H32" s="143">
        <f t="shared" si="2"/>
        <v>0.09318267927634494</v>
      </c>
      <c r="I32" s="144">
        <f t="shared" si="3"/>
        <v>0.0980870308172052</v>
      </c>
      <c r="J32" s="105"/>
      <c r="K32" s="105"/>
      <c r="M32" s="102"/>
    </row>
    <row r="33" spans="2:11" ht="19.5" customHeight="1">
      <c r="B33" s="139" t="s">
        <v>215</v>
      </c>
      <c r="C33" s="129">
        <v>0</v>
      </c>
      <c r="D33" s="130">
        <f t="shared" si="4"/>
        <v>5995274811</v>
      </c>
      <c r="E33" s="137">
        <v>64338940000</v>
      </c>
      <c r="F33" s="131">
        <f t="shared" si="0"/>
        <v>64338940000</v>
      </c>
      <c r="G33" s="142">
        <f t="shared" si="1"/>
        <v>0</v>
      </c>
      <c r="H33" s="143">
        <f t="shared" si="2"/>
        <v>0.09318267927634494</v>
      </c>
      <c r="I33" s="144">
        <f t="shared" si="3"/>
        <v>0.0980870308172052</v>
      </c>
      <c r="J33" s="105"/>
      <c r="K33" s="105"/>
    </row>
    <row r="34" spans="2:11" ht="19.5" customHeight="1">
      <c r="B34" s="139" t="s">
        <v>216</v>
      </c>
      <c r="C34" s="129">
        <v>0</v>
      </c>
      <c r="D34" s="130">
        <f t="shared" si="4"/>
        <v>5995274811</v>
      </c>
      <c r="E34" s="137">
        <v>64338940000</v>
      </c>
      <c r="F34" s="131">
        <f t="shared" si="0"/>
        <v>64338940000</v>
      </c>
      <c r="G34" s="142">
        <f t="shared" si="1"/>
        <v>0</v>
      </c>
      <c r="H34" s="143">
        <f t="shared" si="2"/>
        <v>0.09318267927634494</v>
      </c>
      <c r="I34" s="144">
        <f t="shared" si="3"/>
        <v>0.0980870308172052</v>
      </c>
      <c r="J34" s="105"/>
      <c r="K34" s="105"/>
    </row>
    <row r="35" spans="2:11" ht="19.5" customHeight="1">
      <c r="B35" s="139" t="s">
        <v>217</v>
      </c>
      <c r="C35" s="129">
        <v>0</v>
      </c>
      <c r="D35" s="130">
        <f t="shared" si="4"/>
        <v>5995274811</v>
      </c>
      <c r="E35" s="137">
        <v>64338940000</v>
      </c>
      <c r="F35" s="131">
        <f t="shared" si="0"/>
        <v>64338940000</v>
      </c>
      <c r="G35" s="142">
        <f t="shared" si="1"/>
        <v>0</v>
      </c>
      <c r="H35" s="143">
        <f t="shared" si="2"/>
        <v>0.09318267927634494</v>
      </c>
      <c r="I35" s="144">
        <f t="shared" si="3"/>
        <v>0.0980870308172052</v>
      </c>
      <c r="J35" s="105"/>
      <c r="K35" s="105"/>
    </row>
    <row r="36" spans="2:11" ht="19.5" customHeight="1">
      <c r="B36" s="139" t="s">
        <v>218</v>
      </c>
      <c r="C36" s="129">
        <v>0</v>
      </c>
      <c r="D36" s="130">
        <f t="shared" si="4"/>
        <v>5995274811</v>
      </c>
      <c r="E36" s="137">
        <v>64338940000</v>
      </c>
      <c r="F36" s="131">
        <f t="shared" si="0"/>
        <v>64338940000</v>
      </c>
      <c r="G36" s="142">
        <f t="shared" si="1"/>
        <v>0</v>
      </c>
      <c r="H36" s="143">
        <f t="shared" si="2"/>
        <v>0.09318267927634494</v>
      </c>
      <c r="I36" s="144">
        <f t="shared" si="3"/>
        <v>0.0980870308172052</v>
      </c>
      <c r="J36" s="105"/>
      <c r="K36" s="105"/>
    </row>
    <row r="37" spans="2:11" ht="19.5" customHeight="1">
      <c r="B37" s="139" t="s">
        <v>219</v>
      </c>
      <c r="C37" s="129">
        <v>0</v>
      </c>
      <c r="D37" s="130">
        <f t="shared" si="4"/>
        <v>5995274811</v>
      </c>
      <c r="E37" s="137">
        <v>64338940000</v>
      </c>
      <c r="F37" s="131">
        <f t="shared" si="0"/>
        <v>64338940000</v>
      </c>
      <c r="G37" s="142">
        <f t="shared" si="1"/>
        <v>0</v>
      </c>
      <c r="H37" s="143">
        <f t="shared" si="2"/>
        <v>0.09318267927634494</v>
      </c>
      <c r="I37" s="144">
        <f t="shared" si="3"/>
        <v>0.0980870308172052</v>
      </c>
      <c r="J37" s="105"/>
      <c r="K37" s="105"/>
    </row>
    <row r="38" spans="2:11" ht="19.5" customHeight="1">
      <c r="B38" s="139" t="s">
        <v>220</v>
      </c>
      <c r="C38" s="129">
        <v>0</v>
      </c>
      <c r="D38" s="130">
        <f t="shared" si="4"/>
        <v>5995274811</v>
      </c>
      <c r="E38" s="137">
        <v>64338940000</v>
      </c>
      <c r="F38" s="131">
        <f t="shared" si="0"/>
        <v>64338940000</v>
      </c>
      <c r="G38" s="142">
        <f t="shared" si="1"/>
        <v>0</v>
      </c>
      <c r="H38" s="143">
        <f t="shared" si="2"/>
        <v>0.09318267927634494</v>
      </c>
      <c r="I38" s="144">
        <f t="shared" si="3"/>
        <v>0.0980870308172052</v>
      </c>
      <c r="J38" s="105"/>
      <c r="K38" s="105"/>
    </row>
    <row r="39" spans="2:11" ht="19.5" customHeight="1">
      <c r="B39" s="139" t="s">
        <v>221</v>
      </c>
      <c r="C39" s="129">
        <v>0</v>
      </c>
      <c r="D39" s="130">
        <f t="shared" si="4"/>
        <v>5995274811</v>
      </c>
      <c r="E39" s="137">
        <v>64338940000</v>
      </c>
      <c r="F39" s="131">
        <f t="shared" si="0"/>
        <v>64338940000</v>
      </c>
      <c r="G39" s="142">
        <f t="shared" si="1"/>
        <v>0</v>
      </c>
      <c r="H39" s="143">
        <f t="shared" si="2"/>
        <v>0.09318267927634494</v>
      </c>
      <c r="I39" s="144">
        <f t="shared" si="3"/>
        <v>0.0980870308172052</v>
      </c>
      <c r="J39" s="105"/>
      <c r="K39" s="105"/>
    </row>
    <row r="40" spans="2:11" ht="19.5" customHeight="1">
      <c r="B40" s="139" t="s">
        <v>222</v>
      </c>
      <c r="C40" s="129">
        <v>0</v>
      </c>
      <c r="D40" s="130">
        <f t="shared" si="4"/>
        <v>5995274811</v>
      </c>
      <c r="E40" s="137">
        <v>64338940000</v>
      </c>
      <c r="F40" s="131">
        <f t="shared" si="0"/>
        <v>64338940000</v>
      </c>
      <c r="G40" s="142">
        <f t="shared" si="1"/>
        <v>0</v>
      </c>
      <c r="H40" s="143">
        <f t="shared" si="2"/>
        <v>0.09318267927634494</v>
      </c>
      <c r="I40" s="144">
        <f t="shared" si="3"/>
        <v>0.0980870308172052</v>
      </c>
      <c r="J40" s="105"/>
      <c r="K40" s="105"/>
    </row>
    <row r="41" spans="2:11" ht="19.5" customHeight="1">
      <c r="B41" s="139" t="s">
        <v>223</v>
      </c>
      <c r="C41" s="129">
        <v>0</v>
      </c>
      <c r="D41" s="130">
        <f t="shared" si="4"/>
        <v>5995274811</v>
      </c>
      <c r="E41" s="137">
        <v>64338940000</v>
      </c>
      <c r="F41" s="131">
        <f t="shared" si="0"/>
        <v>64338940000</v>
      </c>
      <c r="G41" s="142">
        <f t="shared" si="1"/>
        <v>0</v>
      </c>
      <c r="H41" s="143">
        <f t="shared" si="2"/>
        <v>0.09318267927634494</v>
      </c>
      <c r="I41" s="144">
        <f t="shared" si="3"/>
        <v>0.0980870308172052</v>
      </c>
      <c r="J41" s="105"/>
      <c r="K41" s="105"/>
    </row>
    <row r="42" spans="2:11" ht="54" customHeight="1">
      <c r="B42" s="132" t="s">
        <v>224</v>
      </c>
      <c r="C42" s="300"/>
      <c r="D42" s="300"/>
      <c r="E42" s="300"/>
      <c r="F42" s="300"/>
      <c r="G42" s="300"/>
      <c r="H42" s="300"/>
      <c r="I42" s="300"/>
      <c r="J42" s="106"/>
      <c r="K42" s="106"/>
    </row>
    <row r="43" spans="2:11" ht="29.25" customHeight="1">
      <c r="B43" s="290" t="s">
        <v>225</v>
      </c>
      <c r="C43" s="290"/>
      <c r="D43" s="290"/>
      <c r="E43" s="290"/>
      <c r="F43" s="290"/>
      <c r="G43" s="290"/>
      <c r="H43" s="290"/>
      <c r="I43" s="290"/>
      <c r="J43" s="90"/>
      <c r="K43" s="90"/>
    </row>
    <row r="44" spans="2:11" ht="45.75" customHeight="1">
      <c r="B44" s="291"/>
      <c r="C44" s="291"/>
      <c r="D44" s="291"/>
      <c r="E44" s="291"/>
      <c r="F44" s="291"/>
      <c r="G44" s="291"/>
      <c r="H44" s="291"/>
      <c r="I44" s="291"/>
      <c r="J44" s="90"/>
      <c r="K44" s="90"/>
    </row>
    <row r="45" spans="2:11" ht="45.75" customHeight="1">
      <c r="B45" s="291"/>
      <c r="C45" s="291"/>
      <c r="D45" s="291"/>
      <c r="E45" s="291"/>
      <c r="F45" s="291"/>
      <c r="G45" s="291"/>
      <c r="H45" s="291"/>
      <c r="I45" s="291"/>
      <c r="J45" s="106"/>
      <c r="K45" s="106"/>
    </row>
    <row r="46" spans="2:11" ht="45.75" customHeight="1">
      <c r="B46" s="291"/>
      <c r="C46" s="291"/>
      <c r="D46" s="291"/>
      <c r="E46" s="291"/>
      <c r="F46" s="291"/>
      <c r="G46" s="291"/>
      <c r="H46" s="291"/>
      <c r="I46" s="291"/>
      <c r="J46" s="106"/>
      <c r="K46" s="106"/>
    </row>
    <row r="47" spans="2:11" ht="45.75" customHeight="1">
      <c r="B47" s="291"/>
      <c r="C47" s="291"/>
      <c r="D47" s="291"/>
      <c r="E47" s="291"/>
      <c r="F47" s="291"/>
      <c r="G47" s="291"/>
      <c r="H47" s="291"/>
      <c r="I47" s="291"/>
      <c r="J47" s="106"/>
      <c r="K47" s="106"/>
    </row>
    <row r="48" spans="2:11" ht="45.75" customHeight="1">
      <c r="B48" s="291"/>
      <c r="C48" s="291"/>
      <c r="D48" s="291"/>
      <c r="E48" s="291"/>
      <c r="F48" s="291"/>
      <c r="G48" s="291"/>
      <c r="H48" s="291"/>
      <c r="I48" s="291"/>
      <c r="J48" s="107"/>
      <c r="K48" s="107"/>
    </row>
    <row r="49" spans="2:11" ht="46.5" customHeight="1">
      <c r="B49" s="124" t="s">
        <v>226</v>
      </c>
      <c r="C49" s="292" t="s">
        <v>415</v>
      </c>
      <c r="D49" s="293"/>
      <c r="E49" s="293"/>
      <c r="F49" s="293"/>
      <c r="G49" s="293"/>
      <c r="H49" s="293"/>
      <c r="I49" s="293"/>
      <c r="J49" s="108"/>
      <c r="K49" s="108"/>
    </row>
    <row r="50" spans="2:11" ht="46.5" customHeight="1">
      <c r="B50" s="124" t="s">
        <v>227</v>
      </c>
      <c r="C50" s="293" t="s">
        <v>410</v>
      </c>
      <c r="D50" s="293"/>
      <c r="E50" s="293"/>
      <c r="F50" s="293"/>
      <c r="G50" s="293"/>
      <c r="H50" s="293"/>
      <c r="I50" s="293"/>
      <c r="J50" s="108"/>
      <c r="K50" s="108"/>
    </row>
    <row r="51" spans="2:11" ht="66" customHeight="1">
      <c r="B51" s="136" t="s">
        <v>228</v>
      </c>
      <c r="C51" s="352" t="s">
        <v>416</v>
      </c>
      <c r="D51" s="353"/>
      <c r="E51" s="353"/>
      <c r="F51" s="353"/>
      <c r="G51" s="353"/>
      <c r="H51" s="353"/>
      <c r="I51" s="354"/>
      <c r="J51" s="108"/>
      <c r="K51" s="108"/>
    </row>
    <row r="52" spans="2:11" ht="29.25" customHeight="1">
      <c r="B52" s="290" t="s">
        <v>229</v>
      </c>
      <c r="C52" s="290"/>
      <c r="D52" s="290"/>
      <c r="E52" s="290"/>
      <c r="F52" s="290"/>
      <c r="G52" s="290"/>
      <c r="H52" s="290"/>
      <c r="I52" s="290"/>
      <c r="J52" s="108"/>
      <c r="K52" s="108"/>
    </row>
    <row r="53" spans="2:11" ht="33" customHeight="1">
      <c r="B53" s="286" t="s">
        <v>230</v>
      </c>
      <c r="C53" s="134" t="s">
        <v>231</v>
      </c>
      <c r="D53" s="287" t="s">
        <v>232</v>
      </c>
      <c r="E53" s="287"/>
      <c r="F53" s="287"/>
      <c r="G53" s="287" t="s">
        <v>233</v>
      </c>
      <c r="H53" s="287"/>
      <c r="I53" s="287"/>
      <c r="J53" s="109"/>
      <c r="K53" s="109"/>
    </row>
    <row r="54" spans="2:11" ht="31.5" customHeight="1">
      <c r="B54" s="286"/>
      <c r="C54" s="170"/>
      <c r="D54" s="350"/>
      <c r="E54" s="350"/>
      <c r="F54" s="350"/>
      <c r="G54" s="351"/>
      <c r="H54" s="351"/>
      <c r="I54" s="351"/>
      <c r="J54" s="109"/>
      <c r="K54" s="109"/>
    </row>
    <row r="55" spans="2:11" ht="31.5" customHeight="1">
      <c r="B55" s="136" t="s">
        <v>234</v>
      </c>
      <c r="C55" s="284" t="s">
        <v>268</v>
      </c>
      <c r="D55" s="284"/>
      <c r="E55" s="289" t="s">
        <v>235</v>
      </c>
      <c r="F55" s="289"/>
      <c r="G55" s="284" t="s">
        <v>268</v>
      </c>
      <c r="H55" s="284"/>
      <c r="I55" s="284"/>
      <c r="J55" s="110"/>
      <c r="K55" s="110"/>
    </row>
    <row r="56" spans="2:11" ht="31.5" customHeight="1">
      <c r="B56" s="136" t="s">
        <v>236</v>
      </c>
      <c r="C56" s="282" t="s">
        <v>241</v>
      </c>
      <c r="D56" s="282"/>
      <c r="E56" s="283" t="s">
        <v>237</v>
      </c>
      <c r="F56" s="283"/>
      <c r="G56" s="284" t="s">
        <v>252</v>
      </c>
      <c r="H56" s="284"/>
      <c r="I56" s="284"/>
      <c r="J56" s="110"/>
      <c r="K56" s="110"/>
    </row>
    <row r="57" spans="2:11" ht="31.5" customHeight="1">
      <c r="B57" s="136" t="s">
        <v>238</v>
      </c>
      <c r="C57" s="282"/>
      <c r="D57" s="282"/>
      <c r="E57" s="285" t="s">
        <v>239</v>
      </c>
      <c r="F57" s="285"/>
      <c r="G57" s="282"/>
      <c r="H57" s="282"/>
      <c r="I57" s="282"/>
      <c r="J57" s="111"/>
      <c r="K57" s="111"/>
    </row>
    <row r="58" spans="2:11" ht="31.5" customHeight="1">
      <c r="B58" s="136" t="s">
        <v>240</v>
      </c>
      <c r="C58" s="282"/>
      <c r="D58" s="282"/>
      <c r="E58" s="285"/>
      <c r="F58" s="285"/>
      <c r="G58" s="282"/>
      <c r="H58" s="282"/>
      <c r="I58" s="282"/>
      <c r="J58" s="111"/>
      <c r="K58" s="111"/>
    </row>
    <row r="59" spans="2:11" ht="15" hidden="1">
      <c r="B59" s="112"/>
      <c r="C59" s="112"/>
      <c r="D59" s="5"/>
      <c r="E59" s="5"/>
      <c r="F59" s="5"/>
      <c r="G59" s="5"/>
      <c r="H59" s="5"/>
      <c r="I59" s="113"/>
      <c r="J59" s="114"/>
      <c r="K59" s="114"/>
    </row>
    <row r="60" spans="2:11" ht="12.75" hidden="1">
      <c r="B60" s="115"/>
      <c r="C60" s="116"/>
      <c r="D60" s="116"/>
      <c r="E60" s="117"/>
      <c r="F60" s="117"/>
      <c r="G60" s="118"/>
      <c r="H60" s="119"/>
      <c r="I60" s="116"/>
      <c r="J60" s="120"/>
      <c r="K60" s="120"/>
    </row>
    <row r="61" spans="2:11" ht="12.75" hidden="1">
      <c r="B61" s="115"/>
      <c r="C61" s="116"/>
      <c r="D61" s="116"/>
      <c r="E61" s="117"/>
      <c r="F61" s="117"/>
      <c r="G61" s="118"/>
      <c r="H61" s="119"/>
      <c r="I61" s="116"/>
      <c r="J61" s="120"/>
      <c r="K61" s="120"/>
    </row>
    <row r="62" spans="2:11" ht="12.75" hidden="1">
      <c r="B62" s="115"/>
      <c r="C62" s="116"/>
      <c r="D62" s="116"/>
      <c r="E62" s="117"/>
      <c r="F62" s="117"/>
      <c r="G62" s="118"/>
      <c r="H62" s="119"/>
      <c r="I62" s="116"/>
      <c r="J62" s="120"/>
      <c r="K62" s="120"/>
    </row>
    <row r="63" spans="2:11" ht="12.75" hidden="1">
      <c r="B63" s="115"/>
      <c r="C63" s="116"/>
      <c r="D63" s="116"/>
      <c r="E63" s="117"/>
      <c r="F63" s="117"/>
      <c r="G63" s="118"/>
      <c r="H63" s="119"/>
      <c r="I63" s="116"/>
      <c r="J63" s="120"/>
      <c r="K63" s="120"/>
    </row>
    <row r="64" spans="2:11" ht="12.75" hidden="1">
      <c r="B64" s="115"/>
      <c r="C64" s="116"/>
      <c r="D64" s="116"/>
      <c r="E64" s="117"/>
      <c r="F64" s="117"/>
      <c r="G64" s="118"/>
      <c r="H64" s="119"/>
      <c r="I64" s="116"/>
      <c r="J64" s="120"/>
      <c r="K64" s="120"/>
    </row>
    <row r="65" spans="2:11" ht="12.75" hidden="1">
      <c r="B65" s="115"/>
      <c r="C65" s="116"/>
      <c r="D65" s="116"/>
      <c r="E65" s="117"/>
      <c r="F65" s="117"/>
      <c r="G65" s="118"/>
      <c r="H65" s="119"/>
      <c r="I65" s="116"/>
      <c r="J65" s="120"/>
      <c r="K65" s="120"/>
    </row>
    <row r="66" spans="2:11" ht="12.75" hidden="1">
      <c r="B66" s="115"/>
      <c r="C66" s="116"/>
      <c r="D66" s="116"/>
      <c r="E66" s="117"/>
      <c r="F66" s="117"/>
      <c r="G66" s="118"/>
      <c r="H66" s="119"/>
      <c r="I66" s="116"/>
      <c r="J66" s="120"/>
      <c r="K66" s="120"/>
    </row>
    <row r="67" spans="2:11" ht="12.75" hidden="1">
      <c r="B67" s="115"/>
      <c r="C67" s="116"/>
      <c r="D67" s="116"/>
      <c r="E67" s="117"/>
      <c r="F67" s="117"/>
      <c r="G67" s="118"/>
      <c r="H67" s="119"/>
      <c r="I67" s="116"/>
      <c r="J67" s="120"/>
      <c r="K67" s="120"/>
    </row>
  </sheetData>
  <sheetProtection/>
  <mergeCells count="65">
    <mergeCell ref="C2:I2"/>
    <mergeCell ref="C3:I3"/>
    <mergeCell ref="C4:I4"/>
    <mergeCell ref="B2:B5"/>
    <mergeCell ref="C5:F5"/>
    <mergeCell ref="G5:I5"/>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B1:L30"/>
  <sheetViews>
    <sheetView tabSelected="1" zoomScalePageLayoutView="0" workbookViewId="0" topLeftCell="A1">
      <selection activeCell="J30" sqref="J30"/>
    </sheetView>
  </sheetViews>
  <sheetFormatPr defaultColWidth="11.421875" defaultRowHeight="15"/>
  <cols>
    <col min="1" max="1" width="1.28515625" style="0" customWidth="1"/>
    <col min="2" max="2" width="21.8515625" style="153" customWidth="1"/>
    <col min="3" max="3" width="30.140625" style="0" customWidth="1"/>
    <col min="4" max="4" width="16.28125" style="0" customWidth="1"/>
    <col min="5" max="5" width="5.8515625" style="0" customWidth="1"/>
    <col min="6" max="6" width="51.421875" style="0" customWidth="1"/>
    <col min="7" max="7" width="16.140625" style="0" customWidth="1"/>
    <col min="8" max="8" width="18.140625" style="0" customWidth="1"/>
    <col min="9" max="9" width="16.28125" style="0" customWidth="1"/>
    <col min="10" max="10" width="15.7109375" style="0" customWidth="1"/>
    <col min="11" max="11" width="32.00390625" style="0" customWidth="1"/>
    <col min="108" max="108" width="11.421875" style="0" customWidth="1"/>
    <col min="198" max="198" width="1.421875" style="0" customWidth="1"/>
  </cols>
  <sheetData>
    <row r="1" spans="2:10" ht="24" customHeight="1" thickBot="1">
      <c r="B1" s="320"/>
      <c r="C1" s="323" t="s">
        <v>373</v>
      </c>
      <c r="D1" s="324"/>
      <c r="E1" s="324"/>
      <c r="F1" s="324"/>
      <c r="G1" s="324"/>
      <c r="H1" s="324"/>
      <c r="I1" s="324"/>
      <c r="J1" s="325"/>
    </row>
    <row r="2" spans="2:10" ht="24" customHeight="1" thickBot="1">
      <c r="B2" s="321"/>
      <c r="C2" s="326" t="s">
        <v>16</v>
      </c>
      <c r="D2" s="327"/>
      <c r="E2" s="327"/>
      <c r="F2" s="327"/>
      <c r="G2" s="327"/>
      <c r="H2" s="327"/>
      <c r="I2" s="327"/>
      <c r="J2" s="328"/>
    </row>
    <row r="3" spans="2:10" ht="24" customHeight="1" thickBot="1">
      <c r="B3" s="321"/>
      <c r="C3" s="326" t="s">
        <v>282</v>
      </c>
      <c r="D3" s="327"/>
      <c r="E3" s="327"/>
      <c r="F3" s="327"/>
      <c r="G3" s="327"/>
      <c r="H3" s="327"/>
      <c r="I3" s="327"/>
      <c r="J3" s="328"/>
    </row>
    <row r="4" spans="2:10" ht="24" customHeight="1" thickBot="1">
      <c r="B4" s="322"/>
      <c r="C4" s="326" t="s">
        <v>374</v>
      </c>
      <c r="D4" s="327"/>
      <c r="E4" s="327"/>
      <c r="F4" s="327"/>
      <c r="G4" s="327"/>
      <c r="H4" s="367" t="s">
        <v>372</v>
      </c>
      <c r="I4" s="368"/>
      <c r="J4" s="369"/>
    </row>
    <row r="5" spans="2:10" ht="18" customHeight="1" thickBot="1">
      <c r="B5" s="145"/>
      <c r="C5" s="146"/>
      <c r="D5" s="146"/>
      <c r="E5" s="146"/>
      <c r="F5" s="146"/>
      <c r="G5" s="146"/>
      <c r="H5" s="146"/>
      <c r="I5" s="146"/>
      <c r="J5" s="147"/>
    </row>
    <row r="6" spans="2:10" ht="51.75" customHeight="1" thickBot="1">
      <c r="B6" s="168" t="s">
        <v>293</v>
      </c>
      <c r="C6" s="335" t="str">
        <f>+ACT_1!C6</f>
        <v>POA GESTIÓN SIN INVERSIÓN SUBSECRETARÍA DE GESTIÓN CORPORATIVA</v>
      </c>
      <c r="D6" s="336"/>
      <c r="E6" s="337"/>
      <c r="F6" s="148"/>
      <c r="G6" s="146"/>
      <c r="H6" s="146"/>
      <c r="I6" s="146"/>
      <c r="J6" s="147"/>
    </row>
    <row r="7" spans="2:10" ht="48.75" customHeight="1" thickBot="1">
      <c r="B7" s="8" t="s">
        <v>24</v>
      </c>
      <c r="C7" s="335" t="s">
        <v>245</v>
      </c>
      <c r="D7" s="336"/>
      <c r="E7" s="337"/>
      <c r="F7" s="148"/>
      <c r="G7" s="146"/>
      <c r="H7" s="146"/>
      <c r="I7" s="146"/>
      <c r="J7" s="147"/>
    </row>
    <row r="8" spans="2:10" ht="32.25" customHeight="1" thickBot="1">
      <c r="B8" s="8" t="s">
        <v>260</v>
      </c>
      <c r="C8" s="335" t="s">
        <v>245</v>
      </c>
      <c r="D8" s="336"/>
      <c r="E8" s="337"/>
      <c r="F8" s="149"/>
      <c r="G8" s="146"/>
      <c r="H8" s="146"/>
      <c r="I8" s="146"/>
      <c r="J8" s="147"/>
    </row>
    <row r="9" spans="2:10" ht="33.75" customHeight="1" thickBot="1">
      <c r="B9" s="8" t="s">
        <v>261</v>
      </c>
      <c r="C9" s="335" t="s">
        <v>283</v>
      </c>
      <c r="D9" s="336"/>
      <c r="E9" s="337"/>
      <c r="F9" s="148"/>
      <c r="G9" s="146"/>
      <c r="H9" s="146"/>
      <c r="I9" s="146"/>
      <c r="J9" s="147"/>
    </row>
    <row r="10" spans="2:10" ht="53.25" customHeight="1" thickBot="1">
      <c r="B10" s="8" t="s">
        <v>284</v>
      </c>
      <c r="C10" s="340" t="s">
        <v>357</v>
      </c>
      <c r="D10" s="341"/>
      <c r="E10" s="342"/>
      <c r="F10" s="148"/>
      <c r="G10" s="146"/>
      <c r="H10" s="146"/>
      <c r="I10" s="146"/>
      <c r="J10" s="147"/>
    </row>
    <row r="12" spans="2:11" ht="24" customHeight="1">
      <c r="B12" s="364" t="s">
        <v>364</v>
      </c>
      <c r="C12" s="365"/>
      <c r="D12" s="365"/>
      <c r="E12" s="365"/>
      <c r="F12" s="365"/>
      <c r="G12" s="365"/>
      <c r="H12" s="366"/>
      <c r="I12" s="332" t="s">
        <v>262</v>
      </c>
      <c r="J12" s="333"/>
      <c r="K12" s="333"/>
    </row>
    <row r="13" spans="2:11" s="150" customFormat="1" ht="56.25" customHeight="1">
      <c r="B13" s="163" t="s">
        <v>263</v>
      </c>
      <c r="C13" s="163" t="s">
        <v>264</v>
      </c>
      <c r="D13" s="163" t="s">
        <v>285</v>
      </c>
      <c r="E13" s="163" t="s">
        <v>265</v>
      </c>
      <c r="F13" s="163" t="s">
        <v>266</v>
      </c>
      <c r="G13" s="163" t="s">
        <v>286</v>
      </c>
      <c r="H13" s="163" t="s">
        <v>287</v>
      </c>
      <c r="I13" s="157" t="s">
        <v>288</v>
      </c>
      <c r="J13" s="157" t="s">
        <v>289</v>
      </c>
      <c r="K13" s="157" t="s">
        <v>290</v>
      </c>
    </row>
    <row r="14" spans="2:12" ht="45.75" customHeight="1">
      <c r="B14" s="338">
        <v>1</v>
      </c>
      <c r="C14" s="334" t="s">
        <v>269</v>
      </c>
      <c r="D14" s="339">
        <v>0</v>
      </c>
      <c r="E14" s="186">
        <v>1</v>
      </c>
      <c r="F14" s="151" t="s">
        <v>336</v>
      </c>
      <c r="G14" s="195">
        <v>0</v>
      </c>
      <c r="H14" s="196">
        <v>43525</v>
      </c>
      <c r="I14" s="164"/>
      <c r="J14" s="197">
        <v>43525</v>
      </c>
      <c r="K14" s="179"/>
      <c r="L14" s="178">
        <f>+G14/4</f>
        <v>0</v>
      </c>
    </row>
    <row r="15" spans="2:12" ht="45.75" customHeight="1">
      <c r="B15" s="338"/>
      <c r="C15" s="334"/>
      <c r="D15" s="339"/>
      <c r="E15" s="186">
        <v>2</v>
      </c>
      <c r="F15" s="151" t="s">
        <v>337</v>
      </c>
      <c r="G15" s="195">
        <v>0</v>
      </c>
      <c r="H15" s="196">
        <v>43617</v>
      </c>
      <c r="I15" s="164"/>
      <c r="J15" s="197"/>
      <c r="K15" s="179"/>
      <c r="L15" s="178"/>
    </row>
    <row r="16" spans="2:12" ht="45.75" customHeight="1">
      <c r="B16" s="338"/>
      <c r="C16" s="334"/>
      <c r="D16" s="339"/>
      <c r="E16" s="186">
        <v>3</v>
      </c>
      <c r="F16" s="151" t="s">
        <v>338</v>
      </c>
      <c r="G16" s="195">
        <v>0</v>
      </c>
      <c r="H16" s="197">
        <v>43709</v>
      </c>
      <c r="I16" s="164"/>
      <c r="J16" s="197"/>
      <c r="K16" s="179"/>
      <c r="L16" s="178"/>
    </row>
    <row r="17" spans="2:12" ht="45.75" customHeight="1">
      <c r="B17" s="338"/>
      <c r="C17" s="334"/>
      <c r="D17" s="339"/>
      <c r="E17" s="186">
        <v>4</v>
      </c>
      <c r="F17" s="151" t="s">
        <v>339</v>
      </c>
      <c r="G17" s="195">
        <v>0</v>
      </c>
      <c r="H17" s="196">
        <v>43800</v>
      </c>
      <c r="I17" s="164"/>
      <c r="J17" s="197"/>
      <c r="K17" s="179"/>
      <c r="L17" s="178"/>
    </row>
    <row r="18" spans="2:12" ht="33.75" customHeight="1">
      <c r="B18" s="338">
        <v>2</v>
      </c>
      <c r="C18" s="334" t="s">
        <v>270</v>
      </c>
      <c r="D18" s="339">
        <v>0</v>
      </c>
      <c r="E18" s="186">
        <v>1</v>
      </c>
      <c r="F18" s="151" t="s">
        <v>340</v>
      </c>
      <c r="G18" s="195">
        <v>0</v>
      </c>
      <c r="H18" s="196">
        <v>43525</v>
      </c>
      <c r="I18" s="164"/>
      <c r="J18" s="197">
        <v>43525</v>
      </c>
      <c r="K18" s="179"/>
      <c r="L18" s="178">
        <f>+G18/4</f>
        <v>0</v>
      </c>
    </row>
    <row r="19" spans="2:12" ht="33.75" customHeight="1">
      <c r="B19" s="338"/>
      <c r="C19" s="334"/>
      <c r="D19" s="339"/>
      <c r="E19" s="186">
        <v>2</v>
      </c>
      <c r="F19" s="151" t="s">
        <v>341</v>
      </c>
      <c r="G19" s="195">
        <v>0</v>
      </c>
      <c r="H19" s="196">
        <v>43617</v>
      </c>
      <c r="I19" s="164"/>
      <c r="J19" s="197"/>
      <c r="K19" s="179"/>
      <c r="L19" s="178"/>
    </row>
    <row r="20" spans="2:12" ht="33.75" customHeight="1">
      <c r="B20" s="338"/>
      <c r="C20" s="334"/>
      <c r="D20" s="339"/>
      <c r="E20" s="186">
        <v>3</v>
      </c>
      <c r="F20" s="151" t="s">
        <v>342</v>
      </c>
      <c r="G20" s="195">
        <v>0</v>
      </c>
      <c r="H20" s="197">
        <v>43709</v>
      </c>
      <c r="I20" s="164"/>
      <c r="J20" s="197"/>
      <c r="K20" s="179"/>
      <c r="L20" s="178"/>
    </row>
    <row r="21" spans="2:12" ht="33.75" customHeight="1">
      <c r="B21" s="338"/>
      <c r="C21" s="334"/>
      <c r="D21" s="339"/>
      <c r="E21" s="186">
        <v>4</v>
      </c>
      <c r="F21" s="151" t="s">
        <v>343</v>
      </c>
      <c r="G21" s="195">
        <v>0</v>
      </c>
      <c r="H21" s="196">
        <v>43800</v>
      </c>
      <c r="I21" s="164"/>
      <c r="J21" s="197"/>
      <c r="K21" s="179"/>
      <c r="L21" s="178"/>
    </row>
    <row r="22" spans="2:12" ht="33.75" customHeight="1">
      <c r="B22" s="338">
        <v>3</v>
      </c>
      <c r="C22" s="334" t="s">
        <v>345</v>
      </c>
      <c r="D22" s="339">
        <v>0</v>
      </c>
      <c r="E22" s="186">
        <v>1</v>
      </c>
      <c r="F22" s="151" t="s">
        <v>344</v>
      </c>
      <c r="G22" s="195">
        <v>0</v>
      </c>
      <c r="H22" s="196">
        <v>43525</v>
      </c>
      <c r="I22" s="164"/>
      <c r="J22" s="197">
        <v>43525</v>
      </c>
      <c r="K22" s="179"/>
      <c r="L22" s="178"/>
    </row>
    <row r="23" spans="2:12" ht="33.75" customHeight="1">
      <c r="B23" s="338"/>
      <c r="C23" s="334"/>
      <c r="D23" s="339"/>
      <c r="E23" s="186">
        <v>2</v>
      </c>
      <c r="F23" s="151" t="s">
        <v>346</v>
      </c>
      <c r="G23" s="195">
        <v>0</v>
      </c>
      <c r="H23" s="196">
        <v>43617</v>
      </c>
      <c r="I23" s="164"/>
      <c r="J23" s="197"/>
      <c r="K23" s="179"/>
      <c r="L23" s="178"/>
    </row>
    <row r="24" spans="2:12" ht="33.75" customHeight="1">
      <c r="B24" s="338"/>
      <c r="C24" s="334"/>
      <c r="D24" s="339"/>
      <c r="E24" s="186">
        <v>3</v>
      </c>
      <c r="F24" s="151" t="s">
        <v>347</v>
      </c>
      <c r="G24" s="195">
        <v>0</v>
      </c>
      <c r="H24" s="197">
        <v>43709</v>
      </c>
      <c r="I24" s="164"/>
      <c r="J24" s="197"/>
      <c r="K24" s="179"/>
      <c r="L24" s="178"/>
    </row>
    <row r="25" spans="2:12" ht="33.75" customHeight="1">
      <c r="B25" s="338"/>
      <c r="C25" s="334"/>
      <c r="D25" s="339"/>
      <c r="E25" s="186">
        <v>4</v>
      </c>
      <c r="F25" s="151" t="s">
        <v>348</v>
      </c>
      <c r="G25" s="195">
        <v>0</v>
      </c>
      <c r="H25" s="196">
        <v>43800</v>
      </c>
      <c r="I25" s="164"/>
      <c r="J25" s="197"/>
      <c r="K25" s="179"/>
      <c r="L25" s="178"/>
    </row>
    <row r="26" spans="2:12" ht="33.75" customHeight="1">
      <c r="B26" s="338">
        <v>4</v>
      </c>
      <c r="C26" s="334" t="s">
        <v>271</v>
      </c>
      <c r="D26" s="339">
        <v>0</v>
      </c>
      <c r="E26" s="186">
        <v>1</v>
      </c>
      <c r="F26" s="151" t="s">
        <v>349</v>
      </c>
      <c r="G26" s="195">
        <v>0</v>
      </c>
      <c r="H26" s="196">
        <v>43525</v>
      </c>
      <c r="I26" s="164"/>
      <c r="J26" s="197">
        <v>43525</v>
      </c>
      <c r="K26" s="179"/>
      <c r="L26" s="178"/>
    </row>
    <row r="27" spans="2:12" ht="33.75" customHeight="1">
      <c r="B27" s="338"/>
      <c r="C27" s="334"/>
      <c r="D27" s="339"/>
      <c r="E27" s="186">
        <v>2</v>
      </c>
      <c r="F27" s="151" t="s">
        <v>350</v>
      </c>
      <c r="G27" s="195">
        <v>0</v>
      </c>
      <c r="H27" s="196">
        <v>43617</v>
      </c>
      <c r="I27" s="164"/>
      <c r="J27" s="197"/>
      <c r="K27" s="179"/>
      <c r="L27" s="178"/>
    </row>
    <row r="28" spans="2:12" ht="33.75" customHeight="1">
      <c r="B28" s="338"/>
      <c r="C28" s="334"/>
      <c r="D28" s="339"/>
      <c r="E28" s="186">
        <v>3</v>
      </c>
      <c r="F28" s="151" t="s">
        <v>351</v>
      </c>
      <c r="G28" s="195">
        <v>0</v>
      </c>
      <c r="H28" s="197">
        <v>43709</v>
      </c>
      <c r="I28" s="164"/>
      <c r="J28" s="197"/>
      <c r="K28" s="179"/>
      <c r="L28" s="178"/>
    </row>
    <row r="29" spans="2:12" ht="33.75" customHeight="1">
      <c r="B29" s="338"/>
      <c r="C29" s="334"/>
      <c r="D29" s="339"/>
      <c r="E29" s="186">
        <v>4</v>
      </c>
      <c r="F29" s="151" t="s">
        <v>352</v>
      </c>
      <c r="G29" s="195">
        <v>0</v>
      </c>
      <c r="H29" s="196">
        <v>43800</v>
      </c>
      <c r="I29" s="164"/>
      <c r="J29" s="197"/>
      <c r="K29" s="179"/>
      <c r="L29" s="178">
        <f>+G29/4</f>
        <v>0</v>
      </c>
    </row>
    <row r="30" spans="2:11" s="152" customFormat="1" ht="21.75" customHeight="1">
      <c r="B30" s="346" t="s">
        <v>291</v>
      </c>
      <c r="C30" s="347"/>
      <c r="D30" s="165">
        <f>SUM(D14:D29)</f>
        <v>0</v>
      </c>
      <c r="E30" s="348" t="s">
        <v>267</v>
      </c>
      <c r="F30" s="349"/>
      <c r="G30" s="165">
        <f>SUM(G14:G29)</f>
        <v>0</v>
      </c>
      <c r="H30" s="158"/>
      <c r="I30" s="166">
        <f>SUM(I14:I29)</f>
        <v>0</v>
      </c>
      <c r="J30" s="167"/>
      <c r="K30" s="167"/>
    </row>
  </sheetData>
  <sheetProtection selectLockedCells="1" selectUnlockedCells="1"/>
  <mergeCells count="27">
    <mergeCell ref="D22:D25"/>
    <mergeCell ref="I12:K12"/>
    <mergeCell ref="C26:C29"/>
    <mergeCell ref="B26:B29"/>
    <mergeCell ref="D26:D29"/>
    <mergeCell ref="C14:C17"/>
    <mergeCell ref="B14:B17"/>
    <mergeCell ref="D14:D17"/>
    <mergeCell ref="D18:D21"/>
    <mergeCell ref="C22:C25"/>
    <mergeCell ref="B22:B25"/>
    <mergeCell ref="B18:B21"/>
    <mergeCell ref="C18:C21"/>
    <mergeCell ref="B30:C30"/>
    <mergeCell ref="E30:F30"/>
    <mergeCell ref="C6:E6"/>
    <mergeCell ref="C7:E7"/>
    <mergeCell ref="C8:E8"/>
    <mergeCell ref="C9:E9"/>
    <mergeCell ref="C10:E10"/>
    <mergeCell ref="B12:H12"/>
    <mergeCell ref="B1:B4"/>
    <mergeCell ref="C1:J1"/>
    <mergeCell ref="C2:J2"/>
    <mergeCell ref="C3:J3"/>
    <mergeCell ref="C4:G4"/>
    <mergeCell ref="H4:J4"/>
  </mergeCell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B2:X67"/>
  <sheetViews>
    <sheetView zoomScalePageLayoutView="0" workbookViewId="0" topLeftCell="A43">
      <selection activeCell="C50" sqref="C50:I50"/>
    </sheetView>
  </sheetViews>
  <sheetFormatPr defaultColWidth="11.421875" defaultRowHeight="15"/>
  <cols>
    <col min="1" max="1" width="0.9921875" style="81" customWidth="1"/>
    <col min="2" max="2" width="25.421875" style="80" customWidth="1"/>
    <col min="3" max="3" width="14.57421875" style="81" customWidth="1"/>
    <col min="4" max="4" width="20.140625" style="81" customWidth="1"/>
    <col min="5" max="5" width="16.421875" style="81" customWidth="1"/>
    <col min="6" max="6" width="25.00390625" style="81" customWidth="1"/>
    <col min="7" max="7" width="22.00390625" style="82" customWidth="1"/>
    <col min="8" max="8" width="20.57421875" style="81" customWidth="1"/>
    <col min="9" max="9" width="22.421875" style="81" customWidth="1"/>
    <col min="10" max="10" width="11.421875" style="84" customWidth="1"/>
    <col min="11" max="12" width="11.421875" style="85" customWidth="1"/>
    <col min="13" max="16384" width="11.421875" style="81" customWidth="1"/>
  </cols>
  <sheetData>
    <row r="1" ht="6" customHeight="1"/>
    <row r="2" spans="2:24" ht="25.5" customHeight="1">
      <c r="B2" s="318"/>
      <c r="C2" s="316" t="s">
        <v>371</v>
      </c>
      <c r="D2" s="316"/>
      <c r="E2" s="316"/>
      <c r="F2" s="316"/>
      <c r="G2" s="316"/>
      <c r="H2" s="316"/>
      <c r="I2" s="316"/>
      <c r="J2" s="86"/>
      <c r="K2" s="86"/>
      <c r="L2" s="87" t="s">
        <v>392</v>
      </c>
      <c r="M2" s="84"/>
      <c r="N2" s="84"/>
      <c r="O2" s="84"/>
      <c r="P2" s="84"/>
      <c r="Q2" s="84"/>
      <c r="R2" s="84"/>
      <c r="S2" s="84"/>
      <c r="T2" s="84"/>
      <c r="U2" s="84"/>
      <c r="V2" s="85"/>
      <c r="W2" s="85"/>
      <c r="X2" s="85"/>
    </row>
    <row r="3" spans="2:24" ht="25.5" customHeight="1">
      <c r="B3" s="318"/>
      <c r="C3" s="317" t="s">
        <v>16</v>
      </c>
      <c r="D3" s="317"/>
      <c r="E3" s="317"/>
      <c r="F3" s="317"/>
      <c r="G3" s="317"/>
      <c r="H3" s="317"/>
      <c r="I3" s="317"/>
      <c r="J3" s="86"/>
      <c r="K3" s="86"/>
      <c r="L3" s="87" t="s">
        <v>393</v>
      </c>
      <c r="M3" s="84"/>
      <c r="N3" s="84"/>
      <c r="O3" s="84"/>
      <c r="P3" s="84"/>
      <c r="Q3" s="84"/>
      <c r="R3" s="84"/>
      <c r="S3" s="84"/>
      <c r="T3" s="84"/>
      <c r="U3" s="84"/>
      <c r="V3" s="85"/>
      <c r="W3" s="85"/>
      <c r="X3" s="85"/>
    </row>
    <row r="4" spans="2:24" ht="25.5" customHeight="1">
      <c r="B4" s="318"/>
      <c r="C4" s="317" t="s">
        <v>163</v>
      </c>
      <c r="D4" s="317"/>
      <c r="E4" s="317"/>
      <c r="F4" s="317"/>
      <c r="G4" s="317"/>
      <c r="H4" s="317"/>
      <c r="I4" s="317"/>
      <c r="J4" s="86"/>
      <c r="K4" s="86"/>
      <c r="L4" s="87" t="s">
        <v>394</v>
      </c>
      <c r="M4" s="84"/>
      <c r="N4" s="84"/>
      <c r="O4" s="84"/>
      <c r="P4" s="84"/>
      <c r="Q4" s="84"/>
      <c r="R4" s="84"/>
      <c r="S4" s="84"/>
      <c r="T4" s="84"/>
      <c r="U4" s="84"/>
      <c r="V4" s="85"/>
      <c r="W4" s="85"/>
      <c r="X4" s="85"/>
    </row>
    <row r="5" spans="2:24" ht="25.5" customHeight="1">
      <c r="B5" s="318"/>
      <c r="C5" s="317" t="s">
        <v>164</v>
      </c>
      <c r="D5" s="317"/>
      <c r="E5" s="317"/>
      <c r="F5" s="317"/>
      <c r="G5" s="319" t="s">
        <v>372</v>
      </c>
      <c r="H5" s="319"/>
      <c r="I5" s="319"/>
      <c r="J5" s="86"/>
      <c r="K5" s="86"/>
      <c r="L5" s="87" t="s">
        <v>395</v>
      </c>
      <c r="M5" s="84"/>
      <c r="N5" s="84"/>
      <c r="O5" s="84"/>
      <c r="P5" s="84"/>
      <c r="Q5" s="84"/>
      <c r="R5" s="84"/>
      <c r="S5" s="84"/>
      <c r="T5" s="84"/>
      <c r="U5" s="84"/>
      <c r="V5" s="85"/>
      <c r="W5" s="85"/>
      <c r="X5" s="85"/>
    </row>
    <row r="6" spans="2:24" ht="23.25" customHeight="1">
      <c r="B6" s="314" t="s">
        <v>165</v>
      </c>
      <c r="C6" s="314"/>
      <c r="D6" s="314"/>
      <c r="E6" s="314"/>
      <c r="F6" s="314"/>
      <c r="G6" s="314"/>
      <c r="H6" s="314"/>
      <c r="I6" s="314"/>
      <c r="J6" s="88"/>
      <c r="K6" s="88"/>
      <c r="L6" s="84"/>
      <c r="M6" s="84"/>
      <c r="N6" s="84"/>
      <c r="O6" s="84"/>
      <c r="P6" s="84"/>
      <c r="Q6" s="84"/>
      <c r="R6" s="84"/>
      <c r="S6" s="84"/>
      <c r="T6" s="84"/>
      <c r="U6" s="84"/>
      <c r="V6" s="85"/>
      <c r="W6" s="85"/>
      <c r="X6" s="85"/>
    </row>
    <row r="7" spans="2:15" ht="24" customHeight="1">
      <c r="B7" s="291" t="s">
        <v>166</v>
      </c>
      <c r="C7" s="291"/>
      <c r="D7" s="291"/>
      <c r="E7" s="291"/>
      <c r="F7" s="291"/>
      <c r="G7" s="291"/>
      <c r="H7" s="291"/>
      <c r="I7" s="291"/>
      <c r="L7" s="84"/>
      <c r="M7" s="84"/>
      <c r="N7" s="84"/>
      <c r="O7" s="84"/>
    </row>
    <row r="8" spans="2:15" ht="24" customHeight="1">
      <c r="B8" s="290" t="s">
        <v>167</v>
      </c>
      <c r="C8" s="290"/>
      <c r="D8" s="290"/>
      <c r="E8" s="290"/>
      <c r="F8" s="290"/>
      <c r="G8" s="290"/>
      <c r="H8" s="290"/>
      <c r="I8" s="290"/>
      <c r="L8" s="84"/>
      <c r="M8" s="84"/>
      <c r="N8" s="91" t="s">
        <v>168</v>
      </c>
      <c r="O8" s="84"/>
    </row>
    <row r="9" spans="2:15" ht="30.75" customHeight="1">
      <c r="B9" s="213" t="s">
        <v>361</v>
      </c>
      <c r="C9" s="201">
        <v>3</v>
      </c>
      <c r="D9" s="315" t="s">
        <v>362</v>
      </c>
      <c r="E9" s="315"/>
      <c r="F9" s="370" t="s">
        <v>333</v>
      </c>
      <c r="G9" s="371"/>
      <c r="H9" s="371"/>
      <c r="I9" s="372"/>
      <c r="L9" s="84"/>
      <c r="M9" s="87" t="s">
        <v>396</v>
      </c>
      <c r="N9" s="91" t="s">
        <v>397</v>
      </c>
      <c r="O9" s="84"/>
    </row>
    <row r="10" spans="2:15" ht="30.75" customHeight="1">
      <c r="B10" s="202" t="s">
        <v>169</v>
      </c>
      <c r="C10" s="133" t="s">
        <v>170</v>
      </c>
      <c r="D10" s="315" t="s">
        <v>171</v>
      </c>
      <c r="E10" s="315"/>
      <c r="F10" s="297" t="s">
        <v>247</v>
      </c>
      <c r="G10" s="297"/>
      <c r="H10" s="125" t="s">
        <v>172</v>
      </c>
      <c r="I10" s="133" t="s">
        <v>170</v>
      </c>
      <c r="L10" s="84"/>
      <c r="M10" s="87" t="s">
        <v>398</v>
      </c>
      <c r="N10" s="91" t="s">
        <v>399</v>
      </c>
      <c r="O10" s="84"/>
    </row>
    <row r="11" spans="2:15" ht="30.75" customHeight="1">
      <c r="B11" s="202" t="s">
        <v>173</v>
      </c>
      <c r="C11" s="360" t="s">
        <v>241</v>
      </c>
      <c r="D11" s="360"/>
      <c r="E11" s="360"/>
      <c r="F11" s="360"/>
      <c r="G11" s="125" t="s">
        <v>174</v>
      </c>
      <c r="H11" s="309" t="s">
        <v>241</v>
      </c>
      <c r="I11" s="309"/>
      <c r="L11" s="84"/>
      <c r="M11" s="87" t="s">
        <v>175</v>
      </c>
      <c r="N11" s="91" t="s">
        <v>400</v>
      </c>
      <c r="O11" s="84"/>
    </row>
    <row r="12" spans="2:15" ht="30.75" customHeight="1">
      <c r="B12" s="202" t="s">
        <v>176</v>
      </c>
      <c r="C12" s="310" t="s">
        <v>396</v>
      </c>
      <c r="D12" s="310"/>
      <c r="E12" s="310"/>
      <c r="F12" s="310"/>
      <c r="G12" s="125" t="s">
        <v>177</v>
      </c>
      <c r="H12" s="311" t="s">
        <v>391</v>
      </c>
      <c r="I12" s="311"/>
      <c r="L12" s="84"/>
      <c r="M12" s="96" t="s">
        <v>401</v>
      </c>
      <c r="N12" s="84"/>
      <c r="O12" s="84"/>
    </row>
    <row r="13" spans="2:15" ht="30.75" customHeight="1">
      <c r="B13" s="202" t="s">
        <v>178</v>
      </c>
      <c r="C13" s="312" t="s">
        <v>160</v>
      </c>
      <c r="D13" s="312"/>
      <c r="E13" s="312"/>
      <c r="F13" s="312"/>
      <c r="G13" s="312"/>
      <c r="H13" s="312"/>
      <c r="I13" s="312"/>
      <c r="L13" s="84"/>
      <c r="M13" s="96"/>
      <c r="N13" s="84"/>
      <c r="O13" s="84"/>
    </row>
    <row r="14" spans="2:15" ht="30.75" customHeight="1">
      <c r="B14" s="202" t="s">
        <v>179</v>
      </c>
      <c r="C14" s="313" t="s">
        <v>241</v>
      </c>
      <c r="D14" s="313"/>
      <c r="E14" s="313"/>
      <c r="F14" s="313"/>
      <c r="G14" s="313"/>
      <c r="H14" s="313"/>
      <c r="I14" s="313"/>
      <c r="L14" s="84"/>
      <c r="M14" s="96"/>
      <c r="N14" s="91" t="s">
        <v>402</v>
      </c>
      <c r="O14" s="84"/>
    </row>
    <row r="15" spans="2:15" ht="30.75" customHeight="1">
      <c r="B15" s="202" t="s">
        <v>180</v>
      </c>
      <c r="C15" s="295" t="s">
        <v>332</v>
      </c>
      <c r="D15" s="295"/>
      <c r="E15" s="295"/>
      <c r="F15" s="295"/>
      <c r="G15" s="125" t="s">
        <v>181</v>
      </c>
      <c r="H15" s="297" t="s">
        <v>182</v>
      </c>
      <c r="I15" s="297"/>
      <c r="L15" s="84"/>
      <c r="M15" s="96" t="s">
        <v>403</v>
      </c>
      <c r="N15" s="91" t="s">
        <v>170</v>
      </c>
      <c r="O15" s="84"/>
    </row>
    <row r="16" spans="2:15" ht="30.75" customHeight="1">
      <c r="B16" s="202" t="s">
        <v>183</v>
      </c>
      <c r="C16" s="307" t="s">
        <v>363</v>
      </c>
      <c r="D16" s="307"/>
      <c r="E16" s="307"/>
      <c r="F16" s="307"/>
      <c r="G16" s="125" t="s">
        <v>184</v>
      </c>
      <c r="H16" s="297" t="s">
        <v>168</v>
      </c>
      <c r="I16" s="297"/>
      <c r="L16" s="84"/>
      <c r="M16" s="96" t="s">
        <v>404</v>
      </c>
      <c r="N16" s="84"/>
      <c r="O16" s="84"/>
    </row>
    <row r="17" spans="2:15" ht="40.5" customHeight="1">
      <c r="B17" s="202" t="s">
        <v>185</v>
      </c>
      <c r="C17" s="357" t="s">
        <v>356</v>
      </c>
      <c r="D17" s="358"/>
      <c r="E17" s="358"/>
      <c r="F17" s="358"/>
      <c r="G17" s="358"/>
      <c r="H17" s="358"/>
      <c r="I17" s="359"/>
      <c r="L17" s="84"/>
      <c r="M17" s="96" t="s">
        <v>186</v>
      </c>
      <c r="N17" s="91" t="s">
        <v>150</v>
      </c>
      <c r="O17" s="84"/>
    </row>
    <row r="18" spans="2:15" ht="30.75" customHeight="1">
      <c r="B18" s="202" t="s">
        <v>187</v>
      </c>
      <c r="C18" s="295" t="s">
        <v>331</v>
      </c>
      <c r="D18" s="295"/>
      <c r="E18" s="295"/>
      <c r="F18" s="295"/>
      <c r="G18" s="295"/>
      <c r="H18" s="295"/>
      <c r="I18" s="295"/>
      <c r="L18" s="84"/>
      <c r="M18" s="96" t="s">
        <v>405</v>
      </c>
      <c r="N18" s="91" t="s">
        <v>152</v>
      </c>
      <c r="O18" s="84"/>
    </row>
    <row r="19" spans="2:15" ht="30.75" customHeight="1">
      <c r="B19" s="202" t="s">
        <v>188</v>
      </c>
      <c r="C19" s="302" t="s">
        <v>330</v>
      </c>
      <c r="D19" s="302"/>
      <c r="E19" s="302"/>
      <c r="F19" s="302"/>
      <c r="G19" s="302"/>
      <c r="H19" s="302"/>
      <c r="I19" s="302"/>
      <c r="L19" s="84"/>
      <c r="M19" s="96"/>
      <c r="N19" s="91" t="s">
        <v>406</v>
      </c>
      <c r="O19" s="84"/>
    </row>
    <row r="20" spans="2:15" ht="30.75" customHeight="1">
      <c r="B20" s="202" t="s">
        <v>189</v>
      </c>
      <c r="C20" s="303" t="s">
        <v>190</v>
      </c>
      <c r="D20" s="303"/>
      <c r="E20" s="303"/>
      <c r="F20" s="303"/>
      <c r="G20" s="303"/>
      <c r="H20" s="303"/>
      <c r="I20" s="303"/>
      <c r="L20" s="84"/>
      <c r="M20" s="96" t="s">
        <v>182</v>
      </c>
      <c r="N20" s="91" t="s">
        <v>156</v>
      </c>
      <c r="O20" s="84"/>
    </row>
    <row r="21" spans="2:15" ht="27.75" customHeight="1">
      <c r="B21" s="304" t="s">
        <v>191</v>
      </c>
      <c r="C21" s="305" t="s">
        <v>192</v>
      </c>
      <c r="D21" s="305"/>
      <c r="E21" s="305"/>
      <c r="F21" s="306" t="s">
        <v>193</v>
      </c>
      <c r="G21" s="306"/>
      <c r="H21" s="306"/>
      <c r="I21" s="306"/>
      <c r="L21" s="84"/>
      <c r="M21" s="96" t="s">
        <v>194</v>
      </c>
      <c r="N21" s="91" t="s">
        <v>294</v>
      </c>
      <c r="O21" s="84"/>
    </row>
    <row r="22" spans="2:15" ht="27" customHeight="1">
      <c r="B22" s="304"/>
      <c r="C22" s="302" t="s">
        <v>329</v>
      </c>
      <c r="D22" s="302"/>
      <c r="E22" s="302"/>
      <c r="F22" s="302" t="s">
        <v>328</v>
      </c>
      <c r="G22" s="302"/>
      <c r="H22" s="302"/>
      <c r="I22" s="302"/>
      <c r="L22" s="84"/>
      <c r="M22" s="96" t="s">
        <v>407</v>
      </c>
      <c r="N22" s="91" t="s">
        <v>159</v>
      </c>
      <c r="O22" s="84"/>
    </row>
    <row r="23" spans="2:15" ht="39.75" customHeight="1">
      <c r="B23" s="202" t="s">
        <v>195</v>
      </c>
      <c r="C23" s="297" t="s">
        <v>327</v>
      </c>
      <c r="D23" s="297"/>
      <c r="E23" s="297"/>
      <c r="F23" s="297" t="s">
        <v>327</v>
      </c>
      <c r="G23" s="297"/>
      <c r="H23" s="297"/>
      <c r="I23" s="297"/>
      <c r="L23" s="84"/>
      <c r="M23" s="96"/>
      <c r="N23" s="91" t="s">
        <v>160</v>
      </c>
      <c r="O23" s="84"/>
    </row>
    <row r="24" spans="2:15" ht="48.75" customHeight="1">
      <c r="B24" s="202" t="s">
        <v>196</v>
      </c>
      <c r="C24" s="301" t="s">
        <v>326</v>
      </c>
      <c r="D24" s="301"/>
      <c r="E24" s="301"/>
      <c r="F24" s="295" t="s">
        <v>335</v>
      </c>
      <c r="G24" s="295"/>
      <c r="H24" s="295"/>
      <c r="I24" s="295"/>
      <c r="L24" s="84"/>
      <c r="M24" s="102"/>
      <c r="N24" s="91" t="s">
        <v>161</v>
      </c>
      <c r="O24" s="84"/>
    </row>
    <row r="25" spans="2:15" ht="29.25" customHeight="1">
      <c r="B25" s="202" t="s">
        <v>197</v>
      </c>
      <c r="C25" s="294">
        <v>43466</v>
      </c>
      <c r="D25" s="295"/>
      <c r="E25" s="295"/>
      <c r="F25" s="125" t="s">
        <v>198</v>
      </c>
      <c r="G25" s="296" t="s">
        <v>241</v>
      </c>
      <c r="H25" s="296"/>
      <c r="I25" s="296"/>
      <c r="L25" s="84"/>
      <c r="M25" s="102"/>
      <c r="N25" s="84"/>
      <c r="O25" s="84"/>
    </row>
    <row r="26" spans="2:15" ht="27" customHeight="1">
      <c r="B26" s="202" t="s">
        <v>199</v>
      </c>
      <c r="C26" s="294">
        <v>43830</v>
      </c>
      <c r="D26" s="295"/>
      <c r="E26" s="295"/>
      <c r="F26" s="125" t="s">
        <v>200</v>
      </c>
      <c r="G26" s="373">
        <v>1</v>
      </c>
      <c r="H26" s="373"/>
      <c r="I26" s="373"/>
      <c r="L26" s="84"/>
      <c r="M26" s="102"/>
      <c r="N26" s="84"/>
      <c r="O26" s="84"/>
    </row>
    <row r="27" spans="2:15" ht="47.25" customHeight="1">
      <c r="B27" s="202" t="s">
        <v>201</v>
      </c>
      <c r="C27" s="297" t="s">
        <v>186</v>
      </c>
      <c r="D27" s="297"/>
      <c r="E27" s="297"/>
      <c r="F27" s="138" t="s">
        <v>202</v>
      </c>
      <c r="G27" s="298"/>
      <c r="H27" s="298"/>
      <c r="I27" s="298"/>
      <c r="L27" s="84"/>
      <c r="M27" s="102"/>
      <c r="N27" s="84"/>
      <c r="O27" s="84"/>
    </row>
    <row r="28" spans="2:15" ht="30" customHeight="1">
      <c r="B28" s="299" t="s">
        <v>203</v>
      </c>
      <c r="C28" s="299"/>
      <c r="D28" s="299"/>
      <c r="E28" s="299"/>
      <c r="F28" s="299"/>
      <c r="G28" s="299"/>
      <c r="H28" s="299"/>
      <c r="I28" s="299"/>
      <c r="L28" s="84"/>
      <c r="M28" s="102"/>
      <c r="N28" s="84"/>
      <c r="O28" s="84"/>
    </row>
    <row r="29" spans="2:15" ht="56.25" customHeight="1">
      <c r="B29" s="200" t="s">
        <v>204</v>
      </c>
      <c r="C29" s="200" t="s">
        <v>205</v>
      </c>
      <c r="D29" s="200" t="s">
        <v>206</v>
      </c>
      <c r="E29" s="200" t="s">
        <v>207</v>
      </c>
      <c r="F29" s="200" t="s">
        <v>208</v>
      </c>
      <c r="G29" s="128" t="s">
        <v>209</v>
      </c>
      <c r="H29" s="128" t="s">
        <v>210</v>
      </c>
      <c r="I29" s="200" t="s">
        <v>211</v>
      </c>
      <c r="L29" s="84"/>
      <c r="M29" s="102"/>
      <c r="N29" s="84"/>
      <c r="O29" s="84"/>
    </row>
    <row r="30" spans="2:15" ht="19.5" customHeight="1">
      <c r="B30" s="203" t="s">
        <v>212</v>
      </c>
      <c r="C30" s="129">
        <v>0</v>
      </c>
      <c r="D30" s="130">
        <f>+C30</f>
        <v>0</v>
      </c>
      <c r="E30" s="137">
        <v>0</v>
      </c>
      <c r="F30" s="131">
        <f>+E30</f>
        <v>0</v>
      </c>
      <c r="G30" s="142" t="e">
        <f aca="true" t="shared" si="0" ref="G30:G41">+C30/E30</f>
        <v>#DIV/0!</v>
      </c>
      <c r="H30" s="143">
        <f aca="true" t="shared" si="1" ref="H30:H41">+D30/$F$41</f>
        <v>0</v>
      </c>
      <c r="I30" s="144">
        <f aca="true" t="shared" si="2" ref="I30:I41">+H30/$G$26</f>
        <v>0</v>
      </c>
      <c r="L30" s="84"/>
      <c r="M30" s="102"/>
      <c r="N30" s="84"/>
      <c r="O30" s="84"/>
    </row>
    <row r="31" spans="2:15" ht="19.5" customHeight="1">
      <c r="B31" s="203" t="s">
        <v>213</v>
      </c>
      <c r="C31" s="129">
        <v>0</v>
      </c>
      <c r="D31" s="130">
        <f aca="true" t="shared" si="3" ref="D31:D41">+C31+D30</f>
        <v>0</v>
      </c>
      <c r="E31" s="137">
        <v>0</v>
      </c>
      <c r="F31" s="131">
        <f aca="true" t="shared" si="4" ref="F31:F41">+E31+F30</f>
        <v>0</v>
      </c>
      <c r="G31" s="142" t="e">
        <f t="shared" si="0"/>
        <v>#DIV/0!</v>
      </c>
      <c r="H31" s="143">
        <f t="shared" si="1"/>
        <v>0</v>
      </c>
      <c r="I31" s="144">
        <f t="shared" si="2"/>
        <v>0</v>
      </c>
      <c r="L31" s="84"/>
      <c r="M31" s="102"/>
      <c r="N31" s="84"/>
      <c r="O31" s="84"/>
    </row>
    <row r="32" spans="2:15" ht="19.5" customHeight="1">
      <c r="B32" s="203" t="s">
        <v>214</v>
      </c>
      <c r="C32" s="129">
        <v>0</v>
      </c>
      <c r="D32" s="130">
        <f t="shared" si="3"/>
        <v>0</v>
      </c>
      <c r="E32" s="137">
        <v>0</v>
      </c>
      <c r="F32" s="131">
        <f t="shared" si="4"/>
        <v>0</v>
      </c>
      <c r="G32" s="142" t="e">
        <f t="shared" si="0"/>
        <v>#DIV/0!</v>
      </c>
      <c r="H32" s="143">
        <f t="shared" si="1"/>
        <v>0</v>
      </c>
      <c r="I32" s="144">
        <f t="shared" si="2"/>
        <v>0</v>
      </c>
      <c r="L32" s="84"/>
      <c r="M32" s="102"/>
      <c r="N32" s="84"/>
      <c r="O32" s="84"/>
    </row>
    <row r="33" spans="2:15" ht="19.5" customHeight="1">
      <c r="B33" s="203" t="s">
        <v>215</v>
      </c>
      <c r="C33" s="129">
        <v>0</v>
      </c>
      <c r="D33" s="130">
        <f t="shared" si="3"/>
        <v>0</v>
      </c>
      <c r="E33" s="208">
        <v>0</v>
      </c>
      <c r="F33" s="131">
        <f t="shared" si="4"/>
        <v>0</v>
      </c>
      <c r="G33" s="142" t="e">
        <f t="shared" si="0"/>
        <v>#DIV/0!</v>
      </c>
      <c r="H33" s="143">
        <f t="shared" si="1"/>
        <v>0</v>
      </c>
      <c r="I33" s="144">
        <f t="shared" si="2"/>
        <v>0</v>
      </c>
      <c r="L33" s="84"/>
      <c r="M33" s="84"/>
      <c r="N33" s="84"/>
      <c r="O33" s="84"/>
    </row>
    <row r="34" spans="2:15" ht="19.5" customHeight="1">
      <c r="B34" s="203" t="s">
        <v>216</v>
      </c>
      <c r="C34" s="129">
        <v>0</v>
      </c>
      <c r="D34" s="130">
        <f t="shared" si="3"/>
        <v>0</v>
      </c>
      <c r="E34" s="208">
        <v>2</v>
      </c>
      <c r="F34" s="131">
        <f t="shared" si="4"/>
        <v>2</v>
      </c>
      <c r="G34" s="142">
        <f t="shared" si="0"/>
        <v>0</v>
      </c>
      <c r="H34" s="143">
        <f t="shared" si="1"/>
        <v>0</v>
      </c>
      <c r="I34" s="144">
        <f t="shared" si="2"/>
        <v>0</v>
      </c>
      <c r="L34" s="84"/>
      <c r="M34" s="84"/>
      <c r="N34" s="84"/>
      <c r="O34" s="84"/>
    </row>
    <row r="35" spans="2:15" ht="19.5" customHeight="1">
      <c r="B35" s="203" t="s">
        <v>217</v>
      </c>
      <c r="C35" s="129">
        <v>0</v>
      </c>
      <c r="D35" s="130">
        <f t="shared" si="3"/>
        <v>0</v>
      </c>
      <c r="E35" s="208">
        <v>0</v>
      </c>
      <c r="F35" s="131">
        <f t="shared" si="4"/>
        <v>2</v>
      </c>
      <c r="G35" s="142" t="e">
        <f t="shared" si="0"/>
        <v>#DIV/0!</v>
      </c>
      <c r="H35" s="143">
        <f t="shared" si="1"/>
        <v>0</v>
      </c>
      <c r="I35" s="144">
        <f t="shared" si="2"/>
        <v>0</v>
      </c>
      <c r="L35" s="84"/>
      <c r="M35" s="84"/>
      <c r="N35" s="84"/>
      <c r="O35" s="84"/>
    </row>
    <row r="36" spans="2:15" ht="19.5" customHeight="1">
      <c r="B36" s="203" t="s">
        <v>218</v>
      </c>
      <c r="C36" s="129">
        <v>0</v>
      </c>
      <c r="D36" s="130">
        <f t="shared" si="3"/>
        <v>0</v>
      </c>
      <c r="E36" s="208">
        <v>0</v>
      </c>
      <c r="F36" s="131">
        <f t="shared" si="4"/>
        <v>2</v>
      </c>
      <c r="G36" s="142" t="e">
        <f t="shared" si="0"/>
        <v>#DIV/0!</v>
      </c>
      <c r="H36" s="143">
        <f t="shared" si="1"/>
        <v>0</v>
      </c>
      <c r="I36" s="144">
        <f t="shared" si="2"/>
        <v>0</v>
      </c>
      <c r="L36" s="84"/>
      <c r="M36" s="84"/>
      <c r="N36" s="84"/>
      <c r="O36" s="84"/>
    </row>
    <row r="37" spans="2:15" ht="19.5" customHeight="1">
      <c r="B37" s="203" t="s">
        <v>219</v>
      </c>
      <c r="C37" s="129">
        <v>0</v>
      </c>
      <c r="D37" s="130">
        <f t="shared" si="3"/>
        <v>0</v>
      </c>
      <c r="E37" s="208">
        <v>1</v>
      </c>
      <c r="F37" s="131">
        <f t="shared" si="4"/>
        <v>3</v>
      </c>
      <c r="G37" s="142">
        <f t="shared" si="0"/>
        <v>0</v>
      </c>
      <c r="H37" s="143">
        <f t="shared" si="1"/>
        <v>0</v>
      </c>
      <c r="I37" s="144">
        <f t="shared" si="2"/>
        <v>0</v>
      </c>
      <c r="L37" s="84"/>
      <c r="M37" s="84"/>
      <c r="N37" s="84"/>
      <c r="O37" s="84"/>
    </row>
    <row r="38" spans="2:15" ht="19.5" customHeight="1">
      <c r="B38" s="203" t="s">
        <v>220</v>
      </c>
      <c r="C38" s="129">
        <v>0</v>
      </c>
      <c r="D38" s="130">
        <f t="shared" si="3"/>
        <v>0</v>
      </c>
      <c r="E38" s="208">
        <v>1</v>
      </c>
      <c r="F38" s="131">
        <f t="shared" si="4"/>
        <v>4</v>
      </c>
      <c r="G38" s="142">
        <f t="shared" si="0"/>
        <v>0</v>
      </c>
      <c r="H38" s="143">
        <f t="shared" si="1"/>
        <v>0</v>
      </c>
      <c r="I38" s="144">
        <f t="shared" si="2"/>
        <v>0</v>
      </c>
      <c r="L38" s="84"/>
      <c r="M38" s="84"/>
      <c r="N38" s="84"/>
      <c r="O38" s="84"/>
    </row>
    <row r="39" spans="2:15" ht="19.5" customHeight="1">
      <c r="B39" s="203" t="s">
        <v>221</v>
      </c>
      <c r="C39" s="129">
        <v>0</v>
      </c>
      <c r="D39" s="130">
        <f t="shared" si="3"/>
        <v>0</v>
      </c>
      <c r="E39" s="137">
        <v>0</v>
      </c>
      <c r="F39" s="131">
        <f t="shared" si="4"/>
        <v>4</v>
      </c>
      <c r="G39" s="142" t="e">
        <f t="shared" si="0"/>
        <v>#DIV/0!</v>
      </c>
      <c r="H39" s="143">
        <f t="shared" si="1"/>
        <v>0</v>
      </c>
      <c r="I39" s="144">
        <f t="shared" si="2"/>
        <v>0</v>
      </c>
      <c r="L39" s="84"/>
      <c r="M39" s="84"/>
      <c r="N39" s="84"/>
      <c r="O39" s="84"/>
    </row>
    <row r="40" spans="2:15" ht="19.5" customHeight="1">
      <c r="B40" s="203" t="s">
        <v>222</v>
      </c>
      <c r="C40" s="129">
        <v>0</v>
      </c>
      <c r="D40" s="130">
        <f t="shared" si="3"/>
        <v>0</v>
      </c>
      <c r="E40" s="137">
        <v>1</v>
      </c>
      <c r="F40" s="131">
        <f t="shared" si="4"/>
        <v>5</v>
      </c>
      <c r="G40" s="142">
        <f t="shared" si="0"/>
        <v>0</v>
      </c>
      <c r="H40" s="143">
        <f t="shared" si="1"/>
        <v>0</v>
      </c>
      <c r="I40" s="144">
        <f t="shared" si="2"/>
        <v>0</v>
      </c>
      <c r="L40" s="84"/>
      <c r="M40" s="84"/>
      <c r="N40" s="84"/>
      <c r="O40" s="84"/>
    </row>
    <row r="41" spans="2:15" ht="19.5" customHeight="1">
      <c r="B41" s="203" t="s">
        <v>223</v>
      </c>
      <c r="C41" s="129">
        <v>0</v>
      </c>
      <c r="D41" s="130">
        <f t="shared" si="3"/>
        <v>0</v>
      </c>
      <c r="E41" s="137">
        <v>1</v>
      </c>
      <c r="F41" s="131">
        <f t="shared" si="4"/>
        <v>6</v>
      </c>
      <c r="G41" s="142">
        <f t="shared" si="0"/>
        <v>0</v>
      </c>
      <c r="H41" s="143">
        <f t="shared" si="1"/>
        <v>0</v>
      </c>
      <c r="I41" s="144">
        <f t="shared" si="2"/>
        <v>0</v>
      </c>
      <c r="L41" s="84"/>
      <c r="M41" s="84"/>
      <c r="N41" s="84"/>
      <c r="O41" s="84"/>
    </row>
    <row r="42" spans="2:15" ht="54" customHeight="1">
      <c r="B42" s="206" t="s">
        <v>224</v>
      </c>
      <c r="C42" s="300"/>
      <c r="D42" s="300"/>
      <c r="E42" s="300"/>
      <c r="F42" s="300"/>
      <c r="G42" s="300"/>
      <c r="H42" s="300"/>
      <c r="I42" s="300"/>
      <c r="L42" s="84"/>
      <c r="M42" s="84"/>
      <c r="N42" s="84"/>
      <c r="O42" s="84"/>
    </row>
    <row r="43" spans="2:15" ht="29.25" customHeight="1">
      <c r="B43" s="290" t="s">
        <v>225</v>
      </c>
      <c r="C43" s="290"/>
      <c r="D43" s="290"/>
      <c r="E43" s="290"/>
      <c r="F43" s="290"/>
      <c r="G43" s="290"/>
      <c r="H43" s="290"/>
      <c r="I43" s="290"/>
      <c r="L43" s="84"/>
      <c r="M43" s="84"/>
      <c r="N43" s="84"/>
      <c r="O43" s="84"/>
    </row>
    <row r="44" spans="2:15" ht="45.75" customHeight="1">
      <c r="B44" s="291"/>
      <c r="C44" s="291"/>
      <c r="D44" s="291"/>
      <c r="E44" s="291"/>
      <c r="F44" s="291"/>
      <c r="G44" s="291"/>
      <c r="H44" s="291"/>
      <c r="I44" s="291"/>
      <c r="L44" s="84"/>
      <c r="M44" s="84"/>
      <c r="N44" s="84"/>
      <c r="O44" s="84"/>
    </row>
    <row r="45" spans="2:15" ht="45.75" customHeight="1">
      <c r="B45" s="291"/>
      <c r="C45" s="291"/>
      <c r="D45" s="291"/>
      <c r="E45" s="291"/>
      <c r="F45" s="291"/>
      <c r="G45" s="291"/>
      <c r="H45" s="291"/>
      <c r="I45" s="291"/>
      <c r="L45" s="84"/>
      <c r="M45" s="84"/>
      <c r="N45" s="84"/>
      <c r="O45" s="84"/>
    </row>
    <row r="46" spans="2:15" ht="45.75" customHeight="1">
      <c r="B46" s="291"/>
      <c r="C46" s="291"/>
      <c r="D46" s="291"/>
      <c r="E46" s="291"/>
      <c r="F46" s="291"/>
      <c r="G46" s="291"/>
      <c r="H46" s="291"/>
      <c r="I46" s="291"/>
      <c r="L46" s="84"/>
      <c r="M46" s="84"/>
      <c r="N46" s="84"/>
      <c r="O46" s="84"/>
    </row>
    <row r="47" spans="2:15" ht="45.75" customHeight="1">
      <c r="B47" s="291"/>
      <c r="C47" s="291"/>
      <c r="D47" s="291"/>
      <c r="E47" s="291"/>
      <c r="F47" s="291"/>
      <c r="G47" s="291"/>
      <c r="H47" s="291"/>
      <c r="I47" s="291"/>
      <c r="L47" s="84"/>
      <c r="M47" s="84"/>
      <c r="N47" s="84"/>
      <c r="O47" s="84"/>
    </row>
    <row r="48" spans="2:15" ht="45.75" customHeight="1">
      <c r="B48" s="291"/>
      <c r="C48" s="291"/>
      <c r="D48" s="291"/>
      <c r="E48" s="291"/>
      <c r="F48" s="291"/>
      <c r="G48" s="291"/>
      <c r="H48" s="291"/>
      <c r="I48" s="291"/>
      <c r="L48" s="84"/>
      <c r="M48" s="84"/>
      <c r="N48" s="84"/>
      <c r="O48" s="84"/>
    </row>
    <row r="49" spans="2:15" ht="46.5" customHeight="1">
      <c r="B49" s="202" t="s">
        <v>226</v>
      </c>
      <c r="C49" s="293" t="s">
        <v>409</v>
      </c>
      <c r="D49" s="293"/>
      <c r="E49" s="293"/>
      <c r="F49" s="293"/>
      <c r="G49" s="293"/>
      <c r="H49" s="293"/>
      <c r="I49" s="293"/>
      <c r="L49" s="84"/>
      <c r="M49" s="84"/>
      <c r="N49" s="84"/>
      <c r="O49" s="84"/>
    </row>
    <row r="50" spans="2:15" ht="51.75" customHeight="1">
      <c r="B50" s="202" t="s">
        <v>227</v>
      </c>
      <c r="C50" s="293" t="s">
        <v>410</v>
      </c>
      <c r="D50" s="293"/>
      <c r="E50" s="293"/>
      <c r="F50" s="293"/>
      <c r="G50" s="293"/>
      <c r="H50" s="293"/>
      <c r="I50" s="293"/>
      <c r="L50" s="84"/>
      <c r="M50" s="84"/>
      <c r="N50" s="84"/>
      <c r="O50" s="84"/>
    </row>
    <row r="51" spans="2:15" ht="48.75" customHeight="1">
      <c r="B51" s="204" t="s">
        <v>228</v>
      </c>
      <c r="C51" s="292" t="s">
        <v>411</v>
      </c>
      <c r="D51" s="293"/>
      <c r="E51" s="293"/>
      <c r="F51" s="293"/>
      <c r="G51" s="293"/>
      <c r="H51" s="293"/>
      <c r="I51" s="293"/>
      <c r="L51" s="84"/>
      <c r="M51" s="84"/>
      <c r="N51" s="84"/>
      <c r="O51" s="84"/>
    </row>
    <row r="52" spans="2:9" ht="29.25" customHeight="1">
      <c r="B52" s="290" t="s">
        <v>229</v>
      </c>
      <c r="C52" s="290"/>
      <c r="D52" s="290"/>
      <c r="E52" s="290"/>
      <c r="F52" s="290"/>
      <c r="G52" s="290"/>
      <c r="H52" s="290"/>
      <c r="I52" s="290"/>
    </row>
    <row r="53" spans="2:9" ht="33" customHeight="1">
      <c r="B53" s="286" t="s">
        <v>230</v>
      </c>
      <c r="C53" s="205" t="s">
        <v>231</v>
      </c>
      <c r="D53" s="287" t="s">
        <v>232</v>
      </c>
      <c r="E53" s="287"/>
      <c r="F53" s="287"/>
      <c r="G53" s="287" t="s">
        <v>233</v>
      </c>
      <c r="H53" s="287"/>
      <c r="I53" s="287"/>
    </row>
    <row r="54" spans="2:9" ht="31.5" customHeight="1">
      <c r="B54" s="286"/>
      <c r="C54" s="189"/>
      <c r="D54" s="374"/>
      <c r="E54" s="374"/>
      <c r="F54" s="374"/>
      <c r="G54" s="375"/>
      <c r="H54" s="375"/>
      <c r="I54" s="375"/>
    </row>
    <row r="55" spans="2:9" ht="31.5" customHeight="1">
      <c r="B55" s="204" t="s">
        <v>234</v>
      </c>
      <c r="C55" s="284" t="s">
        <v>268</v>
      </c>
      <c r="D55" s="284"/>
      <c r="E55" s="289" t="s">
        <v>235</v>
      </c>
      <c r="F55" s="289"/>
      <c r="G55" s="284" t="s">
        <v>268</v>
      </c>
      <c r="H55" s="284"/>
      <c r="I55" s="284"/>
    </row>
    <row r="56" spans="2:9" ht="31.5" customHeight="1">
      <c r="B56" s="204" t="s">
        <v>236</v>
      </c>
      <c r="C56" s="282" t="s">
        <v>241</v>
      </c>
      <c r="D56" s="282"/>
      <c r="E56" s="283" t="s">
        <v>237</v>
      </c>
      <c r="F56" s="283"/>
      <c r="G56" s="284" t="s">
        <v>325</v>
      </c>
      <c r="H56" s="284"/>
      <c r="I56" s="284"/>
    </row>
    <row r="57" spans="2:9" ht="31.5" customHeight="1">
      <c r="B57" s="204" t="s">
        <v>238</v>
      </c>
      <c r="C57" s="282"/>
      <c r="D57" s="282"/>
      <c r="E57" s="285" t="s">
        <v>239</v>
      </c>
      <c r="F57" s="285"/>
      <c r="G57" s="282"/>
      <c r="H57" s="282"/>
      <c r="I57" s="282"/>
    </row>
    <row r="58" spans="2:9" ht="31.5" customHeight="1">
      <c r="B58" s="204" t="s">
        <v>240</v>
      </c>
      <c r="C58" s="282"/>
      <c r="D58" s="282"/>
      <c r="E58" s="285"/>
      <c r="F58" s="285"/>
      <c r="G58" s="282"/>
      <c r="H58" s="282"/>
      <c r="I58" s="282"/>
    </row>
    <row r="59" spans="2:9" ht="15" hidden="1">
      <c r="B59" s="112"/>
      <c r="C59" s="112"/>
      <c r="D59" s="5"/>
      <c r="E59" s="5"/>
      <c r="F59" s="5"/>
      <c r="G59" s="5"/>
      <c r="H59" s="5"/>
      <c r="I59" s="113"/>
    </row>
    <row r="60" spans="2:9" ht="12.75" hidden="1">
      <c r="B60" s="115"/>
      <c r="C60" s="116"/>
      <c r="D60" s="116"/>
      <c r="E60" s="117"/>
      <c r="F60" s="117"/>
      <c r="G60" s="118"/>
      <c r="H60" s="119"/>
      <c r="I60" s="116"/>
    </row>
    <row r="61" spans="2:9" ht="12.75" hidden="1">
      <c r="B61" s="115"/>
      <c r="C61" s="116"/>
      <c r="D61" s="116"/>
      <c r="E61" s="117"/>
      <c r="F61" s="117"/>
      <c r="G61" s="118"/>
      <c r="H61" s="119"/>
      <c r="I61" s="116"/>
    </row>
    <row r="62" spans="2:9" ht="12.75" hidden="1">
      <c r="B62" s="115"/>
      <c r="C62" s="116"/>
      <c r="D62" s="116"/>
      <c r="E62" s="117"/>
      <c r="F62" s="117"/>
      <c r="G62" s="118"/>
      <c r="H62" s="119"/>
      <c r="I62" s="116"/>
    </row>
    <row r="63" spans="2:9" ht="12.75" hidden="1">
      <c r="B63" s="115"/>
      <c r="C63" s="116"/>
      <c r="D63" s="116"/>
      <c r="E63" s="117"/>
      <c r="F63" s="117"/>
      <c r="G63" s="118"/>
      <c r="H63" s="119"/>
      <c r="I63" s="116"/>
    </row>
    <row r="64" spans="2:9" ht="12.75" hidden="1">
      <c r="B64" s="115"/>
      <c r="C64" s="116"/>
      <c r="D64" s="116"/>
      <c r="E64" s="117"/>
      <c r="F64" s="117"/>
      <c r="G64" s="118"/>
      <c r="H64" s="119"/>
      <c r="I64" s="116"/>
    </row>
    <row r="65" spans="2:9" ht="12.75" hidden="1">
      <c r="B65" s="115"/>
      <c r="C65" s="116"/>
      <c r="D65" s="116"/>
      <c r="E65" s="117"/>
      <c r="F65" s="117"/>
      <c r="G65" s="118"/>
      <c r="H65" s="119"/>
      <c r="I65" s="116"/>
    </row>
    <row r="66" spans="2:9" ht="12.75" hidden="1">
      <c r="B66" s="115"/>
      <c r="C66" s="116"/>
      <c r="D66" s="116"/>
      <c r="E66" s="117"/>
      <c r="F66" s="117"/>
      <c r="G66" s="118"/>
      <c r="H66" s="119"/>
      <c r="I66" s="116"/>
    </row>
    <row r="67" spans="2:9" ht="12.75" hidden="1">
      <c r="B67" s="115"/>
      <c r="C67" s="116"/>
      <c r="D67" s="116"/>
      <c r="E67" s="117"/>
      <c r="F67" s="117"/>
      <c r="G67" s="118"/>
      <c r="H67" s="119"/>
      <c r="I67" s="116"/>
    </row>
  </sheetData>
  <sheetProtection/>
  <mergeCells count="65">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7:I7"/>
    <mergeCell ref="B8:I8"/>
    <mergeCell ref="D9:E9"/>
    <mergeCell ref="F9:I9"/>
    <mergeCell ref="D10:E10"/>
    <mergeCell ref="F10:G10"/>
    <mergeCell ref="B2:B5"/>
    <mergeCell ref="C5:F5"/>
    <mergeCell ref="C2:I2"/>
    <mergeCell ref="C3:I3"/>
    <mergeCell ref="C4:I4"/>
    <mergeCell ref="B6:I6"/>
    <mergeCell ref="G5:I5"/>
  </mergeCells>
  <dataValidations count="6">
    <dataValidation type="list" allowBlank="1" showInputMessage="1" showErrorMessage="1" sqref="C10 I10">
      <formula1>3_PAAC!#REF!</formula1>
    </dataValidation>
    <dataValidation type="list" allowBlank="1" showInputMessage="1" showErrorMessage="1" sqref="H16:I16">
      <formula1>3_PAAC!#REF!</formula1>
    </dataValidation>
    <dataValidation type="list" allowBlank="1" showInputMessage="1" showErrorMessage="1" sqref="C13:I13">
      <formula1>3_PAAC!#REF!</formula1>
    </dataValidation>
    <dataValidation type="list" allowBlank="1" showInputMessage="1" showErrorMessage="1" sqref="H15:I15">
      <formula1>3_PAAC!#REF!</formula1>
    </dataValidation>
    <dataValidation type="list" allowBlank="1" showInputMessage="1" showErrorMessage="1" sqref="C27:E27">
      <formula1>3_PAAC!#REF!</formula1>
    </dataValidation>
    <dataValidation type="list" allowBlank="1" showInputMessage="1" showErrorMessage="1" sqref="C12:F12">
      <formula1>$M$9:$M$12</formula1>
    </dataValidation>
  </dataValidation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B1:M31"/>
  <sheetViews>
    <sheetView zoomScale="85" zoomScaleNormal="85" zoomScalePageLayoutView="0" workbookViewId="0" topLeftCell="A13">
      <selection activeCell="C7" sqref="C7:E7"/>
    </sheetView>
  </sheetViews>
  <sheetFormatPr defaultColWidth="11.421875" defaultRowHeight="15"/>
  <cols>
    <col min="1" max="1" width="1.28515625" style="0" customWidth="1"/>
    <col min="2" max="2" width="21.8515625" style="153" customWidth="1"/>
    <col min="3" max="3" width="34.57421875" style="0" customWidth="1"/>
    <col min="4" max="4" width="26.28125" style="0" customWidth="1"/>
    <col min="5" max="5" width="5.8515625" style="0" customWidth="1"/>
    <col min="6" max="6" width="43.28125" style="0" customWidth="1"/>
    <col min="7" max="7" width="28.421875" style="0" customWidth="1"/>
    <col min="8" max="8" width="16.140625" style="0" customWidth="1"/>
    <col min="9" max="9" width="16.28125" style="0" customWidth="1"/>
    <col min="10" max="10" width="15.7109375" style="0" customWidth="1"/>
    <col min="11" max="11" width="40.421875" style="0" customWidth="1"/>
    <col min="12" max="12" width="4.57421875" style="0" customWidth="1"/>
    <col min="13" max="13" width="16.421875" style="0" customWidth="1"/>
    <col min="107" max="107" width="11.421875" style="0" customWidth="1"/>
    <col min="197" max="197" width="1.421875" style="0" customWidth="1"/>
  </cols>
  <sheetData>
    <row r="1" spans="2:10" ht="24" customHeight="1" thickBot="1">
      <c r="B1" s="320"/>
      <c r="C1" s="323" t="s">
        <v>373</v>
      </c>
      <c r="D1" s="324"/>
      <c r="E1" s="324"/>
      <c r="F1" s="324"/>
      <c r="G1" s="324"/>
      <c r="H1" s="324"/>
      <c r="I1" s="324"/>
      <c r="J1" s="325"/>
    </row>
    <row r="2" spans="2:10" ht="24" customHeight="1" thickBot="1">
      <c r="B2" s="321"/>
      <c r="C2" s="326" t="s">
        <v>16</v>
      </c>
      <c r="D2" s="327"/>
      <c r="E2" s="327"/>
      <c r="F2" s="327"/>
      <c r="G2" s="327"/>
      <c r="H2" s="327"/>
      <c r="I2" s="327"/>
      <c r="J2" s="328"/>
    </row>
    <row r="3" spans="2:10" ht="24" customHeight="1" thickBot="1">
      <c r="B3" s="321"/>
      <c r="C3" s="326" t="s">
        <v>282</v>
      </c>
      <c r="D3" s="327"/>
      <c r="E3" s="327"/>
      <c r="F3" s="327"/>
      <c r="G3" s="327"/>
      <c r="H3" s="327"/>
      <c r="I3" s="327"/>
      <c r="J3" s="328"/>
    </row>
    <row r="4" spans="2:10" ht="24" customHeight="1" thickBot="1">
      <c r="B4" s="322"/>
      <c r="C4" s="326" t="s">
        <v>374</v>
      </c>
      <c r="D4" s="327"/>
      <c r="E4" s="327"/>
      <c r="F4" s="327"/>
      <c r="G4" s="327"/>
      <c r="H4" s="329" t="s">
        <v>372</v>
      </c>
      <c r="I4" s="330"/>
      <c r="J4" s="331"/>
    </row>
    <row r="5" spans="2:10" ht="18" customHeight="1">
      <c r="B5" s="145"/>
      <c r="C5" s="146"/>
      <c r="D5" s="146"/>
      <c r="E5" s="146"/>
      <c r="F5" s="146"/>
      <c r="G5" s="146"/>
      <c r="H5" s="146"/>
      <c r="I5" s="146"/>
      <c r="J5" s="147"/>
    </row>
    <row r="6" spans="2:10" ht="51.75" customHeight="1">
      <c r="B6" s="198" t="s">
        <v>293</v>
      </c>
      <c r="C6" s="376" t="str">
        <f>+ACT_2!C6</f>
        <v>POA GESTIÓN SIN INVERSIÓN SUBSECRETARÍA DE GESTIÓN CORPORATIVA</v>
      </c>
      <c r="D6" s="376"/>
      <c r="E6" s="376"/>
      <c r="F6" s="148"/>
      <c r="G6" s="146"/>
      <c r="H6" s="146"/>
      <c r="I6" s="146"/>
      <c r="J6" s="147"/>
    </row>
    <row r="7" spans="2:10" ht="32.25" customHeight="1">
      <c r="B7" s="199" t="s">
        <v>24</v>
      </c>
      <c r="C7" s="376" t="s">
        <v>245</v>
      </c>
      <c r="D7" s="376"/>
      <c r="E7" s="376"/>
      <c r="F7" s="148"/>
      <c r="G7" s="146"/>
      <c r="H7" s="146"/>
      <c r="I7" s="146"/>
      <c r="J7" s="147"/>
    </row>
    <row r="8" spans="2:10" ht="32.25" customHeight="1">
      <c r="B8" s="199" t="s">
        <v>260</v>
      </c>
      <c r="C8" s="376" t="s">
        <v>245</v>
      </c>
      <c r="D8" s="376"/>
      <c r="E8" s="376"/>
      <c r="F8" s="149"/>
      <c r="G8" s="146"/>
      <c r="H8" s="146"/>
      <c r="I8" s="146"/>
      <c r="J8" s="147"/>
    </row>
    <row r="9" spans="2:10" ht="33.75" customHeight="1">
      <c r="B9" s="199" t="s">
        <v>261</v>
      </c>
      <c r="C9" s="376" t="s">
        <v>283</v>
      </c>
      <c r="D9" s="376"/>
      <c r="E9" s="376"/>
      <c r="F9" s="148"/>
      <c r="G9" s="146"/>
      <c r="H9" s="146"/>
      <c r="I9" s="146"/>
      <c r="J9" s="147"/>
    </row>
    <row r="10" spans="2:10" ht="57.75" customHeight="1">
      <c r="B10" s="199" t="s">
        <v>284</v>
      </c>
      <c r="C10" s="376" t="str">
        <f>+3_PAAC!F9</f>
        <v>Realizar el 100% de las actividades programadas en el Plan Anticorrupción y de Atención al Ciudadano de la vigencia por la Subsecretaría de Gestión Corporativa</v>
      </c>
      <c r="D10" s="376"/>
      <c r="E10" s="376"/>
      <c r="F10" s="148"/>
      <c r="G10" s="146"/>
      <c r="H10" s="146"/>
      <c r="I10" s="146"/>
      <c r="J10" s="147"/>
    </row>
    <row r="12" spans="2:11" ht="15">
      <c r="B12" s="364" t="s">
        <v>368</v>
      </c>
      <c r="C12" s="365"/>
      <c r="D12" s="365"/>
      <c r="E12" s="365"/>
      <c r="F12" s="365"/>
      <c r="G12" s="365"/>
      <c r="H12" s="366"/>
      <c r="I12" s="332" t="s">
        <v>262</v>
      </c>
      <c r="J12" s="333"/>
      <c r="K12" s="333"/>
    </row>
    <row r="13" spans="2:11" s="150" customFormat="1" ht="56.25" customHeight="1">
      <c r="B13" s="163" t="s">
        <v>263</v>
      </c>
      <c r="C13" s="163" t="s">
        <v>264</v>
      </c>
      <c r="D13" s="163" t="s">
        <v>285</v>
      </c>
      <c r="E13" s="163" t="s">
        <v>265</v>
      </c>
      <c r="F13" s="163" t="s">
        <v>266</v>
      </c>
      <c r="G13" s="163" t="s">
        <v>286</v>
      </c>
      <c r="H13" s="163" t="s">
        <v>287</v>
      </c>
      <c r="I13" s="157" t="s">
        <v>288</v>
      </c>
      <c r="J13" s="157" t="s">
        <v>289</v>
      </c>
      <c r="K13" s="157" t="s">
        <v>290</v>
      </c>
    </row>
    <row r="14" spans="2:11" s="150" customFormat="1" ht="56.25" customHeight="1">
      <c r="B14" s="382">
        <v>1</v>
      </c>
      <c r="C14" s="377" t="s">
        <v>353</v>
      </c>
      <c r="D14" s="384">
        <v>0</v>
      </c>
      <c r="E14" s="192">
        <v>1</v>
      </c>
      <c r="F14" s="207" t="s">
        <v>358</v>
      </c>
      <c r="G14" s="384">
        <v>0</v>
      </c>
      <c r="H14" s="209">
        <v>43800</v>
      </c>
      <c r="I14" s="191"/>
      <c r="J14" s="209"/>
      <c r="K14" s="193"/>
    </row>
    <row r="15" spans="2:11" s="150" customFormat="1" ht="56.25" customHeight="1">
      <c r="B15" s="382"/>
      <c r="C15" s="377"/>
      <c r="D15" s="384"/>
      <c r="E15" s="192">
        <v>2</v>
      </c>
      <c r="F15" s="207" t="s">
        <v>359</v>
      </c>
      <c r="G15" s="384"/>
      <c r="H15" s="209">
        <v>43586</v>
      </c>
      <c r="I15" s="191"/>
      <c r="J15" s="211"/>
      <c r="K15" s="193"/>
    </row>
    <row r="16" spans="2:11" s="150" customFormat="1" ht="56.25" customHeight="1">
      <c r="B16" s="382"/>
      <c r="C16" s="377"/>
      <c r="D16" s="384"/>
      <c r="E16" s="192">
        <v>3</v>
      </c>
      <c r="F16" s="207" t="s">
        <v>360</v>
      </c>
      <c r="G16" s="384"/>
      <c r="H16" s="209">
        <v>43709</v>
      </c>
      <c r="I16" s="191"/>
      <c r="J16" s="209"/>
      <c r="K16" s="193"/>
    </row>
    <row r="17" spans="2:13" ht="63" customHeight="1">
      <c r="B17" s="382">
        <v>2</v>
      </c>
      <c r="C17" s="377" t="s">
        <v>355</v>
      </c>
      <c r="D17" s="381">
        <v>0</v>
      </c>
      <c r="E17" s="192">
        <v>1</v>
      </c>
      <c r="F17" s="194" t="s">
        <v>365</v>
      </c>
      <c r="G17" s="378">
        <v>0</v>
      </c>
      <c r="H17" s="210">
        <v>43617</v>
      </c>
      <c r="I17" s="191"/>
      <c r="J17" s="210"/>
      <c r="K17" s="193"/>
      <c r="M17" s="383"/>
    </row>
    <row r="18" spans="2:13" ht="63" customHeight="1">
      <c r="B18" s="382"/>
      <c r="C18" s="377"/>
      <c r="D18" s="381"/>
      <c r="E18" s="192">
        <v>2</v>
      </c>
      <c r="F18" s="194" t="s">
        <v>366</v>
      </c>
      <c r="G18" s="379"/>
      <c r="H18" s="210">
        <v>43829</v>
      </c>
      <c r="I18" s="191"/>
      <c r="J18" s="210"/>
      <c r="K18" s="193"/>
      <c r="M18" s="383"/>
    </row>
    <row r="19" spans="2:13" ht="63" customHeight="1">
      <c r="B19" s="382"/>
      <c r="C19" s="377"/>
      <c r="D19" s="381"/>
      <c r="E19" s="192">
        <v>3</v>
      </c>
      <c r="F19" s="190" t="s">
        <v>367</v>
      </c>
      <c r="G19" s="380"/>
      <c r="H19" s="210">
        <v>43829</v>
      </c>
      <c r="I19" s="191"/>
      <c r="J19" s="209"/>
      <c r="K19" s="190"/>
      <c r="M19" s="383"/>
    </row>
    <row r="20" spans="2:11" s="152" customFormat="1" ht="21.75" customHeight="1">
      <c r="B20" s="346" t="s">
        <v>291</v>
      </c>
      <c r="C20" s="347"/>
      <c r="D20" s="165">
        <f>SUM(D17:D19)</f>
        <v>0</v>
      </c>
      <c r="E20" s="348" t="s">
        <v>267</v>
      </c>
      <c r="F20" s="349"/>
      <c r="G20" s="165">
        <f>SUM(G17:G19)</f>
        <v>0</v>
      </c>
      <c r="H20" s="158"/>
      <c r="I20" s="166">
        <f>SUM(I17:I19)</f>
        <v>0</v>
      </c>
      <c r="J20" s="167"/>
      <c r="K20" s="167"/>
    </row>
    <row r="23" ht="15">
      <c r="H23" s="184"/>
    </row>
    <row r="24" spans="8:9" ht="15">
      <c r="H24" s="184"/>
      <c r="I24" s="184"/>
    </row>
    <row r="25" ht="15">
      <c r="H25" s="184"/>
    </row>
    <row r="26" ht="15">
      <c r="H26" s="184"/>
    </row>
    <row r="27" ht="15">
      <c r="H27" s="184"/>
    </row>
    <row r="28" ht="15">
      <c r="H28" s="184"/>
    </row>
    <row r="31" ht="15">
      <c r="F31" t="s">
        <v>334</v>
      </c>
    </row>
  </sheetData>
  <sheetProtection/>
  <mergeCells count="24">
    <mergeCell ref="B17:B19"/>
    <mergeCell ref="B12:H12"/>
    <mergeCell ref="M17:M19"/>
    <mergeCell ref="B14:B16"/>
    <mergeCell ref="C14:C16"/>
    <mergeCell ref="D14:D16"/>
    <mergeCell ref="G14:G16"/>
    <mergeCell ref="B1:B4"/>
    <mergeCell ref="C1:J1"/>
    <mergeCell ref="B20:C20"/>
    <mergeCell ref="E20:F20"/>
    <mergeCell ref="C17:C19"/>
    <mergeCell ref="G17:G19"/>
    <mergeCell ref="D17:D19"/>
    <mergeCell ref="I12:K12"/>
    <mergeCell ref="C9:E9"/>
    <mergeCell ref="C10:E10"/>
    <mergeCell ref="C6:E6"/>
    <mergeCell ref="C7:E7"/>
    <mergeCell ref="C8:E8"/>
    <mergeCell ref="C2:J2"/>
    <mergeCell ref="C3:J3"/>
    <mergeCell ref="C4:G4"/>
    <mergeCell ref="H4:J4"/>
  </mergeCell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T85"/>
  <sheetViews>
    <sheetView zoomScalePageLayoutView="0" workbookViewId="0" topLeftCell="A1">
      <selection activeCell="A1" sqref="A1"/>
    </sheetView>
  </sheetViews>
  <sheetFormatPr defaultColWidth="11.421875" defaultRowHeight="15"/>
  <cols>
    <col min="1" max="1" width="65.28125" style="9" bestFit="1" customWidth="1"/>
    <col min="2" max="2" width="11.421875" style="9" customWidth="1"/>
    <col min="3" max="3" width="63.421875" style="10" customWidth="1"/>
    <col min="4" max="4" width="11.421875" style="10" customWidth="1"/>
    <col min="5" max="5" width="11.421875" style="29" customWidth="1"/>
    <col min="6" max="6" width="18.8515625" style="29" customWidth="1"/>
    <col min="7" max="7" width="11.421875" style="9" customWidth="1"/>
    <col min="8" max="11" width="20.7109375" style="9" customWidth="1"/>
    <col min="12" max="12" width="11.421875" style="9" customWidth="1"/>
    <col min="13" max="16" width="11.421875" style="9" hidden="1" customWidth="1"/>
    <col min="17" max="17" width="15.8515625" style="9" hidden="1" customWidth="1"/>
    <col min="18" max="20" width="11.421875" style="9" hidden="1" customWidth="1"/>
    <col min="21" max="22" width="0" style="9" hidden="1" customWidth="1"/>
    <col min="23" max="16384" width="11.421875" style="9" customWidth="1"/>
  </cols>
  <sheetData>
    <row r="1" spans="1:20" ht="37.5" customHeight="1">
      <c r="A1" s="169" t="s">
        <v>132</v>
      </c>
      <c r="C1" s="169" t="s">
        <v>25</v>
      </c>
      <c r="E1" s="169" t="s">
        <v>26</v>
      </c>
      <c r="F1" s="169" t="s">
        <v>27</v>
      </c>
      <c r="H1" s="396" t="s">
        <v>273</v>
      </c>
      <c r="I1" s="396"/>
      <c r="J1" s="396"/>
      <c r="K1" s="396"/>
      <c r="L1" s="397" t="s">
        <v>28</v>
      </c>
      <c r="M1" s="398"/>
      <c r="N1" s="398"/>
      <c r="O1" s="398"/>
      <c r="P1" s="11"/>
      <c r="Q1" s="385" t="s">
        <v>29</v>
      </c>
      <c r="R1" s="385"/>
      <c r="S1" s="385"/>
      <c r="T1" s="385"/>
    </row>
    <row r="2" spans="1:20" ht="21" customHeight="1" thickBot="1">
      <c r="A2" s="12" t="s">
        <v>134</v>
      </c>
      <c r="C2" s="13" t="s">
        <v>30</v>
      </c>
      <c r="E2" s="14">
        <v>1</v>
      </c>
      <c r="F2" s="14" t="s">
        <v>31</v>
      </c>
      <c r="H2" s="386" t="s">
        <v>135</v>
      </c>
      <c r="I2" s="387"/>
      <c r="J2" s="387"/>
      <c r="K2" s="388"/>
      <c r="M2" s="15">
        <v>2012</v>
      </c>
      <c r="N2" s="15"/>
      <c r="O2" s="15"/>
      <c r="P2" s="16"/>
      <c r="Q2" s="169"/>
      <c r="R2" s="17" t="s">
        <v>33</v>
      </c>
      <c r="S2" s="17" t="s">
        <v>34</v>
      </c>
      <c r="T2" s="17" t="s">
        <v>35</v>
      </c>
    </row>
    <row r="3" spans="1:20" ht="19.5" customHeight="1">
      <c r="A3" s="18" t="s">
        <v>136</v>
      </c>
      <c r="C3" s="13" t="s">
        <v>36</v>
      </c>
      <c r="E3" s="14">
        <v>2</v>
      </c>
      <c r="F3" s="14" t="s">
        <v>37</v>
      </c>
      <c r="H3" s="389" t="s">
        <v>32</v>
      </c>
      <c r="I3" s="37">
        <v>2017</v>
      </c>
      <c r="J3" s="38"/>
      <c r="K3" s="39"/>
      <c r="M3" s="19" t="s">
        <v>33</v>
      </c>
      <c r="N3" s="19" t="s">
        <v>34</v>
      </c>
      <c r="O3" s="19" t="s">
        <v>35</v>
      </c>
      <c r="P3" s="16"/>
      <c r="Q3" s="20" t="s">
        <v>38</v>
      </c>
      <c r="R3" s="21">
        <v>479830</v>
      </c>
      <c r="S3" s="21">
        <v>222331</v>
      </c>
      <c r="T3" s="21">
        <v>257499</v>
      </c>
    </row>
    <row r="4" spans="1:20" ht="15.75" customHeight="1">
      <c r="A4" s="25" t="s">
        <v>137</v>
      </c>
      <c r="C4" s="13" t="s">
        <v>39</v>
      </c>
      <c r="E4" s="14">
        <v>3</v>
      </c>
      <c r="F4" s="14" t="s">
        <v>40</v>
      </c>
      <c r="H4" s="390"/>
      <c r="I4" s="40" t="s">
        <v>33</v>
      </c>
      <c r="J4" s="41" t="s">
        <v>34</v>
      </c>
      <c r="K4" s="42" t="s">
        <v>35</v>
      </c>
      <c r="M4" s="21">
        <v>7571345</v>
      </c>
      <c r="N4" s="21">
        <v>3653868</v>
      </c>
      <c r="O4" s="21">
        <v>3917477</v>
      </c>
      <c r="P4" s="16"/>
      <c r="Q4" s="20" t="s">
        <v>41</v>
      </c>
      <c r="R4" s="21">
        <v>135160</v>
      </c>
      <c r="S4" s="21">
        <v>62795</v>
      </c>
      <c r="T4" s="21">
        <v>72365</v>
      </c>
    </row>
    <row r="5" spans="3:20" ht="12.75">
      <c r="C5" s="13" t="s">
        <v>42</v>
      </c>
      <c r="E5" s="14">
        <v>4</v>
      </c>
      <c r="F5" s="14" t="s">
        <v>43</v>
      </c>
      <c r="H5" s="43" t="s">
        <v>138</v>
      </c>
      <c r="I5" s="44"/>
      <c r="J5" s="45"/>
      <c r="K5" s="46"/>
      <c r="M5" s="23">
        <v>120482</v>
      </c>
      <c r="N5" s="23">
        <v>61704</v>
      </c>
      <c r="O5" s="23">
        <v>58778</v>
      </c>
      <c r="P5" s="16"/>
      <c r="Q5" s="20" t="s">
        <v>44</v>
      </c>
      <c r="R5" s="21">
        <v>109955</v>
      </c>
      <c r="S5" s="21">
        <v>55153</v>
      </c>
      <c r="T5" s="21">
        <v>54802</v>
      </c>
    </row>
    <row r="6" spans="1:20" ht="12.75">
      <c r="A6" s="24" t="s">
        <v>19</v>
      </c>
      <c r="C6" s="13" t="s">
        <v>45</v>
      </c>
      <c r="E6" s="14">
        <v>5</v>
      </c>
      <c r="F6" s="14" t="s">
        <v>46</v>
      </c>
      <c r="H6" s="159" t="s">
        <v>33</v>
      </c>
      <c r="I6" s="160">
        <v>8080734</v>
      </c>
      <c r="J6" s="160">
        <v>3912910</v>
      </c>
      <c r="K6" s="160">
        <v>4167824</v>
      </c>
      <c r="M6" s="23">
        <v>120064</v>
      </c>
      <c r="N6" s="23">
        <v>61454</v>
      </c>
      <c r="O6" s="23">
        <v>58610</v>
      </c>
      <c r="P6" s="16"/>
      <c r="Q6" s="20" t="s">
        <v>47</v>
      </c>
      <c r="R6" s="21">
        <v>409257</v>
      </c>
      <c r="S6" s="21">
        <v>199566</v>
      </c>
      <c r="T6" s="21">
        <v>209691</v>
      </c>
    </row>
    <row r="7" spans="1:20" ht="12.75" customHeight="1">
      <c r="A7" s="25" t="s">
        <v>48</v>
      </c>
      <c r="C7" s="13" t="s">
        <v>49</v>
      </c>
      <c r="E7" s="14">
        <v>6</v>
      </c>
      <c r="F7" s="14" t="s">
        <v>50</v>
      </c>
      <c r="H7" s="161" t="s">
        <v>139</v>
      </c>
      <c r="I7" s="162">
        <v>607390</v>
      </c>
      <c r="J7" s="162">
        <v>312062</v>
      </c>
      <c r="K7" s="162">
        <v>295328</v>
      </c>
      <c r="M7" s="23">
        <v>119780</v>
      </c>
      <c r="N7" s="23">
        <v>61272</v>
      </c>
      <c r="O7" s="23">
        <v>58508</v>
      </c>
      <c r="P7" s="16"/>
      <c r="Q7" s="20" t="s">
        <v>51</v>
      </c>
      <c r="R7" s="21">
        <v>400686</v>
      </c>
      <c r="S7" s="21">
        <v>197911</v>
      </c>
      <c r="T7" s="21">
        <v>202775</v>
      </c>
    </row>
    <row r="8" spans="1:20" ht="14.25" customHeight="1">
      <c r="A8" s="25" t="s">
        <v>52</v>
      </c>
      <c r="C8" s="13" t="s">
        <v>53</v>
      </c>
      <c r="E8" s="14">
        <v>7</v>
      </c>
      <c r="F8" s="14" t="s">
        <v>54</v>
      </c>
      <c r="H8" s="161" t="s">
        <v>140</v>
      </c>
      <c r="I8" s="162">
        <v>601914</v>
      </c>
      <c r="J8" s="162">
        <v>308936</v>
      </c>
      <c r="K8" s="162">
        <v>292978</v>
      </c>
      <c r="M8" s="23">
        <v>119273</v>
      </c>
      <c r="N8" s="23">
        <v>61064</v>
      </c>
      <c r="O8" s="23">
        <v>58209</v>
      </c>
      <c r="P8" s="16"/>
      <c r="Q8" s="20" t="s">
        <v>55</v>
      </c>
      <c r="R8" s="21">
        <v>201593</v>
      </c>
      <c r="S8" s="21">
        <v>99557</v>
      </c>
      <c r="T8" s="21">
        <v>102036</v>
      </c>
    </row>
    <row r="9" spans="1:20" ht="15.75" customHeight="1">
      <c r="A9" s="25" t="s">
        <v>56</v>
      </c>
      <c r="C9" s="169" t="s">
        <v>57</v>
      </c>
      <c r="E9" s="14">
        <v>8</v>
      </c>
      <c r="F9" s="14" t="s">
        <v>58</v>
      </c>
      <c r="H9" s="161" t="s">
        <v>141</v>
      </c>
      <c r="I9" s="162">
        <v>602967</v>
      </c>
      <c r="J9" s="162">
        <v>308654</v>
      </c>
      <c r="K9" s="162">
        <v>294313</v>
      </c>
      <c r="M9" s="23">
        <v>118935</v>
      </c>
      <c r="N9" s="23">
        <v>60931</v>
      </c>
      <c r="O9" s="23">
        <v>58004</v>
      </c>
      <c r="P9" s="16"/>
      <c r="Q9" s="20" t="s">
        <v>59</v>
      </c>
      <c r="R9" s="21">
        <v>597522</v>
      </c>
      <c r="S9" s="21">
        <v>292176</v>
      </c>
      <c r="T9" s="21">
        <v>305346</v>
      </c>
    </row>
    <row r="10" spans="1:20" ht="12.75">
      <c r="A10" s="25" t="s">
        <v>60</v>
      </c>
      <c r="C10" s="13" t="s">
        <v>61</v>
      </c>
      <c r="E10" s="14">
        <v>9</v>
      </c>
      <c r="F10" s="14" t="s">
        <v>62</v>
      </c>
      <c r="H10" s="161" t="s">
        <v>142</v>
      </c>
      <c r="I10" s="162">
        <v>632370</v>
      </c>
      <c r="J10" s="162">
        <v>321173</v>
      </c>
      <c r="K10" s="162">
        <v>311197</v>
      </c>
      <c r="M10" s="23">
        <v>118833</v>
      </c>
      <c r="N10" s="23">
        <v>60903</v>
      </c>
      <c r="O10" s="23">
        <v>57930</v>
      </c>
      <c r="P10" s="16"/>
      <c r="Q10" s="20" t="s">
        <v>63</v>
      </c>
      <c r="R10" s="21">
        <v>1030623</v>
      </c>
      <c r="S10" s="21">
        <v>502287</v>
      </c>
      <c r="T10" s="21">
        <v>528336</v>
      </c>
    </row>
    <row r="11" spans="1:20" ht="12.75">
      <c r="A11" s="25" t="s">
        <v>64</v>
      </c>
      <c r="C11" s="13" t="s">
        <v>65</v>
      </c>
      <c r="E11" s="14">
        <v>10</v>
      </c>
      <c r="F11" s="14" t="s">
        <v>66</v>
      </c>
      <c r="H11" s="161" t="s">
        <v>143</v>
      </c>
      <c r="I11" s="162">
        <v>672749</v>
      </c>
      <c r="J11" s="162">
        <v>339928</v>
      </c>
      <c r="K11" s="162">
        <v>332821</v>
      </c>
      <c r="M11" s="23">
        <v>118730</v>
      </c>
      <c r="N11" s="23">
        <v>60874</v>
      </c>
      <c r="O11" s="23">
        <v>57856</v>
      </c>
      <c r="P11" s="16"/>
      <c r="Q11" s="20" t="s">
        <v>67</v>
      </c>
      <c r="R11" s="21">
        <v>353859</v>
      </c>
      <c r="S11" s="21">
        <v>167533</v>
      </c>
      <c r="T11" s="21">
        <v>186326</v>
      </c>
    </row>
    <row r="12" spans="1:20" ht="12.75">
      <c r="A12" s="25" t="s">
        <v>68</v>
      </c>
      <c r="C12" s="13" t="s">
        <v>69</v>
      </c>
      <c r="E12" s="14">
        <v>11</v>
      </c>
      <c r="F12" s="14" t="s">
        <v>70</v>
      </c>
      <c r="H12" s="161" t="s">
        <v>144</v>
      </c>
      <c r="I12" s="162">
        <v>650902</v>
      </c>
      <c r="J12" s="162">
        <v>329064</v>
      </c>
      <c r="K12" s="162">
        <v>321838</v>
      </c>
      <c r="M12" s="23">
        <v>118696</v>
      </c>
      <c r="N12" s="23">
        <v>60878</v>
      </c>
      <c r="O12" s="23">
        <v>57818</v>
      </c>
      <c r="P12" s="16"/>
      <c r="Q12" s="20" t="s">
        <v>71</v>
      </c>
      <c r="R12" s="21">
        <v>851299</v>
      </c>
      <c r="S12" s="21">
        <v>406597</v>
      </c>
      <c r="T12" s="21">
        <v>444702</v>
      </c>
    </row>
    <row r="13" spans="1:20" ht="12.75">
      <c r="A13" s="25" t="s">
        <v>72</v>
      </c>
      <c r="C13" s="13" t="s">
        <v>73</v>
      </c>
      <c r="E13" s="14">
        <v>12</v>
      </c>
      <c r="F13" s="14" t="s">
        <v>74</v>
      </c>
      <c r="H13" s="161" t="s">
        <v>145</v>
      </c>
      <c r="I13" s="162">
        <v>651442</v>
      </c>
      <c r="J13" s="162">
        <v>316050</v>
      </c>
      <c r="K13" s="162">
        <v>335392</v>
      </c>
      <c r="M13" s="23">
        <v>119101</v>
      </c>
      <c r="N13" s="23">
        <v>61076</v>
      </c>
      <c r="O13" s="23">
        <v>58025</v>
      </c>
      <c r="P13" s="16"/>
      <c r="Q13" s="20" t="s">
        <v>75</v>
      </c>
      <c r="R13" s="21">
        <v>1094488</v>
      </c>
      <c r="S13" s="21">
        <v>518960</v>
      </c>
      <c r="T13" s="21">
        <v>575528</v>
      </c>
    </row>
    <row r="14" spans="1:20" ht="12.75">
      <c r="A14" s="25" t="s">
        <v>76</v>
      </c>
      <c r="C14" s="13" t="s">
        <v>77</v>
      </c>
      <c r="E14" s="14">
        <v>13</v>
      </c>
      <c r="F14" s="14" t="s">
        <v>78</v>
      </c>
      <c r="H14" s="161" t="s">
        <v>146</v>
      </c>
      <c r="I14" s="162">
        <v>640060</v>
      </c>
      <c r="J14" s="162">
        <v>303971</v>
      </c>
      <c r="K14" s="162">
        <v>336089</v>
      </c>
      <c r="M14" s="23">
        <v>119856</v>
      </c>
      <c r="N14" s="23">
        <v>61418</v>
      </c>
      <c r="O14" s="23">
        <v>58438</v>
      </c>
      <c r="P14" s="16"/>
      <c r="Q14" s="20" t="s">
        <v>79</v>
      </c>
      <c r="R14" s="21">
        <v>234948</v>
      </c>
      <c r="S14" s="21">
        <v>112703</v>
      </c>
      <c r="T14" s="21">
        <v>122245</v>
      </c>
    </row>
    <row r="15" spans="1:20" ht="12.75">
      <c r="A15" s="25" t="s">
        <v>80</v>
      </c>
      <c r="C15" s="13" t="s">
        <v>81</v>
      </c>
      <c r="E15" s="14">
        <v>14</v>
      </c>
      <c r="F15" s="14" t="s">
        <v>82</v>
      </c>
      <c r="H15" s="161" t="s">
        <v>147</v>
      </c>
      <c r="I15" s="162">
        <v>563389</v>
      </c>
      <c r="J15" s="162">
        <v>268367</v>
      </c>
      <c r="K15" s="162">
        <v>295022</v>
      </c>
      <c r="M15" s="23">
        <v>121019</v>
      </c>
      <c r="N15" s="23">
        <v>61921</v>
      </c>
      <c r="O15" s="23">
        <v>59098</v>
      </c>
      <c r="P15" s="16"/>
      <c r="Q15" s="20" t="s">
        <v>83</v>
      </c>
      <c r="R15" s="21">
        <v>147933</v>
      </c>
      <c r="S15" s="21">
        <v>68544</v>
      </c>
      <c r="T15" s="21">
        <v>79389</v>
      </c>
    </row>
    <row r="16" spans="1:20" ht="12.75">
      <c r="A16" s="25" t="s">
        <v>21</v>
      </c>
      <c r="C16" s="13" t="s">
        <v>84</v>
      </c>
      <c r="E16" s="14">
        <v>15</v>
      </c>
      <c r="F16" s="14" t="s">
        <v>85</v>
      </c>
      <c r="H16" s="161" t="s">
        <v>148</v>
      </c>
      <c r="I16" s="162">
        <v>519261</v>
      </c>
      <c r="J16" s="162">
        <v>244556</v>
      </c>
      <c r="K16" s="162">
        <v>274705</v>
      </c>
      <c r="M16" s="23">
        <v>122272</v>
      </c>
      <c r="N16" s="23">
        <v>62471</v>
      </c>
      <c r="O16" s="23">
        <v>59801</v>
      </c>
      <c r="P16" s="16"/>
      <c r="Q16" s="20" t="s">
        <v>86</v>
      </c>
      <c r="R16" s="21">
        <v>98209</v>
      </c>
      <c r="S16" s="21">
        <v>49277</v>
      </c>
      <c r="T16" s="21">
        <v>48932</v>
      </c>
    </row>
    <row r="17" spans="1:20" ht="12.75">
      <c r="A17" s="26" t="s">
        <v>87</v>
      </c>
      <c r="C17" s="13" t="s">
        <v>88</v>
      </c>
      <c r="E17" s="14">
        <v>16</v>
      </c>
      <c r="F17" s="14" t="s">
        <v>89</v>
      </c>
      <c r="H17" s="161" t="s">
        <v>149</v>
      </c>
      <c r="I17" s="162">
        <v>503389</v>
      </c>
      <c r="J17" s="162">
        <v>233302</v>
      </c>
      <c r="K17" s="162">
        <v>270087</v>
      </c>
      <c r="M17" s="23">
        <v>123722</v>
      </c>
      <c r="N17" s="23">
        <v>63080</v>
      </c>
      <c r="O17" s="23">
        <v>60642</v>
      </c>
      <c r="P17" s="16"/>
      <c r="Q17" s="20" t="s">
        <v>90</v>
      </c>
      <c r="R17" s="21">
        <v>108457</v>
      </c>
      <c r="S17" s="21">
        <v>52580</v>
      </c>
      <c r="T17" s="21">
        <v>55877</v>
      </c>
    </row>
    <row r="18" spans="1:20" ht="33.75" customHeight="1">
      <c r="A18" s="171" t="s">
        <v>150</v>
      </c>
      <c r="C18" s="13" t="s">
        <v>91</v>
      </c>
      <c r="E18" s="14">
        <v>17</v>
      </c>
      <c r="F18" s="14" t="s">
        <v>92</v>
      </c>
      <c r="H18" s="161" t="s">
        <v>151</v>
      </c>
      <c r="I18" s="162">
        <v>439872</v>
      </c>
      <c r="J18" s="162">
        <v>200142</v>
      </c>
      <c r="K18" s="162">
        <v>239730</v>
      </c>
      <c r="M18" s="23">
        <v>125124</v>
      </c>
      <c r="N18" s="23">
        <v>63639</v>
      </c>
      <c r="O18" s="23">
        <v>61485</v>
      </c>
      <c r="P18" s="16"/>
      <c r="Q18" s="20" t="s">
        <v>93</v>
      </c>
      <c r="R18" s="21">
        <v>258212</v>
      </c>
      <c r="S18" s="21">
        <v>125944</v>
      </c>
      <c r="T18" s="21">
        <v>132268</v>
      </c>
    </row>
    <row r="19" spans="1:20" ht="33.75" customHeight="1">
      <c r="A19" s="171" t="s">
        <v>152</v>
      </c>
      <c r="C19" s="13" t="s">
        <v>94</v>
      </c>
      <c r="E19" s="14">
        <v>18</v>
      </c>
      <c r="F19" s="14" t="s">
        <v>95</v>
      </c>
      <c r="H19" s="161" t="s">
        <v>153</v>
      </c>
      <c r="I19" s="162">
        <v>341916</v>
      </c>
      <c r="J19" s="162">
        <v>152813</v>
      </c>
      <c r="K19" s="162">
        <v>189103</v>
      </c>
      <c r="M19" s="23">
        <v>126598</v>
      </c>
      <c r="N19" s="23">
        <v>64282</v>
      </c>
      <c r="O19" s="23">
        <v>62316</v>
      </c>
      <c r="P19" s="16"/>
      <c r="Q19" s="20" t="s">
        <v>96</v>
      </c>
      <c r="R19" s="21">
        <v>24160</v>
      </c>
      <c r="S19" s="21">
        <v>12726</v>
      </c>
      <c r="T19" s="21">
        <v>11434</v>
      </c>
    </row>
    <row r="20" spans="1:20" ht="33.75" customHeight="1">
      <c r="A20" s="171" t="s">
        <v>154</v>
      </c>
      <c r="C20" s="13" t="s">
        <v>97</v>
      </c>
      <c r="E20" s="14">
        <v>19</v>
      </c>
      <c r="F20" s="14" t="s">
        <v>98</v>
      </c>
      <c r="H20" s="161" t="s">
        <v>155</v>
      </c>
      <c r="I20" s="162">
        <v>253646</v>
      </c>
      <c r="J20" s="162">
        <v>111646</v>
      </c>
      <c r="K20" s="162">
        <v>142000</v>
      </c>
      <c r="M20" s="23">
        <v>128143</v>
      </c>
      <c r="N20" s="23">
        <v>65043</v>
      </c>
      <c r="O20" s="23">
        <v>63100</v>
      </c>
      <c r="P20" s="16"/>
      <c r="Q20" s="20" t="s">
        <v>99</v>
      </c>
      <c r="R20" s="21">
        <v>377272</v>
      </c>
      <c r="S20" s="21">
        <v>184951</v>
      </c>
      <c r="T20" s="21">
        <v>192321</v>
      </c>
    </row>
    <row r="21" spans="1:20" ht="33.75" customHeight="1">
      <c r="A21" s="171" t="s">
        <v>156</v>
      </c>
      <c r="C21" s="13" t="s">
        <v>100</v>
      </c>
      <c r="E21" s="14">
        <v>20</v>
      </c>
      <c r="F21" s="14" t="s">
        <v>101</v>
      </c>
      <c r="H21" s="161" t="s">
        <v>157</v>
      </c>
      <c r="I21" s="162">
        <v>177853</v>
      </c>
      <c r="J21" s="162">
        <v>76747</v>
      </c>
      <c r="K21" s="162">
        <v>101106</v>
      </c>
      <c r="M21" s="23">
        <v>129625</v>
      </c>
      <c r="N21" s="23">
        <v>65820</v>
      </c>
      <c r="O21" s="23">
        <v>63805</v>
      </c>
      <c r="P21" s="16"/>
      <c r="Q21" s="20" t="s">
        <v>102</v>
      </c>
      <c r="R21" s="21">
        <v>651586</v>
      </c>
      <c r="S21" s="21">
        <v>319009</v>
      </c>
      <c r="T21" s="21">
        <v>332577</v>
      </c>
    </row>
    <row r="22" spans="1:20" ht="33.75" customHeight="1">
      <c r="A22" s="171" t="s">
        <v>294</v>
      </c>
      <c r="C22" s="13" t="s">
        <v>103</v>
      </c>
      <c r="E22" s="14">
        <v>55</v>
      </c>
      <c r="F22" s="14" t="s">
        <v>104</v>
      </c>
      <c r="H22" s="161" t="s">
        <v>158</v>
      </c>
      <c r="I22" s="162">
        <v>113108</v>
      </c>
      <c r="J22" s="162">
        <v>45521</v>
      </c>
      <c r="K22" s="162">
        <v>67587</v>
      </c>
      <c r="M22" s="23">
        <v>131107</v>
      </c>
      <c r="N22" s="23">
        <v>66558</v>
      </c>
      <c r="O22" s="23">
        <v>64549</v>
      </c>
      <c r="P22" s="16"/>
      <c r="Q22" s="20" t="s">
        <v>105</v>
      </c>
      <c r="R22" s="21">
        <v>6296</v>
      </c>
      <c r="S22" s="21">
        <v>3268</v>
      </c>
      <c r="T22" s="21">
        <v>3028</v>
      </c>
    </row>
    <row r="23" spans="1:20" ht="33.75" customHeight="1">
      <c r="A23" s="171" t="s">
        <v>159</v>
      </c>
      <c r="C23" s="27" t="s">
        <v>106</v>
      </c>
      <c r="E23" s="14">
        <v>66</v>
      </c>
      <c r="F23" s="14" t="s">
        <v>107</v>
      </c>
      <c r="H23" s="161" t="s">
        <v>127</v>
      </c>
      <c r="I23" s="162">
        <v>108506</v>
      </c>
      <c r="J23" s="162">
        <v>39978</v>
      </c>
      <c r="K23" s="162">
        <v>68528</v>
      </c>
      <c r="M23" s="23">
        <v>132790</v>
      </c>
      <c r="N23" s="23">
        <v>67353</v>
      </c>
      <c r="O23" s="23">
        <v>65437</v>
      </c>
      <c r="P23" s="16"/>
      <c r="Q23" s="22" t="s">
        <v>33</v>
      </c>
      <c r="R23" s="28">
        <f>SUM(R3:R22)</f>
        <v>7571345</v>
      </c>
      <c r="S23" s="28">
        <f>SUM(S3:S22)</f>
        <v>3653868</v>
      </c>
      <c r="T23" s="28">
        <f>SUM(T3:T22)</f>
        <v>3917477</v>
      </c>
    </row>
    <row r="24" spans="1:16" ht="33.75" customHeight="1" thickBot="1">
      <c r="A24" s="171" t="s">
        <v>160</v>
      </c>
      <c r="C24" s="13" t="s">
        <v>108</v>
      </c>
      <c r="E24" s="14">
        <v>77</v>
      </c>
      <c r="F24" s="14" t="s">
        <v>109</v>
      </c>
      <c r="M24" s="23">
        <v>133340</v>
      </c>
      <c r="N24" s="23">
        <v>67602</v>
      </c>
      <c r="O24" s="23">
        <v>65738</v>
      </c>
      <c r="P24" s="16"/>
    </row>
    <row r="25" spans="1:20" ht="33.75" customHeight="1">
      <c r="A25" s="171" t="s">
        <v>161</v>
      </c>
      <c r="C25" s="13" t="s">
        <v>110</v>
      </c>
      <c r="E25" s="14">
        <v>88</v>
      </c>
      <c r="F25" s="14" t="s">
        <v>111</v>
      </c>
      <c r="M25" s="23">
        <v>132165</v>
      </c>
      <c r="N25" s="23">
        <v>67024</v>
      </c>
      <c r="O25" s="23">
        <v>65141</v>
      </c>
      <c r="P25" s="16"/>
      <c r="Q25" s="391" t="s">
        <v>133</v>
      </c>
      <c r="R25" s="392"/>
      <c r="S25" s="392"/>
      <c r="T25" s="393"/>
    </row>
    <row r="26" spans="1:20" ht="15" customHeight="1" thickBot="1">
      <c r="A26" s="26" t="s">
        <v>128</v>
      </c>
      <c r="C26" s="13" t="s">
        <v>112</v>
      </c>
      <c r="E26" s="14">
        <v>98</v>
      </c>
      <c r="F26" s="14" t="s">
        <v>113</v>
      </c>
      <c r="M26" s="23">
        <v>129957</v>
      </c>
      <c r="N26" s="23">
        <v>65924</v>
      </c>
      <c r="O26" s="23">
        <v>64033</v>
      </c>
      <c r="P26" s="16"/>
      <c r="Q26" s="386" t="s">
        <v>135</v>
      </c>
      <c r="R26" s="387"/>
      <c r="S26" s="387"/>
      <c r="T26" s="388"/>
    </row>
    <row r="27" spans="1:20" s="55" customFormat="1" ht="26.25" customHeight="1">
      <c r="A27" s="172" t="s">
        <v>295</v>
      </c>
      <c r="C27" s="56" t="s">
        <v>114</v>
      </c>
      <c r="D27" s="57"/>
      <c r="E27" s="58"/>
      <c r="F27" s="58"/>
      <c r="M27" s="59">
        <v>127797</v>
      </c>
      <c r="N27" s="59">
        <v>64838</v>
      </c>
      <c r="O27" s="59">
        <v>62959</v>
      </c>
      <c r="P27" s="60"/>
      <c r="Q27" s="394" t="s">
        <v>32</v>
      </c>
      <c r="R27" s="61">
        <v>2015</v>
      </c>
      <c r="S27" s="62"/>
      <c r="T27" s="63"/>
    </row>
    <row r="28" spans="1:20" s="55" customFormat="1" ht="26.25" customHeight="1">
      <c r="A28" s="172" t="s">
        <v>296</v>
      </c>
      <c r="C28" s="56" t="s">
        <v>115</v>
      </c>
      <c r="D28" s="57"/>
      <c r="E28" s="64"/>
      <c r="F28" s="64"/>
      <c r="M28" s="59">
        <v>125232</v>
      </c>
      <c r="N28" s="59">
        <v>63602</v>
      </c>
      <c r="O28" s="59">
        <v>61630</v>
      </c>
      <c r="P28" s="60"/>
      <c r="Q28" s="395"/>
      <c r="R28" s="65" t="s">
        <v>33</v>
      </c>
      <c r="S28" s="66" t="s">
        <v>34</v>
      </c>
      <c r="T28" s="67" t="s">
        <v>35</v>
      </c>
    </row>
    <row r="29" spans="1:20" s="55" customFormat="1" ht="44.25" customHeight="1">
      <c r="A29" s="172" t="s">
        <v>297</v>
      </c>
      <c r="C29" s="56" t="s">
        <v>116</v>
      </c>
      <c r="D29" s="57"/>
      <c r="E29" s="64"/>
      <c r="F29" s="64"/>
      <c r="M29" s="59">
        <v>124055</v>
      </c>
      <c r="N29" s="59">
        <v>62761</v>
      </c>
      <c r="O29" s="59">
        <v>61294</v>
      </c>
      <c r="P29" s="60"/>
      <c r="Q29" s="68" t="s">
        <v>138</v>
      </c>
      <c r="R29" s="69"/>
      <c r="S29" s="70"/>
      <c r="T29" s="71"/>
    </row>
    <row r="30" spans="1:20" s="55" customFormat="1" ht="26.25" customHeight="1">
      <c r="A30" s="172" t="s">
        <v>298</v>
      </c>
      <c r="C30" s="56" t="s">
        <v>117</v>
      </c>
      <c r="D30" s="57"/>
      <c r="E30" s="64"/>
      <c r="F30" s="64"/>
      <c r="M30" s="59">
        <v>125190</v>
      </c>
      <c r="N30" s="59">
        <v>62619</v>
      </c>
      <c r="O30" s="59">
        <v>62571</v>
      </c>
      <c r="P30" s="60"/>
      <c r="Q30" s="72" t="s">
        <v>33</v>
      </c>
      <c r="R30" s="73">
        <v>7878783</v>
      </c>
      <c r="S30" s="74">
        <v>3810013</v>
      </c>
      <c r="T30" s="75">
        <v>4068770</v>
      </c>
    </row>
    <row r="31" spans="1:20" s="55" customFormat="1" ht="26.25" customHeight="1">
      <c r="A31" s="26" t="s">
        <v>299</v>
      </c>
      <c r="C31" s="56" t="s">
        <v>118</v>
      </c>
      <c r="D31" s="57"/>
      <c r="E31" s="64"/>
      <c r="F31" s="64"/>
      <c r="M31" s="59">
        <v>127692</v>
      </c>
      <c r="N31" s="59">
        <v>62895</v>
      </c>
      <c r="O31" s="59">
        <v>64797</v>
      </c>
      <c r="P31" s="60"/>
      <c r="Q31" s="76" t="s">
        <v>139</v>
      </c>
      <c r="R31" s="77">
        <v>603230</v>
      </c>
      <c r="S31" s="78">
        <v>309432</v>
      </c>
      <c r="T31" s="79">
        <v>293798</v>
      </c>
    </row>
    <row r="32" spans="1:20" ht="14.25" customHeight="1">
      <c r="A32" s="173" t="s">
        <v>300</v>
      </c>
      <c r="C32" s="13" t="s">
        <v>119</v>
      </c>
      <c r="M32" s="23">
        <v>129742</v>
      </c>
      <c r="N32" s="23">
        <v>62993</v>
      </c>
      <c r="O32" s="23">
        <v>66749</v>
      </c>
      <c r="P32" s="16"/>
      <c r="Q32" s="47" t="s">
        <v>140</v>
      </c>
      <c r="R32" s="48">
        <v>598182</v>
      </c>
      <c r="S32" s="49">
        <v>306434</v>
      </c>
      <c r="T32" s="50">
        <v>291748</v>
      </c>
    </row>
    <row r="33" spans="1:20" ht="12.75">
      <c r="A33" s="173" t="s">
        <v>301</v>
      </c>
      <c r="C33" s="169" t="s">
        <v>120</v>
      </c>
      <c r="M33" s="23">
        <v>131768</v>
      </c>
      <c r="N33" s="23">
        <v>63030</v>
      </c>
      <c r="O33" s="23">
        <v>68738</v>
      </c>
      <c r="P33" s="16"/>
      <c r="Q33" s="47" t="s">
        <v>141</v>
      </c>
      <c r="R33" s="48">
        <v>605068</v>
      </c>
      <c r="S33" s="49">
        <v>309819</v>
      </c>
      <c r="T33" s="50">
        <v>295249</v>
      </c>
    </row>
    <row r="34" spans="1:20" ht="25.5">
      <c r="A34" s="173" t="s">
        <v>302</v>
      </c>
      <c r="C34" s="13" t="s">
        <v>53</v>
      </c>
      <c r="M34" s="23">
        <v>132712</v>
      </c>
      <c r="N34" s="23">
        <v>62862</v>
      </c>
      <c r="O34" s="23">
        <v>69850</v>
      </c>
      <c r="P34" s="16"/>
      <c r="Q34" s="47" t="s">
        <v>142</v>
      </c>
      <c r="R34" s="48">
        <v>642476</v>
      </c>
      <c r="S34" s="49">
        <v>325752</v>
      </c>
      <c r="T34" s="50">
        <v>316724</v>
      </c>
    </row>
    <row r="35" spans="1:20" ht="12.75">
      <c r="A35" s="173" t="s">
        <v>303</v>
      </c>
      <c r="C35" s="13" t="s">
        <v>121</v>
      </c>
      <c r="M35" s="23">
        <v>131882</v>
      </c>
      <c r="N35" s="23">
        <v>62354</v>
      </c>
      <c r="O35" s="23">
        <v>69528</v>
      </c>
      <c r="P35" s="16"/>
      <c r="Q35" s="47" t="s">
        <v>143</v>
      </c>
      <c r="R35" s="48">
        <v>669960</v>
      </c>
      <c r="S35" s="49">
        <v>338888</v>
      </c>
      <c r="T35" s="50">
        <v>331072</v>
      </c>
    </row>
    <row r="36" spans="1:20" ht="25.5">
      <c r="A36" s="173" t="s">
        <v>304</v>
      </c>
      <c r="C36" s="13" t="s">
        <v>122</v>
      </c>
      <c r="M36" s="23">
        <v>129823</v>
      </c>
      <c r="N36" s="23">
        <v>61588</v>
      </c>
      <c r="O36" s="23">
        <v>68235</v>
      </c>
      <c r="P36" s="16"/>
      <c r="Q36" s="47" t="s">
        <v>144</v>
      </c>
      <c r="R36" s="48">
        <v>635633</v>
      </c>
      <c r="S36" s="49">
        <v>319048</v>
      </c>
      <c r="T36" s="50">
        <v>316585</v>
      </c>
    </row>
    <row r="37" spans="1:20" ht="25.5">
      <c r="A37" s="173" t="s">
        <v>305</v>
      </c>
      <c r="C37" s="13" t="s">
        <v>123</v>
      </c>
      <c r="D37" s="30"/>
      <c r="M37" s="23">
        <v>127922</v>
      </c>
      <c r="N37" s="23">
        <v>60850</v>
      </c>
      <c r="O37" s="23">
        <v>67072</v>
      </c>
      <c r="P37" s="16"/>
      <c r="Q37" s="47" t="s">
        <v>145</v>
      </c>
      <c r="R37" s="48">
        <v>657874</v>
      </c>
      <c r="S37" s="49">
        <v>313458</v>
      </c>
      <c r="T37" s="50">
        <v>344416</v>
      </c>
    </row>
    <row r="38" spans="1:20" ht="12.75">
      <c r="A38" s="169" t="s">
        <v>306</v>
      </c>
      <c r="C38" s="13" t="s">
        <v>124</v>
      </c>
      <c r="D38" s="31"/>
      <c r="M38" s="23">
        <v>126082</v>
      </c>
      <c r="N38" s="23">
        <v>60165</v>
      </c>
      <c r="O38" s="23">
        <v>65917</v>
      </c>
      <c r="P38" s="16"/>
      <c r="Q38" s="47" t="s">
        <v>146</v>
      </c>
      <c r="R38" s="48">
        <v>614779</v>
      </c>
      <c r="S38" s="49">
        <v>293158</v>
      </c>
      <c r="T38" s="50">
        <v>321621</v>
      </c>
    </row>
    <row r="39" spans="1:20" ht="12.75">
      <c r="A39" s="12" t="s">
        <v>307</v>
      </c>
      <c r="C39" s="13" t="s">
        <v>125</v>
      </c>
      <c r="D39" s="31"/>
      <c r="M39" s="23">
        <v>123600</v>
      </c>
      <c r="N39" s="23">
        <v>59117</v>
      </c>
      <c r="O39" s="23">
        <v>64483</v>
      </c>
      <c r="P39" s="16"/>
      <c r="Q39" s="47" t="s">
        <v>147</v>
      </c>
      <c r="R39" s="48">
        <v>536343</v>
      </c>
      <c r="S39" s="49">
        <v>254902</v>
      </c>
      <c r="T39" s="50">
        <v>281441</v>
      </c>
    </row>
    <row r="40" spans="1:20" ht="12.75">
      <c r="A40" s="18" t="s">
        <v>308</v>
      </c>
      <c r="C40" s="13" t="s">
        <v>126</v>
      </c>
      <c r="D40" s="31"/>
      <c r="M40" s="23">
        <v>120324</v>
      </c>
      <c r="N40" s="23">
        <v>57551</v>
      </c>
      <c r="O40" s="23">
        <v>62773</v>
      </c>
      <c r="P40" s="16"/>
      <c r="Q40" s="47" t="s">
        <v>148</v>
      </c>
      <c r="R40" s="48">
        <v>516837</v>
      </c>
      <c r="S40" s="49">
        <v>242123</v>
      </c>
      <c r="T40" s="50">
        <v>274714</v>
      </c>
    </row>
    <row r="41" spans="1:20" ht="12.75">
      <c r="A41" s="25" t="s">
        <v>309</v>
      </c>
      <c r="M41" s="23">
        <v>116606</v>
      </c>
      <c r="N41" s="23">
        <v>55686</v>
      </c>
      <c r="O41" s="23">
        <v>60920</v>
      </c>
      <c r="P41" s="16"/>
      <c r="Q41" s="47" t="s">
        <v>149</v>
      </c>
      <c r="R41" s="48">
        <v>489703</v>
      </c>
      <c r="S41" s="49">
        <v>225926</v>
      </c>
      <c r="T41" s="50">
        <v>263777</v>
      </c>
    </row>
    <row r="42" spans="1:20" ht="12.75">
      <c r="A42" s="25" t="s">
        <v>310</v>
      </c>
      <c r="M42" s="23">
        <v>112852</v>
      </c>
      <c r="N42" s="23">
        <v>53849</v>
      </c>
      <c r="O42" s="23">
        <v>59003</v>
      </c>
      <c r="P42" s="16"/>
      <c r="Q42" s="47" t="s">
        <v>151</v>
      </c>
      <c r="R42" s="48">
        <v>406084</v>
      </c>
      <c r="S42" s="49">
        <v>183930</v>
      </c>
      <c r="T42" s="50">
        <v>222154</v>
      </c>
    </row>
    <row r="43" spans="1:20" ht="12.75">
      <c r="A43" s="25" t="s">
        <v>311</v>
      </c>
      <c r="M43" s="23">
        <v>108852</v>
      </c>
      <c r="N43" s="23">
        <v>51919</v>
      </c>
      <c r="O43" s="23">
        <v>56933</v>
      </c>
      <c r="P43" s="16"/>
      <c r="Q43" s="47" t="s">
        <v>153</v>
      </c>
      <c r="R43" s="48">
        <v>309925</v>
      </c>
      <c r="S43" s="49">
        <v>138521</v>
      </c>
      <c r="T43" s="50">
        <v>171404</v>
      </c>
    </row>
    <row r="44" spans="1:20" ht="12.75">
      <c r="A44" s="169" t="s">
        <v>312</v>
      </c>
      <c r="M44" s="23">
        <v>105945</v>
      </c>
      <c r="N44" s="23">
        <v>50470</v>
      </c>
      <c r="O44" s="23">
        <v>55475</v>
      </c>
      <c r="P44" s="16"/>
      <c r="Q44" s="47" t="s">
        <v>155</v>
      </c>
      <c r="R44" s="48">
        <v>230197</v>
      </c>
      <c r="S44" s="49">
        <v>101631</v>
      </c>
      <c r="T44" s="50">
        <v>128566</v>
      </c>
    </row>
    <row r="45" spans="1:20" ht="15">
      <c r="A45" s="174" t="s">
        <v>313</v>
      </c>
      <c r="M45" s="23">
        <v>104800</v>
      </c>
      <c r="N45" s="23">
        <v>49806</v>
      </c>
      <c r="O45" s="23">
        <v>54994</v>
      </c>
      <c r="P45" s="16"/>
      <c r="Q45" s="47" t="s">
        <v>157</v>
      </c>
      <c r="R45" s="48">
        <v>158670</v>
      </c>
      <c r="S45" s="49">
        <v>68583</v>
      </c>
      <c r="T45" s="50">
        <v>90087</v>
      </c>
    </row>
    <row r="46" spans="1:20" ht="15">
      <c r="A46" s="174" t="s">
        <v>314</v>
      </c>
      <c r="M46" s="23">
        <v>104794</v>
      </c>
      <c r="N46" s="23">
        <v>49648</v>
      </c>
      <c r="O46" s="23">
        <v>55146</v>
      </c>
      <c r="P46" s="16"/>
      <c r="Q46" s="47" t="s">
        <v>158</v>
      </c>
      <c r="R46" s="48">
        <v>103406</v>
      </c>
      <c r="S46" s="49">
        <v>41392</v>
      </c>
      <c r="T46" s="50">
        <v>62014</v>
      </c>
    </row>
    <row r="47" spans="1:20" ht="15.75" thickBot="1">
      <c r="A47" s="174" t="s">
        <v>315</v>
      </c>
      <c r="M47" s="23">
        <v>104561</v>
      </c>
      <c r="N47" s="23">
        <v>49381</v>
      </c>
      <c r="O47" s="23">
        <v>55180</v>
      </c>
      <c r="P47" s="16"/>
      <c r="Q47" s="51" t="s">
        <v>127</v>
      </c>
      <c r="R47" s="52">
        <v>100416</v>
      </c>
      <c r="S47" s="53">
        <v>37016</v>
      </c>
      <c r="T47" s="54">
        <v>63400</v>
      </c>
    </row>
    <row r="48" spans="1:20" ht="15">
      <c r="A48" s="174" t="s">
        <v>316</v>
      </c>
      <c r="M48" s="23">
        <v>104278</v>
      </c>
      <c r="N48" s="23">
        <v>49084</v>
      </c>
      <c r="O48" s="23">
        <v>55194</v>
      </c>
      <c r="P48" s="16"/>
      <c r="Q48" s="16"/>
      <c r="R48" s="16"/>
      <c r="S48" s="16"/>
      <c r="T48" s="16"/>
    </row>
    <row r="49" spans="1:20" ht="15">
      <c r="A49" s="174" t="s">
        <v>317</v>
      </c>
      <c r="M49" s="23">
        <v>103962</v>
      </c>
      <c r="N49" s="23">
        <v>48778</v>
      </c>
      <c r="O49" s="23">
        <v>55184</v>
      </c>
      <c r="P49" s="16"/>
      <c r="Q49" s="16"/>
      <c r="R49" s="16"/>
      <c r="S49" s="16"/>
      <c r="T49" s="16"/>
    </row>
    <row r="50" spans="1:20" ht="15">
      <c r="A50" s="174" t="s">
        <v>318</v>
      </c>
      <c r="M50" s="23">
        <v>103448</v>
      </c>
      <c r="N50" s="23">
        <v>48396</v>
      </c>
      <c r="O50" s="23">
        <v>55052</v>
      </c>
      <c r="P50" s="16"/>
      <c r="Q50" s="16"/>
      <c r="R50" s="16"/>
      <c r="S50" s="16"/>
      <c r="T50" s="16"/>
    </row>
    <row r="51" spans="1:20" ht="15">
      <c r="A51" s="174" t="s">
        <v>319</v>
      </c>
      <c r="M51" s="23">
        <v>102715</v>
      </c>
      <c r="N51" s="23">
        <v>47923</v>
      </c>
      <c r="O51" s="23">
        <v>54792</v>
      </c>
      <c r="P51" s="16"/>
      <c r="Q51" s="16"/>
      <c r="R51" s="16"/>
      <c r="S51" s="16"/>
      <c r="T51" s="16"/>
    </row>
    <row r="52" spans="1:20" ht="15">
      <c r="A52" s="174" t="s">
        <v>320</v>
      </c>
      <c r="M52" s="23">
        <v>101971</v>
      </c>
      <c r="N52" s="23">
        <v>47444</v>
      </c>
      <c r="O52" s="23">
        <v>54527</v>
      </c>
      <c r="P52" s="16"/>
      <c r="Q52" s="16"/>
      <c r="R52" s="16"/>
      <c r="S52" s="16"/>
      <c r="T52" s="16"/>
    </row>
    <row r="53" spans="1:20" ht="15">
      <c r="A53" s="174" t="s">
        <v>321</v>
      </c>
      <c r="M53" s="23">
        <v>101260</v>
      </c>
      <c r="N53" s="23">
        <v>46986</v>
      </c>
      <c r="O53" s="23">
        <v>54274</v>
      </c>
      <c r="P53" s="16"/>
      <c r="Q53" s="16"/>
      <c r="R53" s="16"/>
      <c r="S53" s="16"/>
      <c r="T53" s="16"/>
    </row>
    <row r="54" spans="1:20" ht="15">
      <c r="A54" s="174" t="s">
        <v>322</v>
      </c>
      <c r="M54" s="23">
        <v>99728</v>
      </c>
      <c r="N54" s="23">
        <v>46141</v>
      </c>
      <c r="O54" s="23">
        <v>53587</v>
      </c>
      <c r="P54" s="16"/>
      <c r="Q54" s="16"/>
      <c r="R54" s="16"/>
      <c r="S54" s="16"/>
      <c r="T54" s="16"/>
    </row>
    <row r="55" spans="1:20" ht="12.75">
      <c r="A55" s="169" t="s">
        <v>274</v>
      </c>
      <c r="M55" s="23">
        <v>97001</v>
      </c>
      <c r="N55" s="23">
        <v>44730</v>
      </c>
      <c r="O55" s="23">
        <v>52271</v>
      </c>
      <c r="P55" s="16"/>
      <c r="Q55" s="16"/>
      <c r="R55" s="16"/>
      <c r="S55" s="16"/>
      <c r="T55" s="16"/>
    </row>
    <row r="56" spans="1:20" ht="75">
      <c r="A56" s="175" t="s">
        <v>275</v>
      </c>
      <c r="M56" s="23">
        <v>93445</v>
      </c>
      <c r="N56" s="23">
        <v>42931</v>
      </c>
      <c r="O56" s="23">
        <v>50514</v>
      </c>
      <c r="P56" s="16"/>
      <c r="Q56" s="16"/>
      <c r="R56" s="16"/>
      <c r="S56" s="16"/>
      <c r="T56" s="16"/>
    </row>
    <row r="57" spans="1:20" ht="45">
      <c r="A57" s="176" t="s">
        <v>276</v>
      </c>
      <c r="M57" s="23">
        <v>89853</v>
      </c>
      <c r="N57" s="23">
        <v>41126</v>
      </c>
      <c r="O57" s="23">
        <v>48727</v>
      </c>
      <c r="P57" s="16"/>
      <c r="Q57" s="16"/>
      <c r="R57" s="16"/>
      <c r="S57" s="16"/>
      <c r="T57" s="16"/>
    </row>
    <row r="58" spans="1:20" ht="30">
      <c r="A58" s="176" t="s">
        <v>277</v>
      </c>
      <c r="M58" s="23">
        <v>86123</v>
      </c>
      <c r="N58" s="23">
        <v>39261</v>
      </c>
      <c r="O58" s="23">
        <v>46862</v>
      </c>
      <c r="P58" s="16"/>
      <c r="Q58" s="16"/>
      <c r="R58" s="16"/>
      <c r="S58" s="16"/>
      <c r="T58" s="16"/>
    </row>
    <row r="59" spans="1:20" ht="60">
      <c r="A59" s="176" t="s">
        <v>278</v>
      </c>
      <c r="M59" s="23">
        <v>82296</v>
      </c>
      <c r="N59" s="23">
        <v>37385</v>
      </c>
      <c r="O59" s="23">
        <v>44911</v>
      </c>
      <c r="P59" s="16"/>
      <c r="Q59" s="16"/>
      <c r="R59" s="16"/>
      <c r="S59" s="16"/>
      <c r="T59" s="16"/>
    </row>
    <row r="60" spans="1:20" ht="30">
      <c r="A60" s="176" t="s">
        <v>279</v>
      </c>
      <c r="M60" s="23">
        <v>78491</v>
      </c>
      <c r="N60" s="23">
        <v>35569</v>
      </c>
      <c r="O60" s="23">
        <v>42922</v>
      </c>
      <c r="P60" s="16"/>
      <c r="Q60" s="16"/>
      <c r="R60" s="16"/>
      <c r="S60" s="16"/>
      <c r="T60" s="16"/>
    </row>
    <row r="61" spans="1:20" ht="30">
      <c r="A61" s="176" t="s">
        <v>280</v>
      </c>
      <c r="M61" s="23">
        <v>74708</v>
      </c>
      <c r="N61" s="23">
        <v>33799</v>
      </c>
      <c r="O61" s="23">
        <v>40909</v>
      </c>
      <c r="P61" s="16"/>
      <c r="Q61" s="16"/>
      <c r="R61" s="16"/>
      <c r="S61" s="16"/>
      <c r="T61" s="16"/>
    </row>
    <row r="62" spans="1:20" ht="45">
      <c r="A62" s="176" t="s">
        <v>281</v>
      </c>
      <c r="M62" s="23">
        <v>70811</v>
      </c>
      <c r="N62" s="23">
        <v>31979</v>
      </c>
      <c r="O62" s="23">
        <v>38832</v>
      </c>
      <c r="P62" s="16"/>
      <c r="Q62" s="16"/>
      <c r="R62" s="16"/>
      <c r="S62" s="16"/>
      <c r="T62" s="16"/>
    </row>
    <row r="63" spans="13:20" ht="12.75">
      <c r="M63" s="23">
        <v>66807</v>
      </c>
      <c r="N63" s="23">
        <v>30117</v>
      </c>
      <c r="O63" s="23">
        <v>36690</v>
      </c>
      <c r="P63" s="16"/>
      <c r="Q63" s="16"/>
      <c r="R63" s="16"/>
      <c r="S63" s="16"/>
      <c r="T63" s="16"/>
    </row>
    <row r="64" spans="13:20" ht="12.75">
      <c r="M64" s="23">
        <v>63071</v>
      </c>
      <c r="N64" s="23">
        <v>28387</v>
      </c>
      <c r="O64" s="23">
        <v>34684</v>
      </c>
      <c r="P64" s="16"/>
      <c r="Q64" s="16"/>
      <c r="R64" s="16"/>
      <c r="S64" s="16"/>
      <c r="T64" s="16"/>
    </row>
    <row r="65" spans="13:20" ht="12.75">
      <c r="M65" s="23">
        <v>59761</v>
      </c>
      <c r="N65" s="23">
        <v>26856</v>
      </c>
      <c r="O65" s="23">
        <v>32905</v>
      </c>
      <c r="P65" s="16"/>
      <c r="Q65" s="16"/>
      <c r="R65" s="16"/>
      <c r="S65" s="16"/>
      <c r="T65" s="16"/>
    </row>
    <row r="66" spans="13:20" ht="12.75">
      <c r="M66" s="23">
        <v>56749</v>
      </c>
      <c r="N66" s="23">
        <v>25466</v>
      </c>
      <c r="O66" s="23">
        <v>31283</v>
      </c>
      <c r="P66" s="16"/>
      <c r="Q66" s="16"/>
      <c r="R66" s="16"/>
      <c r="S66" s="16"/>
      <c r="T66" s="16"/>
    </row>
    <row r="67" spans="13:20" ht="12.75">
      <c r="M67" s="23">
        <v>53748</v>
      </c>
      <c r="N67" s="23">
        <v>24086</v>
      </c>
      <c r="O67" s="23">
        <v>29662</v>
      </c>
      <c r="P67" s="16"/>
      <c r="Q67" s="16"/>
      <c r="R67" s="16"/>
      <c r="S67" s="16"/>
      <c r="T67" s="16"/>
    </row>
    <row r="68" spans="13:20" ht="12.75">
      <c r="M68" s="23">
        <v>50833</v>
      </c>
      <c r="N68" s="23">
        <v>22745</v>
      </c>
      <c r="O68" s="23">
        <v>28088</v>
      </c>
      <c r="P68" s="16"/>
      <c r="Q68" s="16"/>
      <c r="R68" s="16"/>
      <c r="S68" s="16"/>
      <c r="T68" s="16"/>
    </row>
    <row r="69" spans="13:20" ht="12.75">
      <c r="M69" s="23">
        <v>47916</v>
      </c>
      <c r="N69" s="23">
        <v>21407</v>
      </c>
      <c r="O69" s="23">
        <v>26509</v>
      </c>
      <c r="P69" s="16"/>
      <c r="Q69" s="16"/>
      <c r="R69" s="16"/>
      <c r="S69" s="16"/>
      <c r="T69" s="16"/>
    </row>
    <row r="70" spans="13:20" ht="12.75">
      <c r="M70" s="23">
        <v>44929</v>
      </c>
      <c r="N70" s="23">
        <v>20042</v>
      </c>
      <c r="O70" s="23">
        <v>24887</v>
      </c>
      <c r="P70" s="16"/>
      <c r="Q70" s="16"/>
      <c r="R70" s="16"/>
      <c r="S70" s="16"/>
      <c r="T70" s="16"/>
    </row>
    <row r="71" spans="13:20" ht="12.75">
      <c r="M71" s="23">
        <v>41939</v>
      </c>
      <c r="N71" s="23">
        <v>18676</v>
      </c>
      <c r="O71" s="23">
        <v>23263</v>
      </c>
      <c r="P71" s="16"/>
      <c r="Q71" s="16"/>
      <c r="R71" s="16"/>
      <c r="S71" s="16"/>
      <c r="T71" s="16"/>
    </row>
    <row r="72" spans="13:20" ht="12.75">
      <c r="M72" s="23">
        <v>39086</v>
      </c>
      <c r="N72" s="23">
        <v>17369</v>
      </c>
      <c r="O72" s="23">
        <v>21717</v>
      </c>
      <c r="P72" s="16"/>
      <c r="Q72" s="16"/>
      <c r="R72" s="16"/>
      <c r="S72" s="16"/>
      <c r="T72" s="16"/>
    </row>
    <row r="73" spans="13:20" ht="12.75">
      <c r="M73" s="23">
        <v>36348</v>
      </c>
      <c r="N73" s="23">
        <v>16117</v>
      </c>
      <c r="O73" s="23">
        <v>20231</v>
      </c>
      <c r="P73" s="16"/>
      <c r="Q73" s="16"/>
      <c r="R73" s="16"/>
      <c r="S73" s="16"/>
      <c r="T73" s="16"/>
    </row>
    <row r="74" spans="13:20" ht="12.75">
      <c r="M74" s="23">
        <v>33755</v>
      </c>
      <c r="N74" s="23">
        <v>14898</v>
      </c>
      <c r="O74" s="23">
        <v>18857</v>
      </c>
      <c r="P74" s="16"/>
      <c r="Q74" s="16"/>
      <c r="R74" s="16"/>
      <c r="S74" s="16"/>
      <c r="T74" s="16"/>
    </row>
    <row r="75" spans="13:20" ht="12.75">
      <c r="M75" s="23">
        <v>31333</v>
      </c>
      <c r="N75" s="23">
        <v>13708</v>
      </c>
      <c r="O75" s="23">
        <v>17625</v>
      </c>
      <c r="P75" s="16"/>
      <c r="Q75" s="16"/>
      <c r="R75" s="16"/>
      <c r="S75" s="16"/>
      <c r="T75" s="16"/>
    </row>
    <row r="76" spans="13:20" ht="12.75">
      <c r="M76" s="23">
        <v>28832</v>
      </c>
      <c r="N76" s="23">
        <v>12440</v>
      </c>
      <c r="O76" s="23">
        <v>16392</v>
      </c>
      <c r="P76" s="16"/>
      <c r="Q76" s="16"/>
      <c r="R76" s="16"/>
      <c r="S76" s="16"/>
      <c r="T76" s="16"/>
    </row>
    <row r="77" spans="13:20" ht="12.75">
      <c r="M77" s="23">
        <v>26662</v>
      </c>
      <c r="N77" s="23">
        <v>11342</v>
      </c>
      <c r="O77" s="23">
        <v>15320</v>
      </c>
      <c r="P77" s="16"/>
      <c r="Q77" s="16"/>
      <c r="R77" s="16"/>
      <c r="S77" s="16"/>
      <c r="T77" s="16"/>
    </row>
    <row r="78" spans="13:20" ht="12.75">
      <c r="M78" s="23">
        <v>24625</v>
      </c>
      <c r="N78" s="23">
        <v>10306</v>
      </c>
      <c r="O78" s="23">
        <v>14319</v>
      </c>
      <c r="P78" s="16"/>
      <c r="Q78" s="16"/>
      <c r="R78" s="16"/>
      <c r="S78" s="16"/>
      <c r="T78" s="16"/>
    </row>
    <row r="79" spans="13:20" ht="12.75">
      <c r="M79" s="23">
        <v>22734</v>
      </c>
      <c r="N79" s="23">
        <v>9334</v>
      </c>
      <c r="O79" s="23">
        <v>13400</v>
      </c>
      <c r="P79" s="16"/>
      <c r="Q79" s="16"/>
      <c r="R79" s="16"/>
      <c r="S79" s="16"/>
      <c r="T79" s="16"/>
    </row>
    <row r="80" spans="13:20" ht="12.75">
      <c r="M80" s="23">
        <v>20994</v>
      </c>
      <c r="N80" s="23">
        <v>8432</v>
      </c>
      <c r="O80" s="23">
        <v>12562</v>
      </c>
      <c r="P80" s="16"/>
      <c r="Q80" s="16"/>
      <c r="R80" s="16"/>
      <c r="S80" s="16"/>
      <c r="T80" s="16"/>
    </row>
    <row r="81" spans="13:20" ht="12.75">
      <c r="M81" s="23">
        <v>19408</v>
      </c>
      <c r="N81" s="23">
        <v>7603</v>
      </c>
      <c r="O81" s="23">
        <v>11805</v>
      </c>
      <c r="P81" s="16"/>
      <c r="Q81" s="16"/>
      <c r="R81" s="16"/>
      <c r="S81" s="16"/>
      <c r="T81" s="16"/>
    </row>
    <row r="82" spans="13:20" ht="12.75">
      <c r="M82" s="23">
        <v>17988</v>
      </c>
      <c r="N82" s="23">
        <v>7002</v>
      </c>
      <c r="O82" s="23">
        <v>10986</v>
      </c>
      <c r="P82" s="16"/>
      <c r="Q82" s="16"/>
      <c r="R82" s="16"/>
      <c r="S82" s="16"/>
      <c r="T82" s="16"/>
    </row>
    <row r="83" spans="13:20" ht="12.75">
      <c r="M83" s="23">
        <v>16675</v>
      </c>
      <c r="N83" s="23">
        <v>6510</v>
      </c>
      <c r="O83" s="23">
        <v>10165</v>
      </c>
      <c r="P83" s="16"/>
      <c r="Q83" s="16"/>
      <c r="R83" s="16"/>
      <c r="S83" s="16"/>
      <c r="T83" s="16"/>
    </row>
    <row r="84" spans="13:20" ht="12.75">
      <c r="M84" s="23">
        <v>15472</v>
      </c>
      <c r="N84" s="23">
        <v>6134</v>
      </c>
      <c r="O84" s="23">
        <v>9338</v>
      </c>
      <c r="P84" s="16"/>
      <c r="Q84" s="16"/>
      <c r="R84" s="16"/>
      <c r="S84" s="16"/>
      <c r="T84" s="16"/>
    </row>
    <row r="85" spans="13:20" ht="12.75">
      <c r="M85" s="20">
        <v>89747</v>
      </c>
      <c r="N85" s="20">
        <v>33084</v>
      </c>
      <c r="O85" s="20">
        <v>56663</v>
      </c>
      <c r="P85" s="16"/>
      <c r="Q85" s="16"/>
      <c r="R85" s="16"/>
      <c r="S85" s="16"/>
      <c r="T85" s="16"/>
    </row>
  </sheetData>
  <sheetProtection/>
  <mergeCells count="8">
    <mergeCell ref="Q1:T1"/>
    <mergeCell ref="H2:K2"/>
    <mergeCell ref="H3:H4"/>
    <mergeCell ref="Q25:T25"/>
    <mergeCell ref="Q26:T26"/>
    <mergeCell ref="Q27:Q28"/>
    <mergeCell ref="H1:K1"/>
    <mergeCell ref="L1:O1"/>
  </mergeCells>
  <dataValidations count="1">
    <dataValidation type="list" allowBlank="1" showInputMessage="1" showErrorMessage="1" sqref="A10">
      <formula1>$A$13:$A$41</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Carlos Andres Bonilla Pretel</cp:lastModifiedBy>
  <cp:lastPrinted>2017-09-14T17:07:21Z</cp:lastPrinted>
  <dcterms:created xsi:type="dcterms:W3CDTF">2010-03-25T16:40:43Z</dcterms:created>
  <dcterms:modified xsi:type="dcterms:W3CDTF">2019-04-05T21:32:06Z</dcterms:modified>
  <cp:category/>
  <cp:version/>
  <cp:contentType/>
  <cp:contentStatus/>
</cp:coreProperties>
</file>